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140" yWindow="1000" windowWidth="19440" windowHeight="11760"/>
  </bookViews>
  <sheets>
    <sheet name="Notes" sheetId="1" r:id="rId1"/>
    <sheet name="Dashboard" sheetId="2" r:id="rId2"/>
    <sheet name="War Room" sheetId="4" r:id="rId3"/>
    <sheet name="Players" sheetId="3" r:id="rId4"/>
    <sheet name="User Input" sheetId="5" r:id="rId5"/>
    <sheet name="Import" sheetId="6" state="hidden" r:id="rId6"/>
  </sheets>
  <definedNames>
    <definedName name="Excel_BuiltIn__FilterDatabase_3">Players!$Z$2:$AU$537</definedName>
    <definedName name="Owner_5">Players!$D$3</definedName>
    <definedName name="projections_grey" localSheetId="5">Import!$A$1:$R$408</definedName>
    <definedName name="Team_Name">'User Input'!$C$1:$C$12</definedName>
    <definedName name="Team_Names">'User Input'!$C$1:$C$12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74" i="4" l="1"/>
  <c r="C6" i="4"/>
  <c r="K46" i="4"/>
  <c r="L74" i="4"/>
  <c r="L46" i="4"/>
  <c r="M74" i="4"/>
  <c r="M46" i="4"/>
  <c r="K75" i="4"/>
  <c r="C7" i="4"/>
  <c r="K47" i="4"/>
  <c r="L75" i="4"/>
  <c r="L47" i="4"/>
  <c r="M75" i="4"/>
  <c r="M47" i="4"/>
  <c r="K76" i="4"/>
  <c r="C8" i="4"/>
  <c r="K48" i="4"/>
  <c r="L76" i="4"/>
  <c r="L48" i="4"/>
  <c r="M76" i="4"/>
  <c r="M48" i="4"/>
  <c r="K77" i="4"/>
  <c r="C9" i="4"/>
  <c r="K49" i="4"/>
  <c r="L77" i="4"/>
  <c r="L49" i="4"/>
  <c r="M77" i="4"/>
  <c r="M49" i="4"/>
  <c r="K78" i="4"/>
  <c r="C10" i="4"/>
  <c r="K50" i="4"/>
  <c r="L78" i="4"/>
  <c r="L50" i="4"/>
  <c r="M78" i="4"/>
  <c r="M50" i="4"/>
  <c r="K79" i="4"/>
  <c r="C11" i="4"/>
  <c r="K51" i="4"/>
  <c r="L79" i="4"/>
  <c r="L51" i="4"/>
  <c r="M79" i="4"/>
  <c r="M51" i="4"/>
  <c r="K80" i="4"/>
  <c r="C12" i="4"/>
  <c r="K52" i="4"/>
  <c r="L80" i="4"/>
  <c r="L52" i="4"/>
  <c r="M80" i="4"/>
  <c r="M52" i="4"/>
  <c r="K81" i="4"/>
  <c r="C13" i="4"/>
  <c r="K53" i="4"/>
  <c r="L81" i="4"/>
  <c r="L53" i="4"/>
  <c r="M81" i="4"/>
  <c r="M53" i="4"/>
  <c r="K82" i="4"/>
  <c r="C14" i="4"/>
  <c r="K54" i="4"/>
  <c r="L82" i="4"/>
  <c r="L54" i="4"/>
  <c r="M82" i="4"/>
  <c r="M54" i="4"/>
  <c r="K83" i="4"/>
  <c r="C15" i="4"/>
  <c r="K55" i="4"/>
  <c r="L83" i="4"/>
  <c r="L55" i="4"/>
  <c r="M83" i="4"/>
  <c r="M55" i="4"/>
  <c r="K84" i="4"/>
  <c r="C16" i="4"/>
  <c r="K56" i="4"/>
  <c r="L84" i="4"/>
  <c r="L56" i="4"/>
  <c r="M84" i="4"/>
  <c r="M56" i="4"/>
  <c r="K85" i="4"/>
  <c r="C17" i="4"/>
  <c r="K57" i="4"/>
  <c r="L85" i="4"/>
  <c r="L57" i="4"/>
  <c r="M85" i="4"/>
  <c r="M57" i="4"/>
  <c r="K86" i="4"/>
  <c r="C18" i="4"/>
  <c r="K58" i="4"/>
  <c r="L86" i="4"/>
  <c r="L58" i="4"/>
  <c r="M86" i="4"/>
  <c r="M58" i="4"/>
  <c r="K87" i="4"/>
  <c r="C19" i="4"/>
  <c r="K59" i="4"/>
  <c r="L87" i="4"/>
  <c r="L59" i="4"/>
  <c r="M87" i="4"/>
  <c r="M59" i="4"/>
  <c r="K88" i="4"/>
  <c r="C20" i="4"/>
  <c r="K60" i="4"/>
  <c r="L88" i="4"/>
  <c r="L60" i="4"/>
  <c r="M88" i="4"/>
  <c r="M60" i="4"/>
  <c r="K89" i="4"/>
  <c r="C21" i="4"/>
  <c r="K61" i="4"/>
  <c r="L89" i="4"/>
  <c r="L61" i="4"/>
  <c r="M89" i="4"/>
  <c r="M61" i="4"/>
  <c r="K90" i="4"/>
  <c r="C22" i="4"/>
  <c r="K62" i="4"/>
  <c r="L90" i="4"/>
  <c r="L62" i="4"/>
  <c r="M90" i="4"/>
  <c r="M62" i="4"/>
  <c r="K91" i="4"/>
  <c r="C23" i="4"/>
  <c r="K63" i="4"/>
  <c r="L91" i="4"/>
  <c r="L63" i="4"/>
  <c r="M91" i="4"/>
  <c r="M63" i="4"/>
  <c r="K92" i="4"/>
  <c r="C24" i="4"/>
  <c r="K64" i="4"/>
  <c r="L92" i="4"/>
  <c r="L64" i="4"/>
  <c r="M92" i="4"/>
  <c r="M64" i="4"/>
  <c r="K93" i="4"/>
  <c r="K65" i="4"/>
  <c r="L93" i="4"/>
  <c r="L65" i="4"/>
  <c r="M93" i="4"/>
  <c r="M65" i="4"/>
  <c r="AS36" i="3"/>
  <c r="AT36" i="3"/>
  <c r="AU36" i="3"/>
  <c r="AS37" i="3"/>
  <c r="AT37" i="3"/>
  <c r="AU37" i="3"/>
  <c r="AS38" i="3"/>
  <c r="AT38" i="3"/>
  <c r="AU38" i="3"/>
  <c r="AS39" i="3"/>
  <c r="AT39" i="3"/>
  <c r="AU39" i="3"/>
  <c r="AS40" i="3"/>
  <c r="AT40" i="3"/>
  <c r="AU40" i="3"/>
  <c r="AS41" i="3"/>
  <c r="AT41" i="3"/>
  <c r="AU41" i="3"/>
  <c r="AS42" i="3"/>
  <c r="AT42" i="3"/>
  <c r="AU42" i="3"/>
  <c r="AS43" i="3"/>
  <c r="AT43" i="3"/>
  <c r="AU43" i="3"/>
  <c r="AS44" i="3"/>
  <c r="AT44" i="3"/>
  <c r="AU44" i="3"/>
  <c r="AS45" i="3"/>
  <c r="AT45" i="3"/>
  <c r="AU45" i="3"/>
  <c r="AS46" i="3"/>
  <c r="AT46" i="3"/>
  <c r="AU46" i="3"/>
  <c r="AS47" i="3"/>
  <c r="AT47" i="3"/>
  <c r="AU47" i="3"/>
  <c r="AS48" i="3"/>
  <c r="AT48" i="3"/>
  <c r="AU48" i="3"/>
  <c r="AS49" i="3"/>
  <c r="AT49" i="3"/>
  <c r="AU49" i="3"/>
  <c r="AS50" i="3"/>
  <c r="AT50" i="3"/>
  <c r="AU50" i="3"/>
  <c r="AS51" i="3"/>
  <c r="AT51" i="3"/>
  <c r="AU51" i="3"/>
  <c r="AS52" i="3"/>
  <c r="AT52" i="3"/>
  <c r="AU52" i="3"/>
  <c r="AS53" i="3"/>
  <c r="AT53" i="3"/>
  <c r="AU53" i="3"/>
  <c r="AS54" i="3"/>
  <c r="AT54" i="3"/>
  <c r="AU54" i="3"/>
  <c r="AS55" i="3"/>
  <c r="AT55" i="3"/>
  <c r="AU55" i="3"/>
  <c r="AS56" i="3"/>
  <c r="AT56" i="3"/>
  <c r="AU56" i="3"/>
  <c r="AS57" i="3"/>
  <c r="AT57" i="3"/>
  <c r="AU57" i="3"/>
  <c r="AS58" i="3"/>
  <c r="AT58" i="3"/>
  <c r="AU58" i="3"/>
  <c r="AS59" i="3"/>
  <c r="AT59" i="3"/>
  <c r="AU59" i="3"/>
  <c r="AS60" i="3"/>
  <c r="AT60" i="3"/>
  <c r="AU60" i="3"/>
  <c r="AS61" i="3"/>
  <c r="AT61" i="3"/>
  <c r="AU61" i="3"/>
  <c r="AS62" i="3"/>
  <c r="AT62" i="3"/>
  <c r="AU62" i="3"/>
  <c r="AS63" i="3"/>
  <c r="AT63" i="3"/>
  <c r="AU63" i="3"/>
  <c r="AS64" i="3"/>
  <c r="AT64" i="3"/>
  <c r="AU64" i="3"/>
  <c r="AS65" i="3"/>
  <c r="AT65" i="3"/>
  <c r="AU65" i="3"/>
  <c r="AS66" i="3"/>
  <c r="AT66" i="3"/>
  <c r="AU66" i="3"/>
  <c r="AS67" i="3"/>
  <c r="AT67" i="3"/>
  <c r="AU67" i="3"/>
  <c r="AS68" i="3"/>
  <c r="AT68" i="3"/>
  <c r="AU68" i="3"/>
  <c r="AS69" i="3"/>
  <c r="AT69" i="3"/>
  <c r="AU69" i="3"/>
  <c r="AS70" i="3"/>
  <c r="AT70" i="3"/>
  <c r="AU70" i="3"/>
  <c r="AS71" i="3"/>
  <c r="AT71" i="3"/>
  <c r="AU71" i="3"/>
  <c r="AS72" i="3"/>
  <c r="AT72" i="3"/>
  <c r="AU72" i="3"/>
  <c r="AS73" i="3"/>
  <c r="AT73" i="3"/>
  <c r="AU73" i="3"/>
  <c r="AS74" i="3"/>
  <c r="AT74" i="3"/>
  <c r="AU74" i="3"/>
  <c r="AS75" i="3"/>
  <c r="AT75" i="3"/>
  <c r="AU75" i="3"/>
  <c r="AS76" i="3"/>
  <c r="AT76" i="3"/>
  <c r="AU76" i="3"/>
  <c r="AS77" i="3"/>
  <c r="AT77" i="3"/>
  <c r="AU77" i="3"/>
  <c r="AS78" i="3"/>
  <c r="AT78" i="3"/>
  <c r="AU78" i="3"/>
  <c r="AS79" i="3"/>
  <c r="AT79" i="3"/>
  <c r="AU79" i="3"/>
  <c r="AS80" i="3"/>
  <c r="AT80" i="3"/>
  <c r="AU80" i="3"/>
  <c r="AS81" i="3"/>
  <c r="AT81" i="3"/>
  <c r="AU81" i="3"/>
  <c r="AS82" i="3"/>
  <c r="AT82" i="3"/>
  <c r="AU82" i="3"/>
  <c r="AS83" i="3"/>
  <c r="AT83" i="3"/>
  <c r="AU83" i="3"/>
  <c r="AS84" i="3"/>
  <c r="AT84" i="3"/>
  <c r="AU84" i="3"/>
  <c r="AS85" i="3"/>
  <c r="AT85" i="3"/>
  <c r="AU85" i="3"/>
  <c r="AS86" i="3"/>
  <c r="AT86" i="3"/>
  <c r="AU86" i="3"/>
  <c r="AS87" i="3"/>
  <c r="AT87" i="3"/>
  <c r="AU87" i="3"/>
  <c r="AS88" i="3"/>
  <c r="AT88" i="3"/>
  <c r="AU88" i="3"/>
  <c r="AS89" i="3"/>
  <c r="AT89" i="3"/>
  <c r="AU89" i="3"/>
  <c r="AS90" i="3"/>
  <c r="AT90" i="3"/>
  <c r="AU90" i="3"/>
  <c r="AS91" i="3"/>
  <c r="AT91" i="3"/>
  <c r="AU91" i="3"/>
  <c r="AS92" i="3"/>
  <c r="AT92" i="3"/>
  <c r="AU92" i="3"/>
  <c r="AS93" i="3"/>
  <c r="AT93" i="3"/>
  <c r="AU93" i="3"/>
  <c r="AS94" i="3"/>
  <c r="AT94" i="3"/>
  <c r="AU94" i="3"/>
  <c r="AS95" i="3"/>
  <c r="AT95" i="3"/>
  <c r="AU95" i="3"/>
  <c r="AS96" i="3"/>
  <c r="AT96" i="3"/>
  <c r="AU96" i="3"/>
  <c r="AS97" i="3"/>
  <c r="AT97" i="3"/>
  <c r="AU97" i="3"/>
  <c r="AS98" i="3"/>
  <c r="AT98" i="3"/>
  <c r="AU98" i="3"/>
  <c r="AS99" i="3"/>
  <c r="AT99" i="3"/>
  <c r="AU99" i="3"/>
  <c r="AS100" i="3"/>
  <c r="AT100" i="3"/>
  <c r="AU100" i="3"/>
  <c r="AS101" i="3"/>
  <c r="AT101" i="3"/>
  <c r="AU101" i="3"/>
  <c r="AS102" i="3"/>
  <c r="AT102" i="3"/>
  <c r="AU102" i="3"/>
  <c r="AS103" i="3"/>
  <c r="AT103" i="3"/>
  <c r="AU103" i="3"/>
  <c r="AS104" i="3"/>
  <c r="AT104" i="3"/>
  <c r="AU104" i="3"/>
  <c r="AS105" i="3"/>
  <c r="AT105" i="3"/>
  <c r="AU105" i="3"/>
  <c r="AS106" i="3"/>
  <c r="AT106" i="3"/>
  <c r="AU106" i="3"/>
  <c r="AS107" i="3"/>
  <c r="AT107" i="3"/>
  <c r="AU107" i="3"/>
  <c r="AS108" i="3"/>
  <c r="AT108" i="3"/>
  <c r="AU108" i="3"/>
  <c r="AS109" i="3"/>
  <c r="AT109" i="3"/>
  <c r="AU109" i="3"/>
  <c r="AS110" i="3"/>
  <c r="AT110" i="3"/>
  <c r="AU110" i="3"/>
  <c r="AS111" i="3"/>
  <c r="AT111" i="3"/>
  <c r="AU111" i="3"/>
  <c r="AS112" i="3"/>
  <c r="AT112" i="3"/>
  <c r="AU112" i="3"/>
  <c r="AS113" i="3"/>
  <c r="AT113" i="3"/>
  <c r="AU113" i="3"/>
  <c r="AS114" i="3"/>
  <c r="AT114" i="3"/>
  <c r="AU114" i="3"/>
  <c r="AS115" i="3"/>
  <c r="AT115" i="3"/>
  <c r="AU115" i="3"/>
  <c r="AS116" i="3"/>
  <c r="AT116" i="3"/>
  <c r="AU116" i="3"/>
  <c r="AS117" i="3"/>
  <c r="AT117" i="3"/>
  <c r="AU117" i="3"/>
  <c r="AS118" i="3"/>
  <c r="AT118" i="3"/>
  <c r="AU118" i="3"/>
  <c r="AS119" i="3"/>
  <c r="AT119" i="3"/>
  <c r="AU119" i="3"/>
  <c r="AS120" i="3"/>
  <c r="AT120" i="3"/>
  <c r="AU120" i="3"/>
  <c r="AS121" i="3"/>
  <c r="AT121" i="3"/>
  <c r="AU121" i="3"/>
  <c r="AS122" i="3"/>
  <c r="AT122" i="3"/>
  <c r="AU122" i="3"/>
  <c r="AS123" i="3"/>
  <c r="AT123" i="3"/>
  <c r="AU123" i="3"/>
  <c r="AS124" i="3"/>
  <c r="AT124" i="3"/>
  <c r="AU124" i="3"/>
  <c r="AS125" i="3"/>
  <c r="AT125" i="3"/>
  <c r="AU125" i="3"/>
  <c r="AS126" i="3"/>
  <c r="AT126" i="3"/>
  <c r="AU126" i="3"/>
  <c r="AS127" i="3"/>
  <c r="AT127" i="3"/>
  <c r="AU127" i="3"/>
  <c r="AS128" i="3"/>
  <c r="AT128" i="3"/>
  <c r="AU128" i="3"/>
  <c r="AS129" i="3"/>
  <c r="AT129" i="3"/>
  <c r="AU129" i="3"/>
  <c r="AS130" i="3"/>
  <c r="AT130" i="3"/>
  <c r="AU130" i="3"/>
  <c r="AS131" i="3"/>
  <c r="AT131" i="3"/>
  <c r="AU131" i="3"/>
  <c r="AS132" i="3"/>
  <c r="AT132" i="3"/>
  <c r="AU132" i="3"/>
  <c r="AS133" i="3"/>
  <c r="AT133" i="3"/>
  <c r="AU133" i="3"/>
  <c r="AS134" i="3"/>
  <c r="AT134" i="3"/>
  <c r="AU134" i="3"/>
  <c r="AS135" i="3"/>
  <c r="AT135" i="3"/>
  <c r="AU135" i="3"/>
  <c r="AS136" i="3"/>
  <c r="AT136" i="3"/>
  <c r="AU136" i="3"/>
  <c r="AS137" i="3"/>
  <c r="AT137" i="3"/>
  <c r="AU137" i="3"/>
  <c r="AS138" i="3"/>
  <c r="AT138" i="3"/>
  <c r="AU138" i="3"/>
  <c r="AS139" i="3"/>
  <c r="AT139" i="3"/>
  <c r="AU139" i="3"/>
  <c r="AS140" i="3"/>
  <c r="AT140" i="3"/>
  <c r="AU140" i="3"/>
  <c r="AS141" i="3"/>
  <c r="AT141" i="3"/>
  <c r="AU141" i="3"/>
  <c r="AS142" i="3"/>
  <c r="AT142" i="3"/>
  <c r="AU142" i="3"/>
  <c r="AS143" i="3"/>
  <c r="AT143" i="3"/>
  <c r="AU143" i="3"/>
  <c r="AS144" i="3"/>
  <c r="AT144" i="3"/>
  <c r="AU144" i="3"/>
  <c r="AS145" i="3"/>
  <c r="AT145" i="3"/>
  <c r="AU145" i="3"/>
  <c r="AS146" i="3"/>
  <c r="AT146" i="3"/>
  <c r="AU146" i="3"/>
  <c r="AS147" i="3"/>
  <c r="AT147" i="3"/>
  <c r="AU147" i="3"/>
  <c r="AS148" i="3"/>
  <c r="AT148" i="3"/>
  <c r="AU148" i="3"/>
  <c r="AS149" i="3"/>
  <c r="AT149" i="3"/>
  <c r="AU149" i="3"/>
  <c r="AS150" i="3"/>
  <c r="AT150" i="3"/>
  <c r="AU150" i="3"/>
  <c r="AS151" i="3"/>
  <c r="AT151" i="3"/>
  <c r="AU151" i="3"/>
  <c r="AS152" i="3"/>
  <c r="AT152" i="3"/>
  <c r="AU152" i="3"/>
  <c r="AS153" i="3"/>
  <c r="AT153" i="3"/>
  <c r="AU153" i="3"/>
  <c r="AS154" i="3"/>
  <c r="AT154" i="3"/>
  <c r="AU154" i="3"/>
  <c r="AS155" i="3"/>
  <c r="AT155" i="3"/>
  <c r="AU155" i="3"/>
  <c r="AS156" i="3"/>
  <c r="AT156" i="3"/>
  <c r="AU156" i="3"/>
  <c r="AS157" i="3"/>
  <c r="AT157" i="3"/>
  <c r="AU157" i="3"/>
  <c r="AS158" i="3"/>
  <c r="AT158" i="3"/>
  <c r="AU158" i="3"/>
  <c r="AS159" i="3"/>
  <c r="AT159" i="3"/>
  <c r="AU159" i="3"/>
  <c r="AS160" i="3"/>
  <c r="AT160" i="3"/>
  <c r="AU160" i="3"/>
  <c r="AS161" i="3"/>
  <c r="AT161" i="3"/>
  <c r="AU161" i="3"/>
  <c r="AS162" i="3"/>
  <c r="AT162" i="3"/>
  <c r="AU162" i="3"/>
  <c r="AS163" i="3"/>
  <c r="AT163" i="3"/>
  <c r="AU163" i="3"/>
  <c r="AS164" i="3"/>
  <c r="AT164" i="3"/>
  <c r="AU164" i="3"/>
  <c r="AS165" i="3"/>
  <c r="AT165" i="3"/>
  <c r="AU165" i="3"/>
  <c r="AS166" i="3"/>
  <c r="AT166" i="3"/>
  <c r="AU166" i="3"/>
  <c r="AS167" i="3"/>
  <c r="AT167" i="3"/>
  <c r="AU167" i="3"/>
  <c r="AS168" i="3"/>
  <c r="AT168" i="3"/>
  <c r="AU168" i="3"/>
  <c r="AS169" i="3"/>
  <c r="AT169" i="3"/>
  <c r="AU169" i="3"/>
  <c r="AS170" i="3"/>
  <c r="AT170" i="3"/>
  <c r="AU170" i="3"/>
  <c r="AS171" i="3"/>
  <c r="AT171" i="3"/>
  <c r="AU171" i="3"/>
  <c r="AS172" i="3"/>
  <c r="AT172" i="3"/>
  <c r="AU172" i="3"/>
  <c r="AS173" i="3"/>
  <c r="AT173" i="3"/>
  <c r="AU173" i="3"/>
  <c r="AS174" i="3"/>
  <c r="AT174" i="3"/>
  <c r="AU174" i="3"/>
  <c r="AS175" i="3"/>
  <c r="AT175" i="3"/>
  <c r="AU175" i="3"/>
  <c r="AS176" i="3"/>
  <c r="AT176" i="3"/>
  <c r="AU176" i="3"/>
  <c r="AS177" i="3"/>
  <c r="AT177" i="3"/>
  <c r="AU177" i="3"/>
  <c r="AS178" i="3"/>
  <c r="AT178" i="3"/>
  <c r="AU178" i="3"/>
  <c r="AS179" i="3"/>
  <c r="AT179" i="3"/>
  <c r="AU179" i="3"/>
  <c r="AS180" i="3"/>
  <c r="AT180" i="3"/>
  <c r="AU180" i="3"/>
  <c r="AS181" i="3"/>
  <c r="AT181" i="3"/>
  <c r="AU181" i="3"/>
  <c r="AS182" i="3"/>
  <c r="AT182" i="3"/>
  <c r="AU182" i="3"/>
  <c r="AS183" i="3"/>
  <c r="AT183" i="3"/>
  <c r="AU183" i="3"/>
  <c r="AS184" i="3"/>
  <c r="AT184" i="3"/>
  <c r="AU184" i="3"/>
  <c r="AS185" i="3"/>
  <c r="AT185" i="3"/>
  <c r="AU185" i="3"/>
  <c r="AS186" i="3"/>
  <c r="AT186" i="3"/>
  <c r="AU186" i="3"/>
  <c r="AS187" i="3"/>
  <c r="AT187" i="3"/>
  <c r="AU187" i="3"/>
  <c r="AS188" i="3"/>
  <c r="AT188" i="3"/>
  <c r="AU188" i="3"/>
  <c r="AS189" i="3"/>
  <c r="AT189" i="3"/>
  <c r="AU189" i="3"/>
  <c r="AS190" i="3"/>
  <c r="AT190" i="3"/>
  <c r="AU190" i="3"/>
  <c r="AS191" i="3"/>
  <c r="AT191" i="3"/>
  <c r="AU191" i="3"/>
  <c r="AS192" i="3"/>
  <c r="AT192" i="3"/>
  <c r="AU192" i="3"/>
  <c r="AS193" i="3"/>
  <c r="AT193" i="3"/>
  <c r="AU193" i="3"/>
  <c r="AS194" i="3"/>
  <c r="AT194" i="3"/>
  <c r="AU194" i="3"/>
  <c r="AS195" i="3"/>
  <c r="AT195" i="3"/>
  <c r="AU195" i="3"/>
  <c r="AS196" i="3"/>
  <c r="AT196" i="3"/>
  <c r="AU196" i="3"/>
  <c r="AS197" i="3"/>
  <c r="AT197" i="3"/>
  <c r="AU197" i="3"/>
  <c r="AS198" i="3"/>
  <c r="AT198" i="3"/>
  <c r="AU198" i="3"/>
  <c r="AS199" i="3"/>
  <c r="AT199" i="3"/>
  <c r="AU199" i="3"/>
  <c r="AS200" i="3"/>
  <c r="AT200" i="3"/>
  <c r="AU200" i="3"/>
  <c r="AS201" i="3"/>
  <c r="AT201" i="3"/>
  <c r="AU201" i="3"/>
  <c r="AS202" i="3"/>
  <c r="AT202" i="3"/>
  <c r="AU202" i="3"/>
  <c r="AS203" i="3"/>
  <c r="AT203" i="3"/>
  <c r="AU203" i="3"/>
  <c r="AS204" i="3"/>
  <c r="AT204" i="3"/>
  <c r="AU204" i="3"/>
  <c r="AS205" i="3"/>
  <c r="AT205" i="3"/>
  <c r="AU205" i="3"/>
  <c r="AS206" i="3"/>
  <c r="AT206" i="3"/>
  <c r="AU206" i="3"/>
  <c r="AS207" i="3"/>
  <c r="AT207" i="3"/>
  <c r="AU207" i="3"/>
  <c r="AS208" i="3"/>
  <c r="AT208" i="3"/>
  <c r="AU208" i="3"/>
  <c r="AS209" i="3"/>
  <c r="AT209" i="3"/>
  <c r="AU209" i="3"/>
  <c r="AS210" i="3"/>
  <c r="AT210" i="3"/>
  <c r="AU210" i="3"/>
  <c r="AS211" i="3"/>
  <c r="AT211" i="3"/>
  <c r="AU211" i="3"/>
  <c r="AS212" i="3"/>
  <c r="AT212" i="3"/>
  <c r="AU212" i="3"/>
  <c r="AS213" i="3"/>
  <c r="AT213" i="3"/>
  <c r="AU213" i="3"/>
  <c r="AS214" i="3"/>
  <c r="AT214" i="3"/>
  <c r="AU214" i="3"/>
  <c r="AS215" i="3"/>
  <c r="AT215" i="3"/>
  <c r="AU215" i="3"/>
  <c r="AS216" i="3"/>
  <c r="AT216" i="3"/>
  <c r="AU216" i="3"/>
  <c r="AS217" i="3"/>
  <c r="AT217" i="3"/>
  <c r="AU217" i="3"/>
  <c r="AS218" i="3"/>
  <c r="AT218" i="3"/>
  <c r="AU218" i="3"/>
  <c r="AS219" i="3"/>
  <c r="AT219" i="3"/>
  <c r="AU219" i="3"/>
  <c r="AS220" i="3"/>
  <c r="AT220" i="3"/>
  <c r="AU220" i="3"/>
  <c r="AS221" i="3"/>
  <c r="AT221" i="3"/>
  <c r="AU221" i="3"/>
  <c r="AS222" i="3"/>
  <c r="AT222" i="3"/>
  <c r="AU222" i="3"/>
  <c r="AS223" i="3"/>
  <c r="AT223" i="3"/>
  <c r="AU223" i="3"/>
  <c r="AS224" i="3"/>
  <c r="AT224" i="3"/>
  <c r="AU224" i="3"/>
  <c r="AS225" i="3"/>
  <c r="AT225" i="3"/>
  <c r="AU225" i="3"/>
  <c r="AS226" i="3"/>
  <c r="AT226" i="3"/>
  <c r="AU226" i="3"/>
  <c r="AS227" i="3"/>
  <c r="AT227" i="3"/>
  <c r="AU227" i="3"/>
  <c r="AS228" i="3"/>
  <c r="AT228" i="3"/>
  <c r="AU228" i="3"/>
  <c r="AS229" i="3"/>
  <c r="AT229" i="3"/>
  <c r="AU229" i="3"/>
  <c r="AS230" i="3"/>
  <c r="AT230" i="3"/>
  <c r="AU230" i="3"/>
  <c r="AS231" i="3"/>
  <c r="AT231" i="3"/>
  <c r="AU231" i="3"/>
  <c r="AS232" i="3"/>
  <c r="AT232" i="3"/>
  <c r="AU232" i="3"/>
  <c r="AS233" i="3"/>
  <c r="AT233" i="3"/>
  <c r="AU233" i="3"/>
  <c r="AS234" i="3"/>
  <c r="AT234" i="3"/>
  <c r="AU234" i="3"/>
  <c r="AS235" i="3"/>
  <c r="AT235" i="3"/>
  <c r="AU235" i="3"/>
  <c r="AS236" i="3"/>
  <c r="AT236" i="3"/>
  <c r="AU236" i="3"/>
  <c r="AS237" i="3"/>
  <c r="AT237" i="3"/>
  <c r="AU237" i="3"/>
  <c r="AS238" i="3"/>
  <c r="AT238" i="3"/>
  <c r="AU238" i="3"/>
  <c r="AS239" i="3"/>
  <c r="AT239" i="3"/>
  <c r="AU239" i="3"/>
  <c r="AS240" i="3"/>
  <c r="AT240" i="3"/>
  <c r="AU240" i="3"/>
  <c r="AS241" i="3"/>
  <c r="AT241" i="3"/>
  <c r="AU241" i="3"/>
  <c r="AS242" i="3"/>
  <c r="AT242" i="3"/>
  <c r="AU242" i="3"/>
  <c r="AS243" i="3"/>
  <c r="AT243" i="3"/>
  <c r="AU243" i="3"/>
  <c r="AS244" i="3"/>
  <c r="AT244" i="3"/>
  <c r="AU244" i="3"/>
  <c r="AS245" i="3"/>
  <c r="AT245" i="3"/>
  <c r="AU245" i="3"/>
  <c r="AS246" i="3"/>
  <c r="AT246" i="3"/>
  <c r="AU246" i="3"/>
  <c r="AS247" i="3"/>
  <c r="AT247" i="3"/>
  <c r="AU247" i="3"/>
  <c r="AS248" i="3"/>
  <c r="AT248" i="3"/>
  <c r="AU248" i="3"/>
  <c r="AS249" i="3"/>
  <c r="AT249" i="3"/>
  <c r="AU249" i="3"/>
  <c r="AS250" i="3"/>
  <c r="AT250" i="3"/>
  <c r="AU250" i="3"/>
  <c r="AS251" i="3"/>
  <c r="AT251" i="3"/>
  <c r="AU251" i="3"/>
  <c r="AS252" i="3"/>
  <c r="AT252" i="3"/>
  <c r="AU252" i="3"/>
  <c r="AS253" i="3"/>
  <c r="AT253" i="3"/>
  <c r="AU253" i="3"/>
  <c r="AS254" i="3"/>
  <c r="AT254" i="3"/>
  <c r="AU254" i="3"/>
  <c r="AS255" i="3"/>
  <c r="AT255" i="3"/>
  <c r="AU255" i="3"/>
  <c r="AS256" i="3"/>
  <c r="AT256" i="3"/>
  <c r="AU256" i="3"/>
  <c r="AS257" i="3"/>
  <c r="AT257" i="3"/>
  <c r="AU257" i="3"/>
  <c r="AS258" i="3"/>
  <c r="AT258" i="3"/>
  <c r="AU258" i="3"/>
  <c r="AS259" i="3"/>
  <c r="AT259" i="3"/>
  <c r="AU259" i="3"/>
  <c r="AS260" i="3"/>
  <c r="AT260" i="3"/>
  <c r="AU260" i="3"/>
  <c r="AS261" i="3"/>
  <c r="AT261" i="3"/>
  <c r="AU261" i="3"/>
  <c r="AS262" i="3"/>
  <c r="AT262" i="3"/>
  <c r="AU262" i="3"/>
  <c r="AS263" i="3"/>
  <c r="AT263" i="3"/>
  <c r="AU263" i="3"/>
  <c r="AS264" i="3"/>
  <c r="AT264" i="3"/>
  <c r="AU264" i="3"/>
  <c r="AS265" i="3"/>
  <c r="AT265" i="3"/>
  <c r="AU265" i="3"/>
  <c r="AS266" i="3"/>
  <c r="AT266" i="3"/>
  <c r="AU266" i="3"/>
  <c r="AS267" i="3"/>
  <c r="AT267" i="3"/>
  <c r="AU267" i="3"/>
  <c r="AS268" i="3"/>
  <c r="AT268" i="3"/>
  <c r="AU268" i="3"/>
  <c r="AS269" i="3"/>
  <c r="AT269" i="3"/>
  <c r="AU269" i="3"/>
  <c r="AS270" i="3"/>
  <c r="AT270" i="3"/>
  <c r="AU270" i="3"/>
  <c r="AS271" i="3"/>
  <c r="AT271" i="3"/>
  <c r="AU271" i="3"/>
  <c r="AS272" i="3"/>
  <c r="AT272" i="3"/>
  <c r="AU272" i="3"/>
  <c r="AS273" i="3"/>
  <c r="AT273" i="3"/>
  <c r="AU273" i="3"/>
  <c r="AS274" i="3"/>
  <c r="AT274" i="3"/>
  <c r="AU274" i="3"/>
  <c r="AS275" i="3"/>
  <c r="AT275" i="3"/>
  <c r="AU275" i="3"/>
  <c r="AS276" i="3"/>
  <c r="AT276" i="3"/>
  <c r="AU276" i="3"/>
  <c r="AS277" i="3"/>
  <c r="AT277" i="3"/>
  <c r="AU277" i="3"/>
  <c r="AS278" i="3"/>
  <c r="AT278" i="3"/>
  <c r="AU278" i="3"/>
  <c r="AS279" i="3"/>
  <c r="AT279" i="3"/>
  <c r="AU279" i="3"/>
  <c r="AS280" i="3"/>
  <c r="AT280" i="3"/>
  <c r="AU280" i="3"/>
  <c r="AS281" i="3"/>
  <c r="AT281" i="3"/>
  <c r="AU281" i="3"/>
  <c r="AS282" i="3"/>
  <c r="AT282" i="3"/>
  <c r="AU282" i="3"/>
  <c r="AS283" i="3"/>
  <c r="AT283" i="3"/>
  <c r="AU283" i="3"/>
  <c r="AS284" i="3"/>
  <c r="AT284" i="3"/>
  <c r="AU284" i="3"/>
  <c r="AS285" i="3"/>
  <c r="AT285" i="3"/>
  <c r="AU285" i="3"/>
  <c r="AS286" i="3"/>
  <c r="AT286" i="3"/>
  <c r="AU286" i="3"/>
  <c r="AS287" i="3"/>
  <c r="AT287" i="3"/>
  <c r="AU287" i="3"/>
  <c r="AS288" i="3"/>
  <c r="AT288" i="3"/>
  <c r="AU288" i="3"/>
  <c r="AS289" i="3"/>
  <c r="AT289" i="3"/>
  <c r="AU289" i="3"/>
  <c r="AS290" i="3"/>
  <c r="AT290" i="3"/>
  <c r="AU290" i="3"/>
  <c r="AS291" i="3"/>
  <c r="AT291" i="3"/>
  <c r="AU291" i="3"/>
  <c r="AS292" i="3"/>
  <c r="AT292" i="3"/>
  <c r="AU292" i="3"/>
  <c r="AS293" i="3"/>
  <c r="AT293" i="3"/>
  <c r="AU293" i="3"/>
  <c r="AS294" i="3"/>
  <c r="AT294" i="3"/>
  <c r="AU294" i="3"/>
  <c r="AS295" i="3"/>
  <c r="AT295" i="3"/>
  <c r="AU295" i="3"/>
  <c r="AS296" i="3"/>
  <c r="AT296" i="3"/>
  <c r="AU296" i="3"/>
  <c r="AS297" i="3"/>
  <c r="AT297" i="3"/>
  <c r="AU297" i="3"/>
  <c r="AS298" i="3"/>
  <c r="AT298" i="3"/>
  <c r="AU298" i="3"/>
  <c r="AS299" i="3"/>
  <c r="AT299" i="3"/>
  <c r="AU299" i="3"/>
  <c r="AS300" i="3"/>
  <c r="AT300" i="3"/>
  <c r="AU300" i="3"/>
  <c r="AS301" i="3"/>
  <c r="AT301" i="3"/>
  <c r="AU301" i="3"/>
  <c r="AS302" i="3"/>
  <c r="AT302" i="3"/>
  <c r="AU302" i="3"/>
  <c r="AS303" i="3"/>
  <c r="AT303" i="3"/>
  <c r="AU303" i="3"/>
  <c r="AS304" i="3"/>
  <c r="AT304" i="3"/>
  <c r="AU304" i="3"/>
  <c r="AS305" i="3"/>
  <c r="AT305" i="3"/>
  <c r="AU305" i="3"/>
  <c r="AS306" i="3"/>
  <c r="AT306" i="3"/>
  <c r="AU306" i="3"/>
  <c r="AS307" i="3"/>
  <c r="AT307" i="3"/>
  <c r="AU307" i="3"/>
  <c r="AS308" i="3"/>
  <c r="AT308" i="3"/>
  <c r="AU308" i="3"/>
  <c r="AS309" i="3"/>
  <c r="AT309" i="3"/>
  <c r="AU309" i="3"/>
  <c r="AS310" i="3"/>
  <c r="AT310" i="3"/>
  <c r="AU310" i="3"/>
  <c r="AS311" i="3"/>
  <c r="AT311" i="3"/>
  <c r="AU311" i="3"/>
  <c r="AS312" i="3"/>
  <c r="AT312" i="3"/>
  <c r="AU312" i="3"/>
  <c r="AS313" i="3"/>
  <c r="AT313" i="3"/>
  <c r="AU313" i="3"/>
  <c r="AS314" i="3"/>
  <c r="AT314" i="3"/>
  <c r="AU314" i="3"/>
  <c r="AS315" i="3"/>
  <c r="AT315" i="3"/>
  <c r="AU315" i="3"/>
  <c r="AS316" i="3"/>
  <c r="AT316" i="3"/>
  <c r="AU316" i="3"/>
  <c r="AS317" i="3"/>
  <c r="AT317" i="3"/>
  <c r="AU317" i="3"/>
  <c r="AS318" i="3"/>
  <c r="AT318" i="3"/>
  <c r="AU318" i="3"/>
  <c r="AS319" i="3"/>
  <c r="AT319" i="3"/>
  <c r="AU319" i="3"/>
  <c r="AS320" i="3"/>
  <c r="AT320" i="3"/>
  <c r="AU320" i="3"/>
  <c r="AS321" i="3"/>
  <c r="AT321" i="3"/>
  <c r="AU321" i="3"/>
  <c r="AS322" i="3"/>
  <c r="AT322" i="3"/>
  <c r="AU322" i="3"/>
  <c r="AS323" i="3"/>
  <c r="AT323" i="3"/>
  <c r="AU323" i="3"/>
  <c r="AS324" i="3"/>
  <c r="AT324" i="3"/>
  <c r="AU324" i="3"/>
  <c r="AS325" i="3"/>
  <c r="AT325" i="3"/>
  <c r="AU325" i="3"/>
  <c r="AS326" i="3"/>
  <c r="AT326" i="3"/>
  <c r="AU326" i="3"/>
  <c r="AS327" i="3"/>
  <c r="AT327" i="3"/>
  <c r="AU327" i="3"/>
  <c r="AS328" i="3"/>
  <c r="AT328" i="3"/>
  <c r="AU328" i="3"/>
  <c r="AS329" i="3"/>
  <c r="AT329" i="3"/>
  <c r="AU329" i="3"/>
  <c r="AS330" i="3"/>
  <c r="AT330" i="3"/>
  <c r="AU330" i="3"/>
  <c r="AS331" i="3"/>
  <c r="AT331" i="3"/>
  <c r="AU331" i="3"/>
  <c r="AS332" i="3"/>
  <c r="AT332" i="3"/>
  <c r="AU332" i="3"/>
  <c r="AS333" i="3"/>
  <c r="AT333" i="3"/>
  <c r="AU333" i="3"/>
  <c r="AS334" i="3"/>
  <c r="AT334" i="3"/>
  <c r="AU334" i="3"/>
  <c r="AS335" i="3"/>
  <c r="AT335" i="3"/>
  <c r="AU335" i="3"/>
  <c r="AS336" i="3"/>
  <c r="AT336" i="3"/>
  <c r="AU336" i="3"/>
  <c r="AS337" i="3"/>
  <c r="AT337" i="3"/>
  <c r="AU337" i="3"/>
  <c r="AS338" i="3"/>
  <c r="AT338" i="3"/>
  <c r="AU338" i="3"/>
  <c r="AS339" i="3"/>
  <c r="AT339" i="3"/>
  <c r="AU339" i="3"/>
  <c r="AS340" i="3"/>
  <c r="AT340" i="3"/>
  <c r="AU340" i="3"/>
  <c r="AS341" i="3"/>
  <c r="AT341" i="3"/>
  <c r="AU341" i="3"/>
  <c r="AS342" i="3"/>
  <c r="AT342" i="3"/>
  <c r="AU342" i="3"/>
  <c r="AS343" i="3"/>
  <c r="AT343" i="3"/>
  <c r="AU343" i="3"/>
  <c r="AS344" i="3"/>
  <c r="AT344" i="3"/>
  <c r="AU344" i="3"/>
  <c r="AS345" i="3"/>
  <c r="AT345" i="3"/>
  <c r="AU345" i="3"/>
  <c r="AS346" i="3"/>
  <c r="AT346" i="3"/>
  <c r="AU346" i="3"/>
  <c r="AS347" i="3"/>
  <c r="AT347" i="3"/>
  <c r="AU347" i="3"/>
  <c r="AS348" i="3"/>
  <c r="AT348" i="3"/>
  <c r="AU348" i="3"/>
  <c r="AS349" i="3"/>
  <c r="AT349" i="3"/>
  <c r="AU349" i="3"/>
  <c r="AS350" i="3"/>
  <c r="AT350" i="3"/>
  <c r="AU350" i="3"/>
  <c r="AS351" i="3"/>
  <c r="AT351" i="3"/>
  <c r="AU351" i="3"/>
  <c r="AS352" i="3"/>
  <c r="AT352" i="3"/>
  <c r="AU352" i="3"/>
  <c r="AS353" i="3"/>
  <c r="AT353" i="3"/>
  <c r="AU353" i="3"/>
  <c r="AS354" i="3"/>
  <c r="AT354" i="3"/>
  <c r="AU354" i="3"/>
  <c r="AS355" i="3"/>
  <c r="AT355" i="3"/>
  <c r="AU355" i="3"/>
  <c r="AS356" i="3"/>
  <c r="AT356" i="3"/>
  <c r="AU356" i="3"/>
  <c r="AS357" i="3"/>
  <c r="AT357" i="3"/>
  <c r="AU357" i="3"/>
  <c r="AS358" i="3"/>
  <c r="AT358" i="3"/>
  <c r="AU358" i="3"/>
  <c r="AS359" i="3"/>
  <c r="AT359" i="3"/>
  <c r="AU359" i="3"/>
  <c r="AS360" i="3"/>
  <c r="AT360" i="3"/>
  <c r="AU360" i="3"/>
  <c r="AS361" i="3"/>
  <c r="AT361" i="3"/>
  <c r="AU361" i="3"/>
  <c r="AS362" i="3"/>
  <c r="AT362" i="3"/>
  <c r="AU362" i="3"/>
  <c r="AS363" i="3"/>
  <c r="AT363" i="3"/>
  <c r="AU363" i="3"/>
  <c r="AS364" i="3"/>
  <c r="AT364" i="3"/>
  <c r="AU364" i="3"/>
  <c r="AS365" i="3"/>
  <c r="AT365" i="3"/>
  <c r="AU365" i="3"/>
  <c r="AS366" i="3"/>
  <c r="AT366" i="3"/>
  <c r="AU366" i="3"/>
  <c r="AS367" i="3"/>
  <c r="AT367" i="3"/>
  <c r="AU367" i="3"/>
  <c r="AS368" i="3"/>
  <c r="AT368" i="3"/>
  <c r="AU368" i="3"/>
  <c r="AS369" i="3"/>
  <c r="AT369" i="3"/>
  <c r="AU369" i="3"/>
  <c r="AS370" i="3"/>
  <c r="AT370" i="3"/>
  <c r="AU370" i="3"/>
  <c r="AS371" i="3"/>
  <c r="AT371" i="3"/>
  <c r="AU371" i="3"/>
  <c r="AS372" i="3"/>
  <c r="AT372" i="3"/>
  <c r="AU372" i="3"/>
  <c r="AS373" i="3"/>
  <c r="AT373" i="3"/>
  <c r="AU373" i="3"/>
  <c r="AS374" i="3"/>
  <c r="AT374" i="3"/>
  <c r="AU374" i="3"/>
  <c r="AS375" i="3"/>
  <c r="AT375" i="3"/>
  <c r="AU375" i="3"/>
  <c r="AS376" i="3"/>
  <c r="AT376" i="3"/>
  <c r="AU376" i="3"/>
  <c r="AS377" i="3"/>
  <c r="AT377" i="3"/>
  <c r="AU377" i="3"/>
  <c r="AS378" i="3"/>
  <c r="AT378" i="3"/>
  <c r="AU378" i="3"/>
  <c r="AS379" i="3"/>
  <c r="AT379" i="3"/>
  <c r="AU379" i="3"/>
  <c r="AS380" i="3"/>
  <c r="AT380" i="3"/>
  <c r="AU380" i="3"/>
  <c r="AS381" i="3"/>
  <c r="AT381" i="3"/>
  <c r="AU381" i="3"/>
  <c r="AS382" i="3"/>
  <c r="AT382" i="3"/>
  <c r="AU382" i="3"/>
  <c r="AS383" i="3"/>
  <c r="AT383" i="3"/>
  <c r="AU383" i="3"/>
  <c r="AS384" i="3"/>
  <c r="AT384" i="3"/>
  <c r="AU384" i="3"/>
  <c r="AS385" i="3"/>
  <c r="AT385" i="3"/>
  <c r="AU385" i="3"/>
  <c r="AS386" i="3"/>
  <c r="AT386" i="3"/>
  <c r="AU386" i="3"/>
  <c r="AS387" i="3"/>
  <c r="AT387" i="3"/>
  <c r="AU387" i="3"/>
  <c r="AS388" i="3"/>
  <c r="AT388" i="3"/>
  <c r="AU388" i="3"/>
  <c r="AS389" i="3"/>
  <c r="AT389" i="3"/>
  <c r="AU389" i="3"/>
  <c r="AS390" i="3"/>
  <c r="AT390" i="3"/>
  <c r="AU390" i="3"/>
  <c r="AS391" i="3"/>
  <c r="AT391" i="3"/>
  <c r="AU391" i="3"/>
  <c r="AS392" i="3"/>
  <c r="AT392" i="3"/>
  <c r="AU392" i="3"/>
  <c r="AS393" i="3"/>
  <c r="AT393" i="3"/>
  <c r="AU393" i="3"/>
  <c r="AS394" i="3"/>
  <c r="AT394" i="3"/>
  <c r="AU394" i="3"/>
  <c r="AS395" i="3"/>
  <c r="AT395" i="3"/>
  <c r="AU395" i="3"/>
  <c r="AS396" i="3"/>
  <c r="AT396" i="3"/>
  <c r="AU396" i="3"/>
  <c r="AS397" i="3"/>
  <c r="AT397" i="3"/>
  <c r="AU397" i="3"/>
  <c r="AS398" i="3"/>
  <c r="AT398" i="3"/>
  <c r="AU398" i="3"/>
  <c r="AS399" i="3"/>
  <c r="AT399" i="3"/>
  <c r="AU399" i="3"/>
  <c r="AS400" i="3"/>
  <c r="AT400" i="3"/>
  <c r="AU400" i="3"/>
  <c r="AS401" i="3"/>
  <c r="AT401" i="3"/>
  <c r="AU401" i="3"/>
  <c r="AS402" i="3"/>
  <c r="AT402" i="3"/>
  <c r="AU402" i="3"/>
  <c r="AS403" i="3"/>
  <c r="AT403" i="3"/>
  <c r="AU403" i="3"/>
  <c r="AS404" i="3"/>
  <c r="AT404" i="3"/>
  <c r="AU404" i="3"/>
  <c r="AS405" i="3"/>
  <c r="AT405" i="3"/>
  <c r="AU405" i="3"/>
  <c r="AS406" i="3"/>
  <c r="AT406" i="3"/>
  <c r="AU406" i="3"/>
  <c r="AS407" i="3"/>
  <c r="AT407" i="3"/>
  <c r="AU407" i="3"/>
  <c r="AS408" i="3"/>
  <c r="AT408" i="3"/>
  <c r="AU408" i="3"/>
  <c r="AS409" i="3"/>
  <c r="AT409" i="3"/>
  <c r="AU409" i="3"/>
  <c r="AS410" i="3"/>
  <c r="AT410" i="3"/>
  <c r="AU410" i="3"/>
  <c r="AS411" i="3"/>
  <c r="AT411" i="3"/>
  <c r="AU411" i="3"/>
  <c r="AS412" i="3"/>
  <c r="AT412" i="3"/>
  <c r="AU412" i="3"/>
  <c r="AS413" i="3"/>
  <c r="AT413" i="3"/>
  <c r="AU413" i="3"/>
  <c r="AS414" i="3"/>
  <c r="AT414" i="3"/>
  <c r="AU414" i="3"/>
  <c r="AS415" i="3"/>
  <c r="AT415" i="3"/>
  <c r="AU415" i="3"/>
  <c r="AS416" i="3"/>
  <c r="AT416" i="3"/>
  <c r="AU416" i="3"/>
  <c r="AS417" i="3"/>
  <c r="AT417" i="3"/>
  <c r="AU417" i="3"/>
  <c r="AS418" i="3"/>
  <c r="AT418" i="3"/>
  <c r="AU418" i="3"/>
  <c r="AS419" i="3"/>
  <c r="AT419" i="3"/>
  <c r="AU419" i="3"/>
  <c r="AS420" i="3"/>
  <c r="AT420" i="3"/>
  <c r="AU420" i="3"/>
  <c r="AS421" i="3"/>
  <c r="AT421" i="3"/>
  <c r="AU421" i="3"/>
  <c r="AS422" i="3"/>
  <c r="AT422" i="3"/>
  <c r="AU422" i="3"/>
  <c r="AS423" i="3"/>
  <c r="AT423" i="3"/>
  <c r="AU423" i="3"/>
  <c r="AS424" i="3"/>
  <c r="AT424" i="3"/>
  <c r="AU424" i="3"/>
  <c r="AS425" i="3"/>
  <c r="AT425" i="3"/>
  <c r="AU425" i="3"/>
  <c r="AS426" i="3"/>
  <c r="AT426" i="3"/>
  <c r="AU426" i="3"/>
  <c r="AS427" i="3"/>
  <c r="AT427" i="3"/>
  <c r="AU427" i="3"/>
  <c r="AS428" i="3"/>
  <c r="AT428" i="3"/>
  <c r="AU428" i="3"/>
  <c r="AS429" i="3"/>
  <c r="AT429" i="3"/>
  <c r="AU429" i="3"/>
  <c r="AS430" i="3"/>
  <c r="AT430" i="3"/>
  <c r="AU430" i="3"/>
  <c r="AS431" i="3"/>
  <c r="AT431" i="3"/>
  <c r="AU431" i="3"/>
  <c r="AS432" i="3"/>
  <c r="AT432" i="3"/>
  <c r="AU432" i="3"/>
  <c r="AS433" i="3"/>
  <c r="AT433" i="3"/>
  <c r="AU433" i="3"/>
  <c r="AS434" i="3"/>
  <c r="AT434" i="3"/>
  <c r="AU434" i="3"/>
  <c r="AS435" i="3"/>
  <c r="AT435" i="3"/>
  <c r="AU435" i="3"/>
  <c r="AS436" i="3"/>
  <c r="AT436" i="3"/>
  <c r="AU436" i="3"/>
  <c r="AS437" i="3"/>
  <c r="AT437" i="3"/>
  <c r="AU437" i="3"/>
  <c r="AS438" i="3"/>
  <c r="AT438" i="3"/>
  <c r="AU438" i="3"/>
  <c r="AS439" i="3"/>
  <c r="AT439" i="3"/>
  <c r="AU439" i="3"/>
  <c r="AS440" i="3"/>
  <c r="AT440" i="3"/>
  <c r="AU440" i="3"/>
  <c r="AS441" i="3"/>
  <c r="AT441" i="3"/>
  <c r="AU441" i="3"/>
  <c r="AS442" i="3"/>
  <c r="AT442" i="3"/>
  <c r="AU442" i="3"/>
  <c r="AS443" i="3"/>
  <c r="AT443" i="3"/>
  <c r="AU443" i="3"/>
  <c r="AS444" i="3"/>
  <c r="AT444" i="3"/>
  <c r="AU444" i="3"/>
  <c r="AS445" i="3"/>
  <c r="AT445" i="3"/>
  <c r="AU445" i="3"/>
  <c r="AS446" i="3"/>
  <c r="AT446" i="3"/>
  <c r="AU446" i="3"/>
  <c r="AS447" i="3"/>
  <c r="AT447" i="3"/>
  <c r="AU447" i="3"/>
  <c r="AS448" i="3"/>
  <c r="AT448" i="3"/>
  <c r="AU448" i="3"/>
  <c r="AS449" i="3"/>
  <c r="AT449" i="3"/>
  <c r="AU449" i="3"/>
  <c r="AS450" i="3"/>
  <c r="AT450" i="3"/>
  <c r="AU450" i="3"/>
  <c r="AS451" i="3"/>
  <c r="AT451" i="3"/>
  <c r="AU451" i="3"/>
  <c r="AS452" i="3"/>
  <c r="AT452" i="3"/>
  <c r="AU452" i="3"/>
  <c r="AS453" i="3"/>
  <c r="AT453" i="3"/>
  <c r="AU453" i="3"/>
  <c r="AS454" i="3"/>
  <c r="AT454" i="3"/>
  <c r="AU454" i="3"/>
  <c r="AS455" i="3"/>
  <c r="AT455" i="3"/>
  <c r="AU455" i="3"/>
  <c r="AS456" i="3"/>
  <c r="AT456" i="3"/>
  <c r="AU456" i="3"/>
  <c r="AS457" i="3"/>
  <c r="AT457" i="3"/>
  <c r="AU457" i="3"/>
  <c r="AS458" i="3"/>
  <c r="AT458" i="3"/>
  <c r="AU458" i="3"/>
  <c r="AS459" i="3"/>
  <c r="AT459" i="3"/>
  <c r="AU459" i="3"/>
  <c r="AS460" i="3"/>
  <c r="AT460" i="3"/>
  <c r="AU460" i="3"/>
  <c r="AS461" i="3"/>
  <c r="AT461" i="3"/>
  <c r="AU461" i="3"/>
  <c r="AS462" i="3"/>
  <c r="AT462" i="3"/>
  <c r="AU462" i="3"/>
  <c r="AS463" i="3"/>
  <c r="AT463" i="3"/>
  <c r="AU463" i="3"/>
  <c r="AS464" i="3"/>
  <c r="AT464" i="3"/>
  <c r="AU464" i="3"/>
  <c r="AS465" i="3"/>
  <c r="AT465" i="3"/>
  <c r="AU465" i="3"/>
  <c r="AS466" i="3"/>
  <c r="AT466" i="3"/>
  <c r="AU466" i="3"/>
  <c r="AS467" i="3"/>
  <c r="AT467" i="3"/>
  <c r="AU467" i="3"/>
  <c r="AS468" i="3"/>
  <c r="AT468" i="3"/>
  <c r="AU468" i="3"/>
  <c r="AS469" i="3"/>
  <c r="AT469" i="3"/>
  <c r="AU469" i="3"/>
  <c r="AS470" i="3"/>
  <c r="AT470" i="3"/>
  <c r="AU470" i="3"/>
  <c r="AS471" i="3"/>
  <c r="AT471" i="3"/>
  <c r="AU471" i="3"/>
  <c r="AS472" i="3"/>
  <c r="AT472" i="3"/>
  <c r="AU472" i="3"/>
  <c r="AS473" i="3"/>
  <c r="AT473" i="3"/>
  <c r="AU473" i="3"/>
  <c r="AS474" i="3"/>
  <c r="AT474" i="3"/>
  <c r="AU474" i="3"/>
  <c r="AS475" i="3"/>
  <c r="AT475" i="3"/>
  <c r="AU475" i="3"/>
  <c r="AS476" i="3"/>
  <c r="AT476" i="3"/>
  <c r="AU476" i="3"/>
  <c r="AS477" i="3"/>
  <c r="AT477" i="3"/>
  <c r="AU477" i="3"/>
  <c r="AS478" i="3"/>
  <c r="AT478" i="3"/>
  <c r="AU478" i="3"/>
  <c r="AS479" i="3"/>
  <c r="AT479" i="3"/>
  <c r="AU479" i="3"/>
  <c r="AS480" i="3"/>
  <c r="AT480" i="3"/>
  <c r="AU480" i="3"/>
  <c r="AS481" i="3"/>
  <c r="AT481" i="3"/>
  <c r="AU481" i="3"/>
  <c r="AS482" i="3"/>
  <c r="AT482" i="3"/>
  <c r="AU482" i="3"/>
  <c r="AS483" i="3"/>
  <c r="AT483" i="3"/>
  <c r="AU483" i="3"/>
  <c r="AS484" i="3"/>
  <c r="AT484" i="3"/>
  <c r="AU484" i="3"/>
  <c r="AS485" i="3"/>
  <c r="AT485" i="3"/>
  <c r="AU485" i="3"/>
  <c r="AS486" i="3"/>
  <c r="AT486" i="3"/>
  <c r="AU486" i="3"/>
  <c r="AS487" i="3"/>
  <c r="AT487" i="3"/>
  <c r="AU487" i="3"/>
  <c r="AS488" i="3"/>
  <c r="AT488" i="3"/>
  <c r="AU488" i="3"/>
  <c r="AS489" i="3"/>
  <c r="AT489" i="3"/>
  <c r="AU489" i="3"/>
  <c r="AS490" i="3"/>
  <c r="AT490" i="3"/>
  <c r="AU490" i="3"/>
  <c r="AS491" i="3"/>
  <c r="AT491" i="3"/>
  <c r="AU491" i="3"/>
  <c r="AS492" i="3"/>
  <c r="AT492" i="3"/>
  <c r="AU492" i="3"/>
  <c r="AS493" i="3"/>
  <c r="AT493" i="3"/>
  <c r="AU493" i="3"/>
  <c r="AS494" i="3"/>
  <c r="AT494" i="3"/>
  <c r="AU494" i="3"/>
  <c r="AS495" i="3"/>
  <c r="AT495" i="3"/>
  <c r="AU495" i="3"/>
  <c r="AS496" i="3"/>
  <c r="AT496" i="3"/>
  <c r="AU496" i="3"/>
  <c r="AS497" i="3"/>
  <c r="AT497" i="3"/>
  <c r="AU497" i="3"/>
  <c r="AS498" i="3"/>
  <c r="AT498" i="3"/>
  <c r="AU498" i="3"/>
  <c r="AS499" i="3"/>
  <c r="AT499" i="3"/>
  <c r="AU499" i="3"/>
  <c r="AS500" i="3"/>
  <c r="AT500" i="3"/>
  <c r="AU500" i="3"/>
  <c r="AS501" i="3"/>
  <c r="AT501" i="3"/>
  <c r="AU501" i="3"/>
  <c r="AS502" i="3"/>
  <c r="AT502" i="3"/>
  <c r="AU502" i="3"/>
  <c r="AS503" i="3"/>
  <c r="AT503" i="3"/>
  <c r="AU503" i="3"/>
  <c r="AS504" i="3"/>
  <c r="AT504" i="3"/>
  <c r="AU504" i="3"/>
  <c r="AS505" i="3"/>
  <c r="AT505" i="3"/>
  <c r="AU505" i="3"/>
  <c r="AS506" i="3"/>
  <c r="AT506" i="3"/>
  <c r="AU506" i="3"/>
  <c r="AS507" i="3"/>
  <c r="AT507" i="3"/>
  <c r="AU507" i="3"/>
  <c r="AS508" i="3"/>
  <c r="AT508" i="3"/>
  <c r="AU508" i="3"/>
  <c r="AS509" i="3"/>
  <c r="AT509" i="3"/>
  <c r="AU509" i="3"/>
  <c r="AS510" i="3"/>
  <c r="AT510" i="3"/>
  <c r="AU510" i="3"/>
  <c r="AS511" i="3"/>
  <c r="AT511" i="3"/>
  <c r="AU511" i="3"/>
  <c r="AS512" i="3"/>
  <c r="AT512" i="3"/>
  <c r="AU512" i="3"/>
  <c r="AS513" i="3"/>
  <c r="AT513" i="3"/>
  <c r="AU513" i="3"/>
  <c r="AS514" i="3"/>
  <c r="AT514" i="3"/>
  <c r="AU514" i="3"/>
  <c r="AS515" i="3"/>
  <c r="AT515" i="3"/>
  <c r="AU515" i="3"/>
  <c r="AS516" i="3"/>
  <c r="AT516" i="3"/>
  <c r="AU516" i="3"/>
  <c r="AS517" i="3"/>
  <c r="AT517" i="3"/>
  <c r="AU517" i="3"/>
  <c r="AS518" i="3"/>
  <c r="AT518" i="3"/>
  <c r="AU518" i="3"/>
  <c r="AS519" i="3"/>
  <c r="AT519" i="3"/>
  <c r="AU519" i="3"/>
  <c r="AS520" i="3"/>
  <c r="AT520" i="3"/>
  <c r="AU520" i="3"/>
  <c r="AS521" i="3"/>
  <c r="AT521" i="3"/>
  <c r="AU521" i="3"/>
  <c r="AS522" i="3"/>
  <c r="AT522" i="3"/>
  <c r="AU522" i="3"/>
  <c r="AS523" i="3"/>
  <c r="AT523" i="3"/>
  <c r="AU523" i="3"/>
  <c r="AS524" i="3"/>
  <c r="AT524" i="3"/>
  <c r="AU524" i="3"/>
  <c r="AS525" i="3"/>
  <c r="AT525" i="3"/>
  <c r="AU525" i="3"/>
  <c r="AS526" i="3"/>
  <c r="AT526" i="3"/>
  <c r="AU526" i="3"/>
  <c r="AS527" i="3"/>
  <c r="AT527" i="3"/>
  <c r="AU527" i="3"/>
  <c r="AS528" i="3"/>
  <c r="AT528" i="3"/>
  <c r="AU528" i="3"/>
  <c r="AS529" i="3"/>
  <c r="AT529" i="3"/>
  <c r="AU529" i="3"/>
  <c r="AS530" i="3"/>
  <c r="AT530" i="3"/>
  <c r="AU530" i="3"/>
  <c r="AS531" i="3"/>
  <c r="AT531" i="3"/>
  <c r="AU531" i="3"/>
  <c r="AS532" i="3"/>
  <c r="AT532" i="3"/>
  <c r="AU532" i="3"/>
  <c r="AS533" i="3"/>
  <c r="AT533" i="3"/>
  <c r="AU533" i="3"/>
  <c r="AS534" i="3"/>
  <c r="AT534" i="3"/>
  <c r="AU534" i="3"/>
  <c r="AS535" i="3"/>
  <c r="AT535" i="3"/>
  <c r="AU535" i="3"/>
  <c r="AS536" i="3"/>
  <c r="AT536" i="3"/>
  <c r="AU536" i="3"/>
  <c r="AS537" i="3"/>
  <c r="AT537" i="3"/>
  <c r="AU537" i="3"/>
  <c r="AS538" i="3"/>
  <c r="AT538" i="3"/>
  <c r="AU538" i="3"/>
  <c r="AS539" i="3"/>
  <c r="AT539" i="3"/>
  <c r="AU539" i="3"/>
  <c r="AS540" i="3"/>
  <c r="AT540" i="3"/>
  <c r="AU540" i="3"/>
  <c r="AS541" i="3"/>
  <c r="AT541" i="3"/>
  <c r="AU541" i="3"/>
  <c r="AS542" i="3"/>
  <c r="AT542" i="3"/>
  <c r="AU542" i="3"/>
  <c r="AS543" i="3"/>
  <c r="AT543" i="3"/>
  <c r="AU543" i="3"/>
  <c r="AS544" i="3"/>
  <c r="AT544" i="3"/>
  <c r="AU544" i="3"/>
  <c r="AS545" i="3"/>
  <c r="AT545" i="3"/>
  <c r="AU545" i="3"/>
  <c r="AS546" i="3"/>
  <c r="AT546" i="3"/>
  <c r="AU546" i="3"/>
  <c r="AS547" i="3"/>
  <c r="AT547" i="3"/>
  <c r="AU547" i="3"/>
  <c r="AS548" i="3"/>
  <c r="AT548" i="3"/>
  <c r="AU548" i="3"/>
  <c r="AS549" i="3"/>
  <c r="AT549" i="3"/>
  <c r="AU549" i="3"/>
  <c r="AS550" i="3"/>
  <c r="AT550" i="3"/>
  <c r="AU550" i="3"/>
  <c r="AS551" i="3"/>
  <c r="AT551" i="3"/>
  <c r="AU551" i="3"/>
  <c r="AS552" i="3"/>
  <c r="AT552" i="3"/>
  <c r="AU552" i="3"/>
  <c r="AS553" i="3"/>
  <c r="AT553" i="3"/>
  <c r="AU553" i="3"/>
  <c r="AS554" i="3"/>
  <c r="AT554" i="3"/>
  <c r="AU554" i="3"/>
  <c r="AS555" i="3"/>
  <c r="AT555" i="3"/>
  <c r="AU555" i="3"/>
  <c r="AS556" i="3"/>
  <c r="AT556" i="3"/>
  <c r="AU556" i="3"/>
  <c r="AS557" i="3"/>
  <c r="AT557" i="3"/>
  <c r="AU557" i="3"/>
  <c r="AS558" i="3"/>
  <c r="AT558" i="3"/>
  <c r="AU558" i="3"/>
  <c r="AS559" i="3"/>
  <c r="AT559" i="3"/>
  <c r="AU559" i="3"/>
  <c r="AS560" i="3"/>
  <c r="AT560" i="3"/>
  <c r="AU560" i="3"/>
  <c r="AS561" i="3"/>
  <c r="AT561" i="3"/>
  <c r="AU561" i="3"/>
  <c r="AS562" i="3"/>
  <c r="AT562" i="3"/>
  <c r="AU562" i="3"/>
  <c r="AS563" i="3"/>
  <c r="AT563" i="3"/>
  <c r="AU563" i="3"/>
  <c r="AS564" i="3"/>
  <c r="AT564" i="3"/>
  <c r="AU564" i="3"/>
  <c r="AS565" i="3"/>
  <c r="AT565" i="3"/>
  <c r="AU565" i="3"/>
  <c r="AS566" i="3"/>
  <c r="AT566" i="3"/>
  <c r="AU566" i="3"/>
  <c r="AS567" i="3"/>
  <c r="AT567" i="3"/>
  <c r="AU567" i="3"/>
  <c r="AS568" i="3"/>
  <c r="AT568" i="3"/>
  <c r="AU568" i="3"/>
  <c r="AS569" i="3"/>
  <c r="AT569" i="3"/>
  <c r="AU569" i="3"/>
  <c r="AS570" i="3"/>
  <c r="AT570" i="3"/>
  <c r="AU570" i="3"/>
  <c r="AS571" i="3"/>
  <c r="AT571" i="3"/>
  <c r="AU571" i="3"/>
  <c r="AS572" i="3"/>
  <c r="AT572" i="3"/>
  <c r="AU572" i="3"/>
  <c r="AS573" i="3"/>
  <c r="AT573" i="3"/>
  <c r="AU573" i="3"/>
  <c r="AS574" i="3"/>
  <c r="AT574" i="3"/>
  <c r="AU574" i="3"/>
  <c r="AS575" i="3"/>
  <c r="AT575" i="3"/>
  <c r="AU575" i="3"/>
  <c r="AS576" i="3"/>
  <c r="AT576" i="3"/>
  <c r="AU576" i="3"/>
  <c r="AS577" i="3"/>
  <c r="AT577" i="3"/>
  <c r="AU577" i="3"/>
  <c r="AS578" i="3"/>
  <c r="AT578" i="3"/>
  <c r="AU578" i="3"/>
  <c r="AS579" i="3"/>
  <c r="AT579" i="3"/>
  <c r="AU579" i="3"/>
  <c r="AS580" i="3"/>
  <c r="AT580" i="3"/>
  <c r="AU580" i="3"/>
  <c r="AS581" i="3"/>
  <c r="AT581" i="3"/>
  <c r="AU581" i="3"/>
  <c r="AS582" i="3"/>
  <c r="AT582" i="3"/>
  <c r="AU582" i="3"/>
  <c r="AS583" i="3"/>
  <c r="AT583" i="3"/>
  <c r="AU583" i="3"/>
  <c r="AS584" i="3"/>
  <c r="AT584" i="3"/>
  <c r="AU584" i="3"/>
  <c r="AS585" i="3"/>
  <c r="AT585" i="3"/>
  <c r="AU585" i="3"/>
  <c r="AS586" i="3"/>
  <c r="AT586" i="3"/>
  <c r="AU586" i="3"/>
  <c r="AS587" i="3"/>
  <c r="AT587" i="3"/>
  <c r="AU587" i="3"/>
  <c r="AS588" i="3"/>
  <c r="AT588" i="3"/>
  <c r="AU588" i="3"/>
  <c r="AS589" i="3"/>
  <c r="AT589" i="3"/>
  <c r="AU589" i="3"/>
  <c r="AS590" i="3"/>
  <c r="AT590" i="3"/>
  <c r="AU590" i="3"/>
  <c r="AS591" i="3"/>
  <c r="AT591" i="3"/>
  <c r="AU591" i="3"/>
  <c r="AS592" i="3"/>
  <c r="AT592" i="3"/>
  <c r="AU592" i="3"/>
  <c r="AS593" i="3"/>
  <c r="AT593" i="3"/>
  <c r="AU593" i="3"/>
  <c r="AS594" i="3"/>
  <c r="AT594" i="3"/>
  <c r="AU594" i="3"/>
  <c r="AS595" i="3"/>
  <c r="AT595" i="3"/>
  <c r="AU595" i="3"/>
  <c r="AS596" i="3"/>
  <c r="AT596" i="3"/>
  <c r="AU596" i="3"/>
  <c r="AS597" i="3"/>
  <c r="AT597" i="3"/>
  <c r="AU597" i="3"/>
  <c r="AS598" i="3"/>
  <c r="AT598" i="3"/>
  <c r="AU598" i="3"/>
  <c r="AS599" i="3"/>
  <c r="AT599" i="3"/>
  <c r="AU599" i="3"/>
  <c r="AS600" i="3"/>
  <c r="AT600" i="3"/>
  <c r="AU600" i="3"/>
  <c r="AS601" i="3"/>
  <c r="AT601" i="3"/>
  <c r="AU601" i="3"/>
  <c r="AS602" i="3"/>
  <c r="AT602" i="3"/>
  <c r="AU602" i="3"/>
  <c r="AS603" i="3"/>
  <c r="AT603" i="3"/>
  <c r="AU603" i="3"/>
  <c r="AS604" i="3"/>
  <c r="AT604" i="3"/>
  <c r="AU604" i="3"/>
  <c r="AS605" i="3"/>
  <c r="AT605" i="3"/>
  <c r="AU605" i="3"/>
  <c r="AS606" i="3"/>
  <c r="AT606" i="3"/>
  <c r="AU606" i="3"/>
  <c r="AS607" i="3"/>
  <c r="AT607" i="3"/>
  <c r="AU607" i="3"/>
  <c r="AS608" i="3"/>
  <c r="AT608" i="3"/>
  <c r="AU608" i="3"/>
  <c r="AS609" i="3"/>
  <c r="AT609" i="3"/>
  <c r="AU609" i="3"/>
  <c r="AS610" i="3"/>
  <c r="AT610" i="3"/>
  <c r="AU610" i="3"/>
  <c r="AS611" i="3"/>
  <c r="AT611" i="3"/>
  <c r="AU611" i="3"/>
  <c r="AS612" i="3"/>
  <c r="AT612" i="3"/>
  <c r="AU612" i="3"/>
  <c r="AS613" i="3"/>
  <c r="AT613" i="3"/>
  <c r="AU613" i="3"/>
  <c r="AS614" i="3"/>
  <c r="AT614" i="3"/>
  <c r="AU614" i="3"/>
  <c r="AS615" i="3"/>
  <c r="AT615" i="3"/>
  <c r="AU615" i="3"/>
  <c r="AS616" i="3"/>
  <c r="AT616" i="3"/>
  <c r="AU616" i="3"/>
  <c r="AS617" i="3"/>
  <c r="AT617" i="3"/>
  <c r="AU617" i="3"/>
  <c r="AS618" i="3"/>
  <c r="AT618" i="3"/>
  <c r="AU618" i="3"/>
  <c r="AS619" i="3"/>
  <c r="AT619" i="3"/>
  <c r="AU619" i="3"/>
  <c r="AS620" i="3"/>
  <c r="AT620" i="3"/>
  <c r="AU620" i="3"/>
  <c r="AS621" i="3"/>
  <c r="AT621" i="3"/>
  <c r="AU621" i="3"/>
  <c r="AS622" i="3"/>
  <c r="AT622" i="3"/>
  <c r="AU622" i="3"/>
  <c r="AS623" i="3"/>
  <c r="AT623" i="3"/>
  <c r="AU623" i="3"/>
  <c r="AS624" i="3"/>
  <c r="AT624" i="3"/>
  <c r="AU624" i="3"/>
  <c r="AS625" i="3"/>
  <c r="AT625" i="3"/>
  <c r="AU625" i="3"/>
  <c r="AS626" i="3"/>
  <c r="AT626" i="3"/>
  <c r="AU626" i="3"/>
  <c r="AS627" i="3"/>
  <c r="AT627" i="3"/>
  <c r="AU627" i="3"/>
  <c r="AS628" i="3"/>
  <c r="AT628" i="3"/>
  <c r="AU628" i="3"/>
  <c r="AS629" i="3"/>
  <c r="AT629" i="3"/>
  <c r="AU629" i="3"/>
  <c r="AS630" i="3"/>
  <c r="AT630" i="3"/>
  <c r="AU630" i="3"/>
  <c r="AS631" i="3"/>
  <c r="AT631" i="3"/>
  <c r="AU631" i="3"/>
  <c r="AS632" i="3"/>
  <c r="AT632" i="3"/>
  <c r="AU632" i="3"/>
  <c r="AS633" i="3"/>
  <c r="AT633" i="3"/>
  <c r="AU633" i="3"/>
  <c r="AS634" i="3"/>
  <c r="AT634" i="3"/>
  <c r="AU634" i="3"/>
  <c r="AS635" i="3"/>
  <c r="AT635" i="3"/>
  <c r="AU635" i="3"/>
  <c r="AS636" i="3"/>
  <c r="AT636" i="3"/>
  <c r="AU636" i="3"/>
  <c r="AS637" i="3"/>
  <c r="AT637" i="3"/>
  <c r="AU637" i="3"/>
  <c r="AS638" i="3"/>
  <c r="AT638" i="3"/>
  <c r="AU638" i="3"/>
  <c r="AS639" i="3"/>
  <c r="AT639" i="3"/>
  <c r="AU639" i="3"/>
  <c r="AS640" i="3"/>
  <c r="AT640" i="3"/>
  <c r="AU640" i="3"/>
  <c r="AS641" i="3"/>
  <c r="AT641" i="3"/>
  <c r="AU641" i="3"/>
  <c r="AS642" i="3"/>
  <c r="AT642" i="3"/>
  <c r="AU642" i="3"/>
  <c r="AS643" i="3"/>
  <c r="AT643" i="3"/>
  <c r="AU643" i="3"/>
  <c r="AS644" i="3"/>
  <c r="AT644" i="3"/>
  <c r="AU644" i="3"/>
  <c r="AS645" i="3"/>
  <c r="AT645" i="3"/>
  <c r="AU645" i="3"/>
  <c r="AS646" i="3"/>
  <c r="AT646" i="3"/>
  <c r="AU646" i="3"/>
  <c r="AS647" i="3"/>
  <c r="AT647" i="3"/>
  <c r="AU647" i="3"/>
  <c r="AS648" i="3"/>
  <c r="AT648" i="3"/>
  <c r="AU648" i="3"/>
  <c r="AS649" i="3"/>
  <c r="AT649" i="3"/>
  <c r="AU649" i="3"/>
  <c r="AS650" i="3"/>
  <c r="AT650" i="3"/>
  <c r="AU650" i="3"/>
  <c r="AS651" i="3"/>
  <c r="AT651" i="3"/>
  <c r="AU651" i="3"/>
  <c r="AS652" i="3"/>
  <c r="AT652" i="3"/>
  <c r="AU652" i="3"/>
  <c r="AS653" i="3"/>
  <c r="AT653" i="3"/>
  <c r="AU653" i="3"/>
  <c r="AS654" i="3"/>
  <c r="AT654" i="3"/>
  <c r="AU654" i="3"/>
  <c r="AS655" i="3"/>
  <c r="AT655" i="3"/>
  <c r="AU655" i="3"/>
  <c r="AS656" i="3"/>
  <c r="AT656" i="3"/>
  <c r="AU656" i="3"/>
  <c r="AS657" i="3"/>
  <c r="AT657" i="3"/>
  <c r="AU657" i="3"/>
  <c r="AS658" i="3"/>
  <c r="AT658" i="3"/>
  <c r="AU658" i="3"/>
  <c r="AS659" i="3"/>
  <c r="AT659" i="3"/>
  <c r="AU659" i="3"/>
  <c r="AS660" i="3"/>
  <c r="AT660" i="3"/>
  <c r="AU660" i="3"/>
  <c r="AS661" i="3"/>
  <c r="AT661" i="3"/>
  <c r="AU661" i="3"/>
  <c r="AS662" i="3"/>
  <c r="AT662" i="3"/>
  <c r="AU662" i="3"/>
  <c r="AS663" i="3"/>
  <c r="AT663" i="3"/>
  <c r="AU663" i="3"/>
  <c r="AS664" i="3"/>
  <c r="AT664" i="3"/>
  <c r="AU664" i="3"/>
  <c r="AS665" i="3"/>
  <c r="AT665" i="3"/>
  <c r="AU665" i="3"/>
  <c r="AS666" i="3"/>
  <c r="AT666" i="3"/>
  <c r="AU666" i="3"/>
  <c r="AS667" i="3"/>
  <c r="AT667" i="3"/>
  <c r="AU667" i="3"/>
  <c r="AS668" i="3"/>
  <c r="AT668" i="3"/>
  <c r="AU668" i="3"/>
  <c r="AS669" i="3"/>
  <c r="AT669" i="3"/>
  <c r="AU669" i="3"/>
  <c r="AS670" i="3"/>
  <c r="AT670" i="3"/>
  <c r="AU670" i="3"/>
  <c r="AS671" i="3"/>
  <c r="AT671" i="3"/>
  <c r="AU671" i="3"/>
  <c r="AS672" i="3"/>
  <c r="AT672" i="3"/>
  <c r="AU672" i="3"/>
  <c r="AS673" i="3"/>
  <c r="AT673" i="3"/>
  <c r="AU673" i="3"/>
  <c r="AS674" i="3"/>
  <c r="AT674" i="3"/>
  <c r="AU674" i="3"/>
  <c r="AS675" i="3"/>
  <c r="AT675" i="3"/>
  <c r="AU675" i="3"/>
  <c r="AS676" i="3"/>
  <c r="AT676" i="3"/>
  <c r="AU676" i="3"/>
  <c r="AS677" i="3"/>
  <c r="AT677" i="3"/>
  <c r="AU677" i="3"/>
  <c r="AS678" i="3"/>
  <c r="AT678" i="3"/>
  <c r="AU678" i="3"/>
  <c r="AS679" i="3"/>
  <c r="AT679" i="3"/>
  <c r="AU679" i="3"/>
  <c r="AS680" i="3"/>
  <c r="AT680" i="3"/>
  <c r="AU680" i="3"/>
  <c r="AS681" i="3"/>
  <c r="AT681" i="3"/>
  <c r="AU681" i="3"/>
  <c r="AS682" i="3"/>
  <c r="AT682" i="3"/>
  <c r="AU682" i="3"/>
  <c r="AS683" i="3"/>
  <c r="AT683" i="3"/>
  <c r="AU683" i="3"/>
  <c r="AS684" i="3"/>
  <c r="AT684" i="3"/>
  <c r="AU684" i="3"/>
  <c r="AS685" i="3"/>
  <c r="AT685" i="3"/>
  <c r="AU685" i="3"/>
  <c r="AS686" i="3"/>
  <c r="AT686" i="3"/>
  <c r="AU686" i="3"/>
  <c r="AS687" i="3"/>
  <c r="AT687" i="3"/>
  <c r="AU687" i="3"/>
  <c r="AS688" i="3"/>
  <c r="AT688" i="3"/>
  <c r="AU688" i="3"/>
  <c r="AS689" i="3"/>
  <c r="AT689" i="3"/>
  <c r="AU689" i="3"/>
  <c r="AS690" i="3"/>
  <c r="AT690" i="3"/>
  <c r="AU690" i="3"/>
  <c r="AS691" i="3"/>
  <c r="AT691" i="3"/>
  <c r="AU691" i="3"/>
  <c r="AS692" i="3"/>
  <c r="AT692" i="3"/>
  <c r="AU692" i="3"/>
  <c r="AS693" i="3"/>
  <c r="AT693" i="3"/>
  <c r="AU693" i="3"/>
  <c r="AS694" i="3"/>
  <c r="AT694" i="3"/>
  <c r="AU694" i="3"/>
  <c r="AS695" i="3"/>
  <c r="AT695" i="3"/>
  <c r="AU695" i="3"/>
  <c r="AS696" i="3"/>
  <c r="AT696" i="3"/>
  <c r="AU696" i="3"/>
  <c r="AS697" i="3"/>
  <c r="AT697" i="3"/>
  <c r="AU697" i="3"/>
  <c r="AS698" i="3"/>
  <c r="AT698" i="3"/>
  <c r="AU698" i="3"/>
  <c r="AS699" i="3"/>
  <c r="AT699" i="3"/>
  <c r="AU699" i="3"/>
  <c r="AS700" i="3"/>
  <c r="AT700" i="3"/>
  <c r="AU700" i="3"/>
  <c r="AS701" i="3"/>
  <c r="AT701" i="3"/>
  <c r="AU701" i="3"/>
  <c r="AS702" i="3"/>
  <c r="AT702" i="3"/>
  <c r="AU702" i="3"/>
  <c r="AS703" i="3"/>
  <c r="AT703" i="3"/>
  <c r="AU703" i="3"/>
  <c r="AS704" i="3"/>
  <c r="AT704" i="3"/>
  <c r="AU704" i="3"/>
  <c r="AS705" i="3"/>
  <c r="AT705" i="3"/>
  <c r="AU705" i="3"/>
  <c r="AS706" i="3"/>
  <c r="AT706" i="3"/>
  <c r="AU706" i="3"/>
  <c r="AS707" i="3"/>
  <c r="AT707" i="3"/>
  <c r="AU707" i="3"/>
  <c r="AS708" i="3"/>
  <c r="AT708" i="3"/>
  <c r="AU708" i="3"/>
  <c r="AS709" i="3"/>
  <c r="AT709" i="3"/>
  <c r="AU709" i="3"/>
  <c r="AS710" i="3"/>
  <c r="AT710" i="3"/>
  <c r="AU710" i="3"/>
  <c r="AS711" i="3"/>
  <c r="AT711" i="3"/>
  <c r="AU711" i="3"/>
  <c r="AS712" i="3"/>
  <c r="AT712" i="3"/>
  <c r="AU712" i="3"/>
  <c r="AS713" i="3"/>
  <c r="AT713" i="3"/>
  <c r="AU713" i="3"/>
  <c r="AS714" i="3"/>
  <c r="AT714" i="3"/>
  <c r="AU714" i="3"/>
  <c r="AS715" i="3"/>
  <c r="AT715" i="3"/>
  <c r="AU715" i="3"/>
  <c r="AS716" i="3"/>
  <c r="AT716" i="3"/>
  <c r="AU716" i="3"/>
  <c r="AS717" i="3"/>
  <c r="AT717" i="3"/>
  <c r="AU717" i="3"/>
  <c r="AS718" i="3"/>
  <c r="AT718" i="3"/>
  <c r="AU718" i="3"/>
  <c r="AS719" i="3"/>
  <c r="AT719" i="3"/>
  <c r="AU719" i="3"/>
  <c r="AS720" i="3"/>
  <c r="AT720" i="3"/>
  <c r="AU720" i="3"/>
  <c r="AS721" i="3"/>
  <c r="AT721" i="3"/>
  <c r="AU721" i="3"/>
  <c r="AS722" i="3"/>
  <c r="AT722" i="3"/>
  <c r="AU722" i="3"/>
  <c r="AS723" i="3"/>
  <c r="AT723" i="3"/>
  <c r="AU723" i="3"/>
  <c r="AS724" i="3"/>
  <c r="AT724" i="3"/>
  <c r="AU724" i="3"/>
  <c r="AS725" i="3"/>
  <c r="AT725" i="3"/>
  <c r="AU725" i="3"/>
  <c r="AS726" i="3"/>
  <c r="AT726" i="3"/>
  <c r="AU726" i="3"/>
  <c r="AS727" i="3"/>
  <c r="AT727" i="3"/>
  <c r="AU727" i="3"/>
  <c r="AS728" i="3"/>
  <c r="AT728" i="3"/>
  <c r="AU728" i="3"/>
  <c r="AS729" i="3"/>
  <c r="AT729" i="3"/>
  <c r="AU729" i="3"/>
  <c r="AS730" i="3"/>
  <c r="AT730" i="3"/>
  <c r="AU730" i="3"/>
  <c r="AS731" i="3"/>
  <c r="AT731" i="3"/>
  <c r="AU731" i="3"/>
  <c r="AS732" i="3"/>
  <c r="AT732" i="3"/>
  <c r="AU732" i="3"/>
  <c r="AS733" i="3"/>
  <c r="AT733" i="3"/>
  <c r="AU733" i="3"/>
  <c r="AS734" i="3"/>
  <c r="AT734" i="3"/>
  <c r="AU734" i="3"/>
  <c r="AS735" i="3"/>
  <c r="AT735" i="3"/>
  <c r="AU735" i="3"/>
  <c r="AS736" i="3"/>
  <c r="AT736" i="3"/>
  <c r="AU736" i="3"/>
  <c r="AS737" i="3"/>
  <c r="AT737" i="3"/>
  <c r="AU737" i="3"/>
  <c r="AS738" i="3"/>
  <c r="AT738" i="3"/>
  <c r="AU738" i="3"/>
  <c r="AS739" i="3"/>
  <c r="AT739" i="3"/>
  <c r="AU739" i="3"/>
  <c r="AS740" i="3"/>
  <c r="AT740" i="3"/>
  <c r="AU740" i="3"/>
  <c r="AS741" i="3"/>
  <c r="AT741" i="3"/>
  <c r="AU741" i="3"/>
  <c r="AS742" i="3"/>
  <c r="AT742" i="3"/>
  <c r="AU742" i="3"/>
  <c r="AS743" i="3"/>
  <c r="AT743" i="3"/>
  <c r="AU743" i="3"/>
  <c r="AS744" i="3"/>
  <c r="AT744" i="3"/>
  <c r="AU744" i="3"/>
  <c r="AS745" i="3"/>
  <c r="AT745" i="3"/>
  <c r="AU745" i="3"/>
  <c r="AS746" i="3"/>
  <c r="AT746" i="3"/>
  <c r="AU746" i="3"/>
  <c r="AS747" i="3"/>
  <c r="AT747" i="3"/>
  <c r="AU747" i="3"/>
  <c r="AS748" i="3"/>
  <c r="AT748" i="3"/>
  <c r="AU748" i="3"/>
  <c r="AS749" i="3"/>
  <c r="AT749" i="3"/>
  <c r="AU749" i="3"/>
  <c r="AS750" i="3"/>
  <c r="AT750" i="3"/>
  <c r="AU750" i="3"/>
  <c r="AS751" i="3"/>
  <c r="AT751" i="3"/>
  <c r="AU751" i="3"/>
  <c r="AS752" i="3"/>
  <c r="AT752" i="3"/>
  <c r="AU752" i="3"/>
  <c r="AS753" i="3"/>
  <c r="AT753" i="3"/>
  <c r="AU753" i="3"/>
  <c r="AS754" i="3"/>
  <c r="AT754" i="3"/>
  <c r="AU754" i="3"/>
  <c r="AS755" i="3"/>
  <c r="AT755" i="3"/>
  <c r="AU755" i="3"/>
  <c r="AS756" i="3"/>
  <c r="AT756" i="3"/>
  <c r="AU756" i="3"/>
  <c r="AS757" i="3"/>
  <c r="AT757" i="3"/>
  <c r="AU757" i="3"/>
  <c r="AS758" i="3"/>
  <c r="AT758" i="3"/>
  <c r="AU758" i="3"/>
  <c r="AS759" i="3"/>
  <c r="AT759" i="3"/>
  <c r="AU759" i="3"/>
  <c r="AS760" i="3"/>
  <c r="AT760" i="3"/>
  <c r="AU760" i="3"/>
  <c r="AS761" i="3"/>
  <c r="AT761" i="3"/>
  <c r="AU761" i="3"/>
  <c r="AS762" i="3"/>
  <c r="AT762" i="3"/>
  <c r="AU762" i="3"/>
  <c r="AS763" i="3"/>
  <c r="AT763" i="3"/>
  <c r="AU763" i="3"/>
  <c r="AS764" i="3"/>
  <c r="AT764" i="3"/>
  <c r="AU764" i="3"/>
  <c r="AS765" i="3"/>
  <c r="AT765" i="3"/>
  <c r="AU765" i="3"/>
  <c r="AS766" i="3"/>
  <c r="AT766" i="3"/>
  <c r="AU766" i="3"/>
  <c r="AS767" i="3"/>
  <c r="AT767" i="3"/>
  <c r="AU767" i="3"/>
  <c r="AS768" i="3"/>
  <c r="AT768" i="3"/>
  <c r="AU768" i="3"/>
  <c r="AS769" i="3"/>
  <c r="AT769" i="3"/>
  <c r="AU769" i="3"/>
  <c r="AS770" i="3"/>
  <c r="AT770" i="3"/>
  <c r="AU770" i="3"/>
  <c r="AS771" i="3"/>
  <c r="AT771" i="3"/>
  <c r="AU771" i="3"/>
  <c r="AS772" i="3"/>
  <c r="AT772" i="3"/>
  <c r="AU772" i="3"/>
  <c r="AS773" i="3"/>
  <c r="AT773" i="3"/>
  <c r="AU773" i="3"/>
  <c r="AS774" i="3"/>
  <c r="AT774" i="3"/>
  <c r="AU774" i="3"/>
  <c r="AS775" i="3"/>
  <c r="AT775" i="3"/>
  <c r="AU775" i="3"/>
  <c r="AS776" i="3"/>
  <c r="AT776" i="3"/>
  <c r="AU776" i="3"/>
  <c r="AS777" i="3"/>
  <c r="AT777" i="3"/>
  <c r="AU777" i="3"/>
  <c r="AS778" i="3"/>
  <c r="AT778" i="3"/>
  <c r="AU778" i="3"/>
  <c r="AS779" i="3"/>
  <c r="AT779" i="3"/>
  <c r="AU779" i="3"/>
  <c r="AS780" i="3"/>
  <c r="AT780" i="3"/>
  <c r="AU780" i="3"/>
  <c r="AS781" i="3"/>
  <c r="AT781" i="3"/>
  <c r="AU781" i="3"/>
  <c r="AS782" i="3"/>
  <c r="AT782" i="3"/>
  <c r="AU782" i="3"/>
  <c r="AS783" i="3"/>
  <c r="AT783" i="3"/>
  <c r="AU783" i="3"/>
  <c r="AS784" i="3"/>
  <c r="AT784" i="3"/>
  <c r="AU784" i="3"/>
  <c r="AS785" i="3"/>
  <c r="AT785" i="3"/>
  <c r="AU785" i="3"/>
  <c r="AS786" i="3"/>
  <c r="AT786" i="3"/>
  <c r="AU786" i="3"/>
  <c r="AS787" i="3"/>
  <c r="AT787" i="3"/>
  <c r="AU787" i="3"/>
  <c r="AS788" i="3"/>
  <c r="AT788" i="3"/>
  <c r="AU788" i="3"/>
  <c r="AS789" i="3"/>
  <c r="AT789" i="3"/>
  <c r="AU789" i="3"/>
  <c r="AS790" i="3"/>
  <c r="AT790" i="3"/>
  <c r="AU790" i="3"/>
  <c r="AS791" i="3"/>
  <c r="AT791" i="3"/>
  <c r="AU791" i="3"/>
  <c r="AS792" i="3"/>
  <c r="AT792" i="3"/>
  <c r="AU792" i="3"/>
  <c r="AS793" i="3"/>
  <c r="AT793" i="3"/>
  <c r="AU793" i="3"/>
  <c r="AS794" i="3"/>
  <c r="AT794" i="3"/>
  <c r="AU794" i="3"/>
  <c r="AS795" i="3"/>
  <c r="AT795" i="3"/>
  <c r="AU795" i="3"/>
  <c r="AS796" i="3"/>
  <c r="AT796" i="3"/>
  <c r="AU796" i="3"/>
  <c r="AS797" i="3"/>
  <c r="AT797" i="3"/>
  <c r="AU797" i="3"/>
  <c r="AS798" i="3"/>
  <c r="AT798" i="3"/>
  <c r="AU798" i="3"/>
  <c r="AS799" i="3"/>
  <c r="AT799" i="3"/>
  <c r="AU799" i="3"/>
  <c r="AS800" i="3"/>
  <c r="AT800" i="3"/>
  <c r="AU800" i="3"/>
  <c r="AS801" i="3"/>
  <c r="AT801" i="3"/>
  <c r="AU801" i="3"/>
  <c r="AS802" i="3"/>
  <c r="AT802" i="3"/>
  <c r="AU802" i="3"/>
  <c r="AS803" i="3"/>
  <c r="AT803" i="3"/>
  <c r="AU803" i="3"/>
  <c r="AS804" i="3"/>
  <c r="AT804" i="3"/>
  <c r="AU804" i="3"/>
  <c r="AS805" i="3"/>
  <c r="AT805" i="3"/>
  <c r="AU805" i="3"/>
  <c r="AS806" i="3"/>
  <c r="AT806" i="3"/>
  <c r="AU806" i="3"/>
  <c r="AS807" i="3"/>
  <c r="AT807" i="3"/>
  <c r="AU807" i="3"/>
  <c r="AS808" i="3"/>
  <c r="AT808" i="3"/>
  <c r="AU808" i="3"/>
  <c r="AS809" i="3"/>
  <c r="AT809" i="3"/>
  <c r="AU809" i="3"/>
  <c r="AS810" i="3"/>
  <c r="AT810" i="3"/>
  <c r="AU810" i="3"/>
  <c r="AS811" i="3"/>
  <c r="AT811" i="3"/>
  <c r="AU811" i="3"/>
  <c r="AS812" i="3"/>
  <c r="AT812" i="3"/>
  <c r="AU812" i="3"/>
  <c r="AS813" i="3"/>
  <c r="AT813" i="3"/>
  <c r="AU813" i="3"/>
  <c r="AS814" i="3"/>
  <c r="AT814" i="3"/>
  <c r="AU814" i="3"/>
  <c r="AS815" i="3"/>
  <c r="AT815" i="3"/>
  <c r="AU815" i="3"/>
  <c r="AS816" i="3"/>
  <c r="AT816" i="3"/>
  <c r="AU816" i="3"/>
  <c r="AS817" i="3"/>
  <c r="AT817" i="3"/>
  <c r="AU817" i="3"/>
  <c r="AS818" i="3"/>
  <c r="AT818" i="3"/>
  <c r="AU818" i="3"/>
  <c r="AS819" i="3"/>
  <c r="AT819" i="3"/>
  <c r="AU819" i="3"/>
  <c r="AS820" i="3"/>
  <c r="AT820" i="3"/>
  <c r="AU820" i="3"/>
  <c r="AS821" i="3"/>
  <c r="AT821" i="3"/>
  <c r="AU821" i="3"/>
  <c r="AS822" i="3"/>
  <c r="AT822" i="3"/>
  <c r="AU822" i="3"/>
  <c r="AS823" i="3"/>
  <c r="AT823" i="3"/>
  <c r="AU823" i="3"/>
  <c r="AS824" i="3"/>
  <c r="AT824" i="3"/>
  <c r="AU824" i="3"/>
  <c r="AS825" i="3"/>
  <c r="AT825" i="3"/>
  <c r="AU825" i="3"/>
  <c r="AS826" i="3"/>
  <c r="AT826" i="3"/>
  <c r="AU826" i="3"/>
  <c r="AS827" i="3"/>
  <c r="AT827" i="3"/>
  <c r="AU827" i="3"/>
  <c r="AS828" i="3"/>
  <c r="AT828" i="3"/>
  <c r="AU828" i="3"/>
  <c r="AS829" i="3"/>
  <c r="AT829" i="3"/>
  <c r="AU829" i="3"/>
  <c r="AS830" i="3"/>
  <c r="AT830" i="3"/>
  <c r="AU830" i="3"/>
  <c r="AS831" i="3"/>
  <c r="AT831" i="3"/>
  <c r="AU831" i="3"/>
  <c r="AS832" i="3"/>
  <c r="AT832" i="3"/>
  <c r="AU832" i="3"/>
  <c r="AS833" i="3"/>
  <c r="AT833" i="3"/>
  <c r="AU833" i="3"/>
  <c r="AS834" i="3"/>
  <c r="AT834" i="3"/>
  <c r="AU834" i="3"/>
  <c r="AS835" i="3"/>
  <c r="AT835" i="3"/>
  <c r="AU835" i="3"/>
  <c r="AS836" i="3"/>
  <c r="AT836" i="3"/>
  <c r="AU836" i="3"/>
  <c r="AS837" i="3"/>
  <c r="AT837" i="3"/>
  <c r="AU837" i="3"/>
  <c r="AS838" i="3"/>
  <c r="AT838" i="3"/>
  <c r="AU838" i="3"/>
  <c r="AS839" i="3"/>
  <c r="AT839" i="3"/>
  <c r="AU839" i="3"/>
  <c r="AS840" i="3"/>
  <c r="AT840" i="3"/>
  <c r="AU840" i="3"/>
  <c r="AS841" i="3"/>
  <c r="AT841" i="3"/>
  <c r="AU841" i="3"/>
  <c r="AS842" i="3"/>
  <c r="AT842" i="3"/>
  <c r="AU842" i="3"/>
  <c r="AS843" i="3"/>
  <c r="AT843" i="3"/>
  <c r="AU843" i="3"/>
  <c r="AS844" i="3"/>
  <c r="AT844" i="3"/>
  <c r="AU844" i="3"/>
  <c r="AS845" i="3"/>
  <c r="AT845" i="3"/>
  <c r="AU845" i="3"/>
  <c r="AS846" i="3"/>
  <c r="AT846" i="3"/>
  <c r="AU846" i="3"/>
  <c r="AS847" i="3"/>
  <c r="AT847" i="3"/>
  <c r="AU847" i="3"/>
  <c r="AS848" i="3"/>
  <c r="AT848" i="3"/>
  <c r="AU848" i="3"/>
  <c r="AS849" i="3"/>
  <c r="AT849" i="3"/>
  <c r="AU849" i="3"/>
  <c r="AS850" i="3"/>
  <c r="AT850" i="3"/>
  <c r="AU850" i="3"/>
  <c r="AS851" i="3"/>
  <c r="AT851" i="3"/>
  <c r="AU851" i="3"/>
  <c r="AS852" i="3"/>
  <c r="AT852" i="3"/>
  <c r="AU852" i="3"/>
  <c r="AS853" i="3"/>
  <c r="AT853" i="3"/>
  <c r="AU853" i="3"/>
  <c r="AS854" i="3"/>
  <c r="AT854" i="3"/>
  <c r="AU854" i="3"/>
  <c r="AS855" i="3"/>
  <c r="AT855" i="3"/>
  <c r="AU855" i="3"/>
  <c r="AS856" i="3"/>
  <c r="AT856" i="3"/>
  <c r="AU856" i="3"/>
  <c r="AS857" i="3"/>
  <c r="AT857" i="3"/>
  <c r="AU857" i="3"/>
  <c r="AS858" i="3"/>
  <c r="AT858" i="3"/>
  <c r="AU858" i="3"/>
  <c r="AS859" i="3"/>
  <c r="AT859" i="3"/>
  <c r="AU859" i="3"/>
  <c r="AS860" i="3"/>
  <c r="AT860" i="3"/>
  <c r="AU860" i="3"/>
  <c r="AS861" i="3"/>
  <c r="AT861" i="3"/>
  <c r="AU861" i="3"/>
  <c r="AS862" i="3"/>
  <c r="AT862" i="3"/>
  <c r="AU862" i="3"/>
  <c r="AS863" i="3"/>
  <c r="AT863" i="3"/>
  <c r="AU863" i="3"/>
  <c r="AS864" i="3"/>
  <c r="AT864" i="3"/>
  <c r="AU864" i="3"/>
  <c r="AS865" i="3"/>
  <c r="AT865" i="3"/>
  <c r="AU865" i="3"/>
  <c r="AS866" i="3"/>
  <c r="AT866" i="3"/>
  <c r="AU866" i="3"/>
  <c r="AS867" i="3"/>
  <c r="AT867" i="3"/>
  <c r="AU867" i="3"/>
  <c r="AS868" i="3"/>
  <c r="AT868" i="3"/>
  <c r="AU868" i="3"/>
  <c r="AS869" i="3"/>
  <c r="AT869" i="3"/>
  <c r="AU869" i="3"/>
  <c r="AS870" i="3"/>
  <c r="AT870" i="3"/>
  <c r="AU870" i="3"/>
  <c r="AS871" i="3"/>
  <c r="AT871" i="3"/>
  <c r="AU871" i="3"/>
  <c r="AS872" i="3"/>
  <c r="AT872" i="3"/>
  <c r="AU872" i="3"/>
  <c r="AS873" i="3"/>
  <c r="AT873" i="3"/>
  <c r="AU873" i="3"/>
  <c r="AS874" i="3"/>
  <c r="AT874" i="3"/>
  <c r="AU874" i="3"/>
  <c r="AS875" i="3"/>
  <c r="AT875" i="3"/>
  <c r="AU875" i="3"/>
  <c r="AS876" i="3"/>
  <c r="AT876" i="3"/>
  <c r="AU876" i="3"/>
  <c r="AS877" i="3"/>
  <c r="AT877" i="3"/>
  <c r="AU877" i="3"/>
  <c r="AS878" i="3"/>
  <c r="AT878" i="3"/>
  <c r="AU878" i="3"/>
  <c r="AS879" i="3"/>
  <c r="AT879" i="3"/>
  <c r="AU879" i="3"/>
  <c r="AS880" i="3"/>
  <c r="AT880" i="3"/>
  <c r="AU880" i="3"/>
  <c r="AS881" i="3"/>
  <c r="AT881" i="3"/>
  <c r="AU881" i="3"/>
  <c r="AS882" i="3"/>
  <c r="AT882" i="3"/>
  <c r="AU882" i="3"/>
  <c r="AS883" i="3"/>
  <c r="AT883" i="3"/>
  <c r="AU883" i="3"/>
  <c r="AS884" i="3"/>
  <c r="AT884" i="3"/>
  <c r="AU884" i="3"/>
  <c r="AS885" i="3"/>
  <c r="AT885" i="3"/>
  <c r="AU885" i="3"/>
  <c r="AS886" i="3"/>
  <c r="AT886" i="3"/>
  <c r="AU886" i="3"/>
  <c r="AS887" i="3"/>
  <c r="AT887" i="3"/>
  <c r="AU887" i="3"/>
  <c r="AS888" i="3"/>
  <c r="AT888" i="3"/>
  <c r="AU888" i="3"/>
  <c r="AS889" i="3"/>
  <c r="AT889" i="3"/>
  <c r="AU889" i="3"/>
  <c r="AS890" i="3"/>
  <c r="AT890" i="3"/>
  <c r="AU890" i="3"/>
  <c r="AS891" i="3"/>
  <c r="AT891" i="3"/>
  <c r="AU891" i="3"/>
  <c r="AS892" i="3"/>
  <c r="AT892" i="3"/>
  <c r="AU892" i="3"/>
  <c r="AS893" i="3"/>
  <c r="AT893" i="3"/>
  <c r="AU893" i="3"/>
  <c r="AS894" i="3"/>
  <c r="AT894" i="3"/>
  <c r="AU894" i="3"/>
  <c r="AS895" i="3"/>
  <c r="AT895" i="3"/>
  <c r="AU895" i="3"/>
  <c r="AS896" i="3"/>
  <c r="AT896" i="3"/>
  <c r="AU896" i="3"/>
  <c r="AS897" i="3"/>
  <c r="AT897" i="3"/>
  <c r="AU897" i="3"/>
  <c r="AS898" i="3"/>
  <c r="AT898" i="3"/>
  <c r="AU898" i="3"/>
  <c r="AS899" i="3"/>
  <c r="AT899" i="3"/>
  <c r="AU899" i="3"/>
  <c r="AS900" i="3"/>
  <c r="AT900" i="3"/>
  <c r="AU900" i="3"/>
  <c r="AS901" i="3"/>
  <c r="AT901" i="3"/>
  <c r="AU901" i="3"/>
  <c r="AS902" i="3"/>
  <c r="AT902" i="3"/>
  <c r="AU902" i="3"/>
  <c r="AS903" i="3"/>
  <c r="AT903" i="3"/>
  <c r="AU903" i="3"/>
  <c r="AS904" i="3"/>
  <c r="AT904" i="3"/>
  <c r="AU904" i="3"/>
  <c r="AS905" i="3"/>
  <c r="AT905" i="3"/>
  <c r="AU905" i="3"/>
  <c r="AS906" i="3"/>
  <c r="AT906" i="3"/>
  <c r="AU906" i="3"/>
  <c r="AS907" i="3"/>
  <c r="AT907" i="3"/>
  <c r="AU907" i="3"/>
  <c r="AS908" i="3"/>
  <c r="AT908" i="3"/>
  <c r="AU908" i="3"/>
  <c r="AS909" i="3"/>
  <c r="AT909" i="3"/>
  <c r="AU909" i="3"/>
  <c r="AS910" i="3"/>
  <c r="AT910" i="3"/>
  <c r="AU910" i="3"/>
  <c r="AS911" i="3"/>
  <c r="AT911" i="3"/>
  <c r="AU911" i="3"/>
  <c r="AS912" i="3"/>
  <c r="AT912" i="3"/>
  <c r="AU912" i="3"/>
  <c r="AS913" i="3"/>
  <c r="AT913" i="3"/>
  <c r="AU913" i="3"/>
  <c r="AS914" i="3"/>
  <c r="AT914" i="3"/>
  <c r="AU914" i="3"/>
  <c r="AS915" i="3"/>
  <c r="AT915" i="3"/>
  <c r="AU915" i="3"/>
  <c r="AS916" i="3"/>
  <c r="AT916" i="3"/>
  <c r="AU916" i="3"/>
  <c r="AS917" i="3"/>
  <c r="AT917" i="3"/>
  <c r="AU917" i="3"/>
  <c r="AS918" i="3"/>
  <c r="AT918" i="3"/>
  <c r="AU918" i="3"/>
  <c r="AS919" i="3"/>
  <c r="AT919" i="3"/>
  <c r="AU919" i="3"/>
  <c r="AS920" i="3"/>
  <c r="AT920" i="3"/>
  <c r="AU920" i="3"/>
  <c r="AS921" i="3"/>
  <c r="AT921" i="3"/>
  <c r="AU921" i="3"/>
  <c r="AS922" i="3"/>
  <c r="AT922" i="3"/>
  <c r="AU922" i="3"/>
  <c r="AS923" i="3"/>
  <c r="AT923" i="3"/>
  <c r="AU923" i="3"/>
  <c r="AS924" i="3"/>
  <c r="AT924" i="3"/>
  <c r="AU924" i="3"/>
  <c r="AS925" i="3"/>
  <c r="AT925" i="3"/>
  <c r="AU925" i="3"/>
  <c r="AS926" i="3"/>
  <c r="AT926" i="3"/>
  <c r="AU926" i="3"/>
  <c r="AS927" i="3"/>
  <c r="AT927" i="3"/>
  <c r="AU927" i="3"/>
  <c r="AS928" i="3"/>
  <c r="AT928" i="3"/>
  <c r="AU928" i="3"/>
  <c r="AS929" i="3"/>
  <c r="AT929" i="3"/>
  <c r="AU929" i="3"/>
  <c r="AS930" i="3"/>
  <c r="AT930" i="3"/>
  <c r="AU930" i="3"/>
  <c r="AS931" i="3"/>
  <c r="AT931" i="3"/>
  <c r="AU931" i="3"/>
  <c r="AS932" i="3"/>
  <c r="AT932" i="3"/>
  <c r="AU932" i="3"/>
  <c r="AS933" i="3"/>
  <c r="AT933" i="3"/>
  <c r="AU933" i="3"/>
  <c r="AS934" i="3"/>
  <c r="AT934" i="3"/>
  <c r="AU934" i="3"/>
  <c r="AS935" i="3"/>
  <c r="AT935" i="3"/>
  <c r="AU935" i="3"/>
  <c r="AS936" i="3"/>
  <c r="AT936" i="3"/>
  <c r="AU936" i="3"/>
  <c r="AS937" i="3"/>
  <c r="AT937" i="3"/>
  <c r="AU937" i="3"/>
  <c r="AS938" i="3"/>
  <c r="AT938" i="3"/>
  <c r="AU938" i="3"/>
  <c r="AS939" i="3"/>
  <c r="AT939" i="3"/>
  <c r="AU939" i="3"/>
  <c r="AS940" i="3"/>
  <c r="AT940" i="3"/>
  <c r="AU940" i="3"/>
  <c r="AS941" i="3"/>
  <c r="AT941" i="3"/>
  <c r="AU941" i="3"/>
  <c r="AS942" i="3"/>
  <c r="AT942" i="3"/>
  <c r="AU942" i="3"/>
  <c r="AS943" i="3"/>
  <c r="AT943" i="3"/>
  <c r="AU943" i="3"/>
  <c r="AS944" i="3"/>
  <c r="AT944" i="3"/>
  <c r="AU944" i="3"/>
  <c r="AS945" i="3"/>
  <c r="AT945" i="3"/>
  <c r="AU945" i="3"/>
  <c r="AS946" i="3"/>
  <c r="AT946" i="3"/>
  <c r="AU946" i="3"/>
  <c r="AS947" i="3"/>
  <c r="AT947" i="3"/>
  <c r="AU947" i="3"/>
  <c r="AS948" i="3"/>
  <c r="AT948" i="3"/>
  <c r="AU948" i="3"/>
  <c r="AS949" i="3"/>
  <c r="AT949" i="3"/>
  <c r="AU949" i="3"/>
  <c r="AS950" i="3"/>
  <c r="AT950" i="3"/>
  <c r="AU950" i="3"/>
  <c r="AS951" i="3"/>
  <c r="AT951" i="3"/>
  <c r="AU951" i="3"/>
  <c r="AS952" i="3"/>
  <c r="AT952" i="3"/>
  <c r="AU952" i="3"/>
  <c r="AS953" i="3"/>
  <c r="AT953" i="3"/>
  <c r="AU953" i="3"/>
  <c r="AS954" i="3"/>
  <c r="AT954" i="3"/>
  <c r="AU954" i="3"/>
  <c r="AS955" i="3"/>
  <c r="AT955" i="3"/>
  <c r="AU955" i="3"/>
  <c r="AS956" i="3"/>
  <c r="AT956" i="3"/>
  <c r="AU956" i="3"/>
  <c r="AS957" i="3"/>
  <c r="AT957" i="3"/>
  <c r="AU957" i="3"/>
  <c r="AS958" i="3"/>
  <c r="AT958" i="3"/>
  <c r="AU958" i="3"/>
  <c r="AS959" i="3"/>
  <c r="AT959" i="3"/>
  <c r="AU959" i="3"/>
  <c r="AS960" i="3"/>
  <c r="AT960" i="3"/>
  <c r="AU960" i="3"/>
  <c r="AS961" i="3"/>
  <c r="AT961" i="3"/>
  <c r="AU961" i="3"/>
  <c r="AS962" i="3"/>
  <c r="AT962" i="3"/>
  <c r="AU962" i="3"/>
  <c r="AS963" i="3"/>
  <c r="AT963" i="3"/>
  <c r="AU963" i="3"/>
  <c r="AS964" i="3"/>
  <c r="AT964" i="3"/>
  <c r="AU964" i="3"/>
  <c r="AS965" i="3"/>
  <c r="AT965" i="3"/>
  <c r="AU965" i="3"/>
  <c r="AS966" i="3"/>
  <c r="AT966" i="3"/>
  <c r="AU966" i="3"/>
  <c r="AS967" i="3"/>
  <c r="AT967" i="3"/>
  <c r="AU967" i="3"/>
  <c r="AS968" i="3"/>
  <c r="AT968" i="3"/>
  <c r="AU968" i="3"/>
  <c r="AS969" i="3"/>
  <c r="AT969" i="3"/>
  <c r="AU969" i="3"/>
  <c r="AS970" i="3"/>
  <c r="AT970" i="3"/>
  <c r="AU970" i="3"/>
  <c r="AS971" i="3"/>
  <c r="AT971" i="3"/>
  <c r="AU971" i="3"/>
  <c r="AS972" i="3"/>
  <c r="AT972" i="3"/>
  <c r="AU972" i="3"/>
  <c r="AS973" i="3"/>
  <c r="AT973" i="3"/>
  <c r="AU973" i="3"/>
  <c r="AS974" i="3"/>
  <c r="AT974" i="3"/>
  <c r="AU974" i="3"/>
  <c r="AS975" i="3"/>
  <c r="AT975" i="3"/>
  <c r="AU975" i="3"/>
  <c r="AS976" i="3"/>
  <c r="AT976" i="3"/>
  <c r="AU976" i="3"/>
  <c r="AS977" i="3"/>
  <c r="AT977" i="3"/>
  <c r="AU977" i="3"/>
  <c r="AS978" i="3"/>
  <c r="AT978" i="3"/>
  <c r="AU978" i="3"/>
  <c r="AS979" i="3"/>
  <c r="AT979" i="3"/>
  <c r="AU979" i="3"/>
  <c r="AS980" i="3"/>
  <c r="AT980" i="3"/>
  <c r="AU980" i="3"/>
  <c r="AS981" i="3"/>
  <c r="AT981" i="3"/>
  <c r="AU981" i="3"/>
  <c r="AS982" i="3"/>
  <c r="AT982" i="3"/>
  <c r="AU982" i="3"/>
  <c r="AS983" i="3"/>
  <c r="AT983" i="3"/>
  <c r="AU983" i="3"/>
  <c r="AS984" i="3"/>
  <c r="AT984" i="3"/>
  <c r="AU984" i="3"/>
  <c r="AS985" i="3"/>
  <c r="AT985" i="3"/>
  <c r="AU985" i="3"/>
  <c r="AS986" i="3"/>
  <c r="AT986" i="3"/>
  <c r="AU986" i="3"/>
  <c r="AS987" i="3"/>
  <c r="AT987" i="3"/>
  <c r="AU987" i="3"/>
  <c r="AS988" i="3"/>
  <c r="AT988" i="3"/>
  <c r="AU988" i="3"/>
  <c r="AS989" i="3"/>
  <c r="AT989" i="3"/>
  <c r="AU989" i="3"/>
  <c r="AS990" i="3"/>
  <c r="AT990" i="3"/>
  <c r="AU990" i="3"/>
  <c r="AS991" i="3"/>
  <c r="AT991" i="3"/>
  <c r="AU991" i="3"/>
  <c r="AS992" i="3"/>
  <c r="AT992" i="3"/>
  <c r="AU992" i="3"/>
  <c r="AS993" i="3"/>
  <c r="AT993" i="3"/>
  <c r="AU993" i="3"/>
  <c r="AS994" i="3"/>
  <c r="AT994" i="3"/>
  <c r="AU994" i="3"/>
  <c r="AS995" i="3"/>
  <c r="AT995" i="3"/>
  <c r="AU995" i="3"/>
  <c r="AS996" i="3"/>
  <c r="AT996" i="3"/>
  <c r="AU996" i="3"/>
  <c r="AS997" i="3"/>
  <c r="AT997" i="3"/>
  <c r="AU997" i="3"/>
  <c r="AS998" i="3"/>
  <c r="AT998" i="3"/>
  <c r="AU998" i="3"/>
  <c r="AS999" i="3"/>
  <c r="AT999" i="3"/>
  <c r="AU999" i="3"/>
  <c r="AS1000" i="3"/>
  <c r="AT1000" i="3"/>
  <c r="AU1000" i="3"/>
  <c r="AS1001" i="3"/>
  <c r="AT1001" i="3"/>
  <c r="AU1001" i="3"/>
  <c r="AS1002" i="3"/>
  <c r="AT1002" i="3"/>
  <c r="AU1002" i="3"/>
  <c r="AS1003" i="3"/>
  <c r="AT1003" i="3"/>
  <c r="AU1003" i="3"/>
  <c r="AS1004" i="3"/>
  <c r="AT1004" i="3"/>
  <c r="AU1004" i="3"/>
  <c r="AS1005" i="3"/>
  <c r="AT1005" i="3"/>
  <c r="AU1005" i="3"/>
  <c r="AS1006" i="3"/>
  <c r="AT1006" i="3"/>
  <c r="AU1006" i="3"/>
  <c r="AS1007" i="3"/>
  <c r="AT1007" i="3"/>
  <c r="AU1007" i="3"/>
  <c r="AS1008" i="3"/>
  <c r="AT1008" i="3"/>
  <c r="AU1008" i="3"/>
  <c r="AS1009" i="3"/>
  <c r="AT1009" i="3"/>
  <c r="AU1009" i="3"/>
  <c r="AS1010" i="3"/>
  <c r="AT1010" i="3"/>
  <c r="AU1010" i="3"/>
  <c r="AS1011" i="3"/>
  <c r="AT1011" i="3"/>
  <c r="AU1011" i="3"/>
  <c r="AS1012" i="3"/>
  <c r="AT1012" i="3"/>
  <c r="AU1012" i="3"/>
  <c r="AS1013" i="3"/>
  <c r="AT1013" i="3"/>
  <c r="AU1013" i="3"/>
  <c r="AS1014" i="3"/>
  <c r="AT1014" i="3"/>
  <c r="AU1014" i="3"/>
  <c r="AS1015" i="3"/>
  <c r="AT1015" i="3"/>
  <c r="AU1015" i="3"/>
  <c r="AS1016" i="3"/>
  <c r="AT1016" i="3"/>
  <c r="AU1016" i="3"/>
  <c r="AS1017" i="3"/>
  <c r="AT1017" i="3"/>
  <c r="AU1017" i="3"/>
  <c r="AS1018" i="3"/>
  <c r="AT1018" i="3"/>
  <c r="AU1018" i="3"/>
  <c r="AS1019" i="3"/>
  <c r="AT1019" i="3"/>
  <c r="AU1019" i="3"/>
  <c r="AS1020" i="3"/>
  <c r="AT1020" i="3"/>
  <c r="AU1020" i="3"/>
  <c r="AS1021" i="3"/>
  <c r="AT1021" i="3"/>
  <c r="AU1021" i="3"/>
  <c r="AS1022" i="3"/>
  <c r="AT1022" i="3"/>
  <c r="AU1022" i="3"/>
  <c r="AS1023" i="3"/>
  <c r="AT1023" i="3"/>
  <c r="AU1023" i="3"/>
  <c r="AS1024" i="3"/>
  <c r="AT1024" i="3"/>
  <c r="AU1024" i="3"/>
  <c r="AS1025" i="3"/>
  <c r="AT1025" i="3"/>
  <c r="AU1025" i="3"/>
  <c r="AS1026" i="3"/>
  <c r="AT1026" i="3"/>
  <c r="AU1026" i="3"/>
  <c r="AS1027" i="3"/>
  <c r="AT1027" i="3"/>
  <c r="AU1027" i="3"/>
  <c r="AS1028" i="3"/>
  <c r="AT1028" i="3"/>
  <c r="AU1028" i="3"/>
  <c r="AS1029" i="3"/>
  <c r="AT1029" i="3"/>
  <c r="AU1029" i="3"/>
  <c r="AS1030" i="3"/>
  <c r="AT1030" i="3"/>
  <c r="AU1030" i="3"/>
  <c r="AS1031" i="3"/>
  <c r="AT1031" i="3"/>
  <c r="AU1031" i="3"/>
  <c r="AS1032" i="3"/>
  <c r="AT1032" i="3"/>
  <c r="AU1032" i="3"/>
  <c r="AS1033" i="3"/>
  <c r="AT1033" i="3"/>
  <c r="AU1033" i="3"/>
  <c r="AS1034" i="3"/>
  <c r="AT1034" i="3"/>
  <c r="AU1034" i="3"/>
  <c r="AS1035" i="3"/>
  <c r="AT1035" i="3"/>
  <c r="AU1035" i="3"/>
  <c r="AS1036" i="3"/>
  <c r="AT1036" i="3"/>
  <c r="AU1036" i="3"/>
  <c r="AS1037" i="3"/>
  <c r="AT1037" i="3"/>
  <c r="AU1037" i="3"/>
  <c r="AS1038" i="3"/>
  <c r="AT1038" i="3"/>
  <c r="AU1038" i="3"/>
  <c r="AS1039" i="3"/>
  <c r="AT1039" i="3"/>
  <c r="AU1039" i="3"/>
  <c r="AS1040" i="3"/>
  <c r="AT1040" i="3"/>
  <c r="AU1040" i="3"/>
  <c r="AS1041" i="3"/>
  <c r="AT1041" i="3"/>
  <c r="AU1041" i="3"/>
  <c r="AS1042" i="3"/>
  <c r="AT1042" i="3"/>
  <c r="AU1042" i="3"/>
  <c r="AS1043" i="3"/>
  <c r="AT1043" i="3"/>
  <c r="AU1043" i="3"/>
  <c r="AS1044" i="3"/>
  <c r="AT1044" i="3"/>
  <c r="AU1044" i="3"/>
  <c r="AS1045" i="3"/>
  <c r="AT1045" i="3"/>
  <c r="AU1045" i="3"/>
  <c r="AS1046" i="3"/>
  <c r="AT1046" i="3"/>
  <c r="AU1046" i="3"/>
  <c r="AS1047" i="3"/>
  <c r="AT1047" i="3"/>
  <c r="AU1047" i="3"/>
  <c r="AS1048" i="3"/>
  <c r="AT1048" i="3"/>
  <c r="AU1048" i="3"/>
  <c r="AS1049" i="3"/>
  <c r="AT1049" i="3"/>
  <c r="AU1049" i="3"/>
  <c r="AS1050" i="3"/>
  <c r="AT1050" i="3"/>
  <c r="AU1050" i="3"/>
  <c r="AS1051" i="3"/>
  <c r="AT1051" i="3"/>
  <c r="AU1051" i="3"/>
  <c r="AS1052" i="3"/>
  <c r="AT1052" i="3"/>
  <c r="AU1052" i="3"/>
  <c r="AS1053" i="3"/>
  <c r="AT1053" i="3"/>
  <c r="AU1053" i="3"/>
  <c r="AS1054" i="3"/>
  <c r="AT1054" i="3"/>
  <c r="AU1054" i="3"/>
  <c r="AS1055" i="3"/>
  <c r="AT1055" i="3"/>
  <c r="AU1055" i="3"/>
  <c r="AS1056" i="3"/>
  <c r="AT1056" i="3"/>
  <c r="AU1056" i="3"/>
  <c r="AS1057" i="3"/>
  <c r="AT1057" i="3"/>
  <c r="AU1057" i="3"/>
  <c r="AS1058" i="3"/>
  <c r="AT1058" i="3"/>
  <c r="AU1058" i="3"/>
  <c r="AS1059" i="3"/>
  <c r="AT1059" i="3"/>
  <c r="AU1059" i="3"/>
  <c r="AS1060" i="3"/>
  <c r="AT1060" i="3"/>
  <c r="AU1060" i="3"/>
  <c r="AS1061" i="3"/>
  <c r="AT1061" i="3"/>
  <c r="AU1061" i="3"/>
  <c r="AS1062" i="3"/>
  <c r="AT1062" i="3"/>
  <c r="AU1062" i="3"/>
  <c r="AS1063" i="3"/>
  <c r="AT1063" i="3"/>
  <c r="AU1063" i="3"/>
  <c r="AS1064" i="3"/>
  <c r="AT1064" i="3"/>
  <c r="AU1064" i="3"/>
  <c r="AS1065" i="3"/>
  <c r="AT1065" i="3"/>
  <c r="AU1065" i="3"/>
  <c r="AS1066" i="3"/>
  <c r="AT1066" i="3"/>
  <c r="AU1066" i="3"/>
  <c r="AS1067" i="3"/>
  <c r="AT1067" i="3"/>
  <c r="AU1067" i="3"/>
  <c r="AS1068" i="3"/>
  <c r="AT1068" i="3"/>
  <c r="AU1068" i="3"/>
  <c r="AS1069" i="3"/>
  <c r="AT1069" i="3"/>
  <c r="AU1069" i="3"/>
  <c r="AS1070" i="3"/>
  <c r="AT1070" i="3"/>
  <c r="AU1070" i="3"/>
  <c r="AS1071" i="3"/>
  <c r="AT1071" i="3"/>
  <c r="AU1071" i="3"/>
  <c r="AS1072" i="3"/>
  <c r="AT1072" i="3"/>
  <c r="AU1072" i="3"/>
  <c r="AS1073" i="3"/>
  <c r="AT1073" i="3"/>
  <c r="AU1073" i="3"/>
  <c r="AS1074" i="3"/>
  <c r="AT1074" i="3"/>
  <c r="AU1074" i="3"/>
  <c r="AS1075" i="3"/>
  <c r="AT1075" i="3"/>
  <c r="AU1075" i="3"/>
  <c r="AS1076" i="3"/>
  <c r="AT1076" i="3"/>
  <c r="AU1076" i="3"/>
  <c r="AS1077" i="3"/>
  <c r="AT1077" i="3"/>
  <c r="AU1077" i="3"/>
  <c r="AS1078" i="3"/>
  <c r="AT1078" i="3"/>
  <c r="AU1078" i="3"/>
  <c r="AS1079" i="3"/>
  <c r="AT1079" i="3"/>
  <c r="AU1079" i="3"/>
  <c r="AS1080" i="3"/>
  <c r="AT1080" i="3"/>
  <c r="AU1080" i="3"/>
  <c r="AS1081" i="3"/>
  <c r="AT1081" i="3"/>
  <c r="AU1081" i="3"/>
  <c r="AS1082" i="3"/>
  <c r="AT1082" i="3"/>
  <c r="AU1082" i="3"/>
  <c r="AS1083" i="3"/>
  <c r="AT1083" i="3"/>
  <c r="AU1083" i="3"/>
  <c r="AS1084" i="3"/>
  <c r="AT1084" i="3"/>
  <c r="AU1084" i="3"/>
  <c r="AS1085" i="3"/>
  <c r="AT1085" i="3"/>
  <c r="AU1085" i="3"/>
  <c r="AS1086" i="3"/>
  <c r="AT1086" i="3"/>
  <c r="AU1086" i="3"/>
  <c r="AS1087" i="3"/>
  <c r="AT1087" i="3"/>
  <c r="AU1087" i="3"/>
  <c r="AS1088" i="3"/>
  <c r="AT1088" i="3"/>
  <c r="AU1088" i="3"/>
  <c r="AS1089" i="3"/>
  <c r="AT1089" i="3"/>
  <c r="AU1089" i="3"/>
  <c r="AS1090" i="3"/>
  <c r="AT1090" i="3"/>
  <c r="AU1090" i="3"/>
  <c r="AS1091" i="3"/>
  <c r="AT1091" i="3"/>
  <c r="AU1091" i="3"/>
  <c r="AS1092" i="3"/>
  <c r="AT1092" i="3"/>
  <c r="AU1092" i="3"/>
  <c r="AS1093" i="3"/>
  <c r="AT1093" i="3"/>
  <c r="AU1093" i="3"/>
  <c r="AS1094" i="3"/>
  <c r="AT1094" i="3"/>
  <c r="AU1094" i="3"/>
  <c r="AS1095" i="3"/>
  <c r="AT1095" i="3"/>
  <c r="AU1095" i="3"/>
  <c r="AS1096" i="3"/>
  <c r="AT1096" i="3"/>
  <c r="AU1096" i="3"/>
  <c r="AS1097" i="3"/>
  <c r="AT1097" i="3"/>
  <c r="AU1097" i="3"/>
  <c r="AS1098" i="3"/>
  <c r="AT1098" i="3"/>
  <c r="AU1098" i="3"/>
  <c r="AS1099" i="3"/>
  <c r="AT1099" i="3"/>
  <c r="AU1099" i="3"/>
  <c r="AS1100" i="3"/>
  <c r="AT1100" i="3"/>
  <c r="AU1100" i="3"/>
  <c r="AS1101" i="3"/>
  <c r="AT1101" i="3"/>
  <c r="AU1101" i="3"/>
  <c r="AS1102" i="3"/>
  <c r="AT1102" i="3"/>
  <c r="AU1102" i="3"/>
  <c r="AS1103" i="3"/>
  <c r="AT1103" i="3"/>
  <c r="AU1103" i="3"/>
  <c r="AS1104" i="3"/>
  <c r="AT1104" i="3"/>
  <c r="AU1104" i="3"/>
  <c r="AS1105" i="3"/>
  <c r="AT1105" i="3"/>
  <c r="AU1105" i="3"/>
  <c r="AS1106" i="3"/>
  <c r="AT1106" i="3"/>
  <c r="AU1106" i="3"/>
  <c r="AS1107" i="3"/>
  <c r="AT1107" i="3"/>
  <c r="AU1107" i="3"/>
  <c r="AS1108" i="3"/>
  <c r="AT1108" i="3"/>
  <c r="AU1108" i="3"/>
  <c r="AS1109" i="3"/>
  <c r="AT1109" i="3"/>
  <c r="AU1109" i="3"/>
  <c r="AS1110" i="3"/>
  <c r="AT1110" i="3"/>
  <c r="AU1110" i="3"/>
  <c r="AS1111" i="3"/>
  <c r="AT1111" i="3"/>
  <c r="AU1111" i="3"/>
  <c r="AS1112" i="3"/>
  <c r="AT1112" i="3"/>
  <c r="AU1112" i="3"/>
  <c r="AS1113" i="3"/>
  <c r="AT1113" i="3"/>
  <c r="AU1113" i="3"/>
  <c r="AS1114" i="3"/>
  <c r="AT1114" i="3"/>
  <c r="AU1114" i="3"/>
  <c r="AS1115" i="3"/>
  <c r="AT1115" i="3"/>
  <c r="AU1115" i="3"/>
  <c r="AS1116" i="3"/>
  <c r="AT1116" i="3"/>
  <c r="AU1116" i="3"/>
  <c r="AS1117" i="3"/>
  <c r="AT1117" i="3"/>
  <c r="AU1117" i="3"/>
  <c r="AS1118" i="3"/>
  <c r="AT1118" i="3"/>
  <c r="AU1118" i="3"/>
  <c r="AS1119" i="3"/>
  <c r="AT1119" i="3"/>
  <c r="AU1119" i="3"/>
  <c r="AS1120" i="3"/>
  <c r="AT1120" i="3"/>
  <c r="AU1120" i="3"/>
  <c r="AS1121" i="3"/>
  <c r="AT1121" i="3"/>
  <c r="AU1121" i="3"/>
  <c r="AS1122" i="3"/>
  <c r="AT1122" i="3"/>
  <c r="AU1122" i="3"/>
  <c r="AS1123" i="3"/>
  <c r="AT1123" i="3"/>
  <c r="AU1123" i="3"/>
  <c r="AS1124" i="3"/>
  <c r="AT1124" i="3"/>
  <c r="AU1124" i="3"/>
  <c r="AS1125" i="3"/>
  <c r="AT1125" i="3"/>
  <c r="AU1125" i="3"/>
  <c r="AS1126" i="3"/>
  <c r="AT1126" i="3"/>
  <c r="AU1126" i="3"/>
  <c r="AS1127" i="3"/>
  <c r="AT1127" i="3"/>
  <c r="AU1127" i="3"/>
  <c r="AS1128" i="3"/>
  <c r="AT1128" i="3"/>
  <c r="AU1128" i="3"/>
  <c r="AS1129" i="3"/>
  <c r="AT1129" i="3"/>
  <c r="AU1129" i="3"/>
  <c r="AS1130" i="3"/>
  <c r="AT1130" i="3"/>
  <c r="AU1130" i="3"/>
  <c r="AS1131" i="3"/>
  <c r="AT1131" i="3"/>
  <c r="AU1131" i="3"/>
  <c r="AS1132" i="3"/>
  <c r="AT1132" i="3"/>
  <c r="AU1132" i="3"/>
  <c r="AS1133" i="3"/>
  <c r="AT1133" i="3"/>
  <c r="AU1133" i="3"/>
  <c r="AS1134" i="3"/>
  <c r="AT1134" i="3"/>
  <c r="AU1134" i="3"/>
  <c r="AS1135" i="3"/>
  <c r="AT1135" i="3"/>
  <c r="AU1135" i="3"/>
  <c r="AS1136" i="3"/>
  <c r="AT1136" i="3"/>
  <c r="AU1136" i="3"/>
  <c r="AS1137" i="3"/>
  <c r="AT1137" i="3"/>
  <c r="AU1137" i="3"/>
  <c r="AS1138" i="3"/>
  <c r="AT1138" i="3"/>
  <c r="AU1138" i="3"/>
  <c r="AS1139" i="3"/>
  <c r="AT1139" i="3"/>
  <c r="AU1139" i="3"/>
  <c r="AS1140" i="3"/>
  <c r="AT1140" i="3"/>
  <c r="AU1140" i="3"/>
  <c r="AS1141" i="3"/>
  <c r="AT1141" i="3"/>
  <c r="AU1141" i="3"/>
  <c r="AS1142" i="3"/>
  <c r="AT1142" i="3"/>
  <c r="AU1142" i="3"/>
  <c r="AS1143" i="3"/>
  <c r="AT1143" i="3"/>
  <c r="AU1143" i="3"/>
  <c r="AS1144" i="3"/>
  <c r="AT1144" i="3"/>
  <c r="AU1144" i="3"/>
  <c r="AS1145" i="3"/>
  <c r="AT1145" i="3"/>
  <c r="AU1145" i="3"/>
  <c r="AS1146" i="3"/>
  <c r="AT1146" i="3"/>
  <c r="AU1146" i="3"/>
  <c r="AS1147" i="3"/>
  <c r="AT1147" i="3"/>
  <c r="AU1147" i="3"/>
  <c r="AS1148" i="3"/>
  <c r="AT1148" i="3"/>
  <c r="AU1148" i="3"/>
  <c r="AS1149" i="3"/>
  <c r="AT1149" i="3"/>
  <c r="AU1149" i="3"/>
  <c r="AS1150" i="3"/>
  <c r="AT1150" i="3"/>
  <c r="AU1150" i="3"/>
  <c r="AS1151" i="3"/>
  <c r="AT1151" i="3"/>
  <c r="AU1151" i="3"/>
  <c r="AS1152" i="3"/>
  <c r="AT1152" i="3"/>
  <c r="AU1152" i="3"/>
  <c r="AS1153" i="3"/>
  <c r="AT1153" i="3"/>
  <c r="AU1153" i="3"/>
  <c r="AS1154" i="3"/>
  <c r="AT1154" i="3"/>
  <c r="AU1154" i="3"/>
  <c r="AS1155" i="3"/>
  <c r="AT1155" i="3"/>
  <c r="AU1155" i="3"/>
  <c r="AS1156" i="3"/>
  <c r="AT1156" i="3"/>
  <c r="AU1156" i="3"/>
  <c r="AS1157" i="3"/>
  <c r="AT1157" i="3"/>
  <c r="AU1157" i="3"/>
  <c r="AS1158" i="3"/>
  <c r="AT1158" i="3"/>
  <c r="AU1158" i="3"/>
  <c r="AS1159" i="3"/>
  <c r="AT1159" i="3"/>
  <c r="AU1159" i="3"/>
  <c r="AS1160" i="3"/>
  <c r="AT1160" i="3"/>
  <c r="AU1160" i="3"/>
  <c r="AS1161" i="3"/>
  <c r="AT1161" i="3"/>
  <c r="AU1161" i="3"/>
  <c r="AS1162" i="3"/>
  <c r="AT1162" i="3"/>
  <c r="AU1162" i="3"/>
  <c r="AS1163" i="3"/>
  <c r="AT1163" i="3"/>
  <c r="AU1163" i="3"/>
  <c r="AS1164" i="3"/>
  <c r="AT1164" i="3"/>
  <c r="AU1164" i="3"/>
  <c r="AS1165" i="3"/>
  <c r="AT1165" i="3"/>
  <c r="AU1165" i="3"/>
  <c r="AS1166" i="3"/>
  <c r="AT1166" i="3"/>
  <c r="AU1166" i="3"/>
  <c r="AS1167" i="3"/>
  <c r="AT1167" i="3"/>
  <c r="AU1167" i="3"/>
  <c r="AS1168" i="3"/>
  <c r="AT1168" i="3"/>
  <c r="AU1168" i="3"/>
  <c r="AS1169" i="3"/>
  <c r="AT1169" i="3"/>
  <c r="AU1169" i="3"/>
  <c r="AS1170" i="3"/>
  <c r="AT1170" i="3"/>
  <c r="AU1170" i="3"/>
  <c r="AS1171" i="3"/>
  <c r="AT1171" i="3"/>
  <c r="AU1171" i="3"/>
  <c r="AS1172" i="3"/>
  <c r="AT1172" i="3"/>
  <c r="AU1172" i="3"/>
  <c r="AS1173" i="3"/>
  <c r="AT1173" i="3"/>
  <c r="AU1173" i="3"/>
  <c r="AS1174" i="3"/>
  <c r="AT1174" i="3"/>
  <c r="AU1174" i="3"/>
  <c r="AS1175" i="3"/>
  <c r="AT1175" i="3"/>
  <c r="AU1175" i="3"/>
  <c r="AS1176" i="3"/>
  <c r="AT1176" i="3"/>
  <c r="AU1176" i="3"/>
  <c r="AS1177" i="3"/>
  <c r="AT1177" i="3"/>
  <c r="AU1177" i="3"/>
  <c r="AS1178" i="3"/>
  <c r="AT1178" i="3"/>
  <c r="AU1178" i="3"/>
  <c r="AS1179" i="3"/>
  <c r="AT1179" i="3"/>
  <c r="AU1179" i="3"/>
  <c r="AS1180" i="3"/>
  <c r="AT1180" i="3"/>
  <c r="AU1180" i="3"/>
  <c r="AS1181" i="3"/>
  <c r="AT1181" i="3"/>
  <c r="AU1181" i="3"/>
  <c r="AS1182" i="3"/>
  <c r="AT1182" i="3"/>
  <c r="AU1182" i="3"/>
  <c r="AS1183" i="3"/>
  <c r="AT1183" i="3"/>
  <c r="AU1183" i="3"/>
  <c r="AS1184" i="3"/>
  <c r="AT1184" i="3"/>
  <c r="AU1184" i="3"/>
  <c r="AS1185" i="3"/>
  <c r="AT1185" i="3"/>
  <c r="AU1185" i="3"/>
  <c r="AS1186" i="3"/>
  <c r="AT1186" i="3"/>
  <c r="AU1186" i="3"/>
  <c r="AS1187" i="3"/>
  <c r="AT1187" i="3"/>
  <c r="AU1187" i="3"/>
  <c r="AS1188" i="3"/>
  <c r="AT1188" i="3"/>
  <c r="AU1188" i="3"/>
  <c r="AS1189" i="3"/>
  <c r="AT1189" i="3"/>
  <c r="AU1189" i="3"/>
  <c r="AS1190" i="3"/>
  <c r="AT1190" i="3"/>
  <c r="AU1190" i="3"/>
  <c r="AS1191" i="3"/>
  <c r="AT1191" i="3"/>
  <c r="AU1191" i="3"/>
  <c r="AS1192" i="3"/>
  <c r="AT1192" i="3"/>
  <c r="AU1192" i="3"/>
  <c r="AS1193" i="3"/>
  <c r="AT1193" i="3"/>
  <c r="AU1193" i="3"/>
  <c r="AS1194" i="3"/>
  <c r="AT1194" i="3"/>
  <c r="AU1194" i="3"/>
  <c r="AS1195" i="3"/>
  <c r="AT1195" i="3"/>
  <c r="AU1195" i="3"/>
  <c r="AS1196" i="3"/>
  <c r="AT1196" i="3"/>
  <c r="AU1196" i="3"/>
  <c r="AS1197" i="3"/>
  <c r="AT1197" i="3"/>
  <c r="AU1197" i="3"/>
  <c r="AS1198" i="3"/>
  <c r="AT1198" i="3"/>
  <c r="AU1198" i="3"/>
  <c r="AS1199" i="3"/>
  <c r="AT1199" i="3"/>
  <c r="AU1199" i="3"/>
  <c r="AS1200" i="3"/>
  <c r="AT1200" i="3"/>
  <c r="AU1200" i="3"/>
  <c r="AS1201" i="3"/>
  <c r="AT1201" i="3"/>
  <c r="AU1201" i="3"/>
  <c r="AS1202" i="3"/>
  <c r="AT1202" i="3"/>
  <c r="AU1202" i="3"/>
  <c r="AS1203" i="3"/>
  <c r="AT1203" i="3"/>
  <c r="AU1203" i="3"/>
  <c r="AS1204" i="3"/>
  <c r="AT1204" i="3"/>
  <c r="AU1204" i="3"/>
  <c r="AS1205" i="3"/>
  <c r="AT1205" i="3"/>
  <c r="AU1205" i="3"/>
  <c r="AS1206" i="3"/>
  <c r="AT1206" i="3"/>
  <c r="AU1206" i="3"/>
  <c r="AS1207" i="3"/>
  <c r="AT1207" i="3"/>
  <c r="AU1207" i="3"/>
  <c r="AS1208" i="3"/>
  <c r="AT1208" i="3"/>
  <c r="AU1208" i="3"/>
  <c r="AS1209" i="3"/>
  <c r="AT1209" i="3"/>
  <c r="AU1209" i="3"/>
  <c r="AS1210" i="3"/>
  <c r="AT1210" i="3"/>
  <c r="AU1210" i="3"/>
  <c r="AS1211" i="3"/>
  <c r="AT1211" i="3"/>
  <c r="AU1211" i="3"/>
  <c r="AS1212" i="3"/>
  <c r="AT1212" i="3"/>
  <c r="AU1212" i="3"/>
  <c r="AS1213" i="3"/>
  <c r="AT1213" i="3"/>
  <c r="AU1213" i="3"/>
  <c r="AS1214" i="3"/>
  <c r="AT1214" i="3"/>
  <c r="AU1214" i="3"/>
  <c r="AS1215" i="3"/>
  <c r="AT1215" i="3"/>
  <c r="AU1215" i="3"/>
  <c r="AS1216" i="3"/>
  <c r="AT1216" i="3"/>
  <c r="AU1216" i="3"/>
  <c r="AS1217" i="3"/>
  <c r="AT1217" i="3"/>
  <c r="AU1217" i="3"/>
  <c r="AS1218" i="3"/>
  <c r="AT1218" i="3"/>
  <c r="AU1218" i="3"/>
  <c r="AS1219" i="3"/>
  <c r="AT1219" i="3"/>
  <c r="AU1219" i="3"/>
  <c r="AS1220" i="3"/>
  <c r="AT1220" i="3"/>
  <c r="AU1220" i="3"/>
  <c r="AS1221" i="3"/>
  <c r="AT1221" i="3"/>
  <c r="AU1221" i="3"/>
  <c r="AS1222" i="3"/>
  <c r="AT1222" i="3"/>
  <c r="AU1222" i="3"/>
  <c r="AS1223" i="3"/>
  <c r="AT1223" i="3"/>
  <c r="AU1223" i="3"/>
  <c r="AS1224" i="3"/>
  <c r="AT1224" i="3"/>
  <c r="AU1224" i="3"/>
  <c r="AS1225" i="3"/>
  <c r="AT1225" i="3"/>
  <c r="AU1225" i="3"/>
  <c r="AS1226" i="3"/>
  <c r="AT1226" i="3"/>
  <c r="AU1226" i="3"/>
  <c r="AS1227" i="3"/>
  <c r="AT1227" i="3"/>
  <c r="AU1227" i="3"/>
  <c r="AS1228" i="3"/>
  <c r="AT1228" i="3"/>
  <c r="AU1228" i="3"/>
  <c r="AS1229" i="3"/>
  <c r="AT1229" i="3"/>
  <c r="AU1229" i="3"/>
  <c r="AS1230" i="3"/>
  <c r="AT1230" i="3"/>
  <c r="AU1230" i="3"/>
  <c r="AS1231" i="3"/>
  <c r="AT1231" i="3"/>
  <c r="AU1231" i="3"/>
  <c r="AS1232" i="3"/>
  <c r="AT1232" i="3"/>
  <c r="AU1232" i="3"/>
  <c r="AS1233" i="3"/>
  <c r="AT1233" i="3"/>
  <c r="AU1233" i="3"/>
  <c r="AS1234" i="3"/>
  <c r="AT1234" i="3"/>
  <c r="AU1234" i="3"/>
  <c r="AS1235" i="3"/>
  <c r="AT1235" i="3"/>
  <c r="AU1235" i="3"/>
  <c r="AS1236" i="3"/>
  <c r="AT1236" i="3"/>
  <c r="AU1236" i="3"/>
  <c r="AS1237" i="3"/>
  <c r="AT1237" i="3"/>
  <c r="AU1237" i="3"/>
  <c r="AS1238" i="3"/>
  <c r="AT1238" i="3"/>
  <c r="AU1238" i="3"/>
  <c r="AS1239" i="3"/>
  <c r="AT1239" i="3"/>
  <c r="AU1239" i="3"/>
  <c r="AS1240" i="3"/>
  <c r="AT1240" i="3"/>
  <c r="AU1240" i="3"/>
  <c r="AS1241" i="3"/>
  <c r="AT1241" i="3"/>
  <c r="AU1241" i="3"/>
  <c r="AS1242" i="3"/>
  <c r="AT1242" i="3"/>
  <c r="AU1242" i="3"/>
  <c r="AS1243" i="3"/>
  <c r="AT1243" i="3"/>
  <c r="AU1243" i="3"/>
  <c r="AS1244" i="3"/>
  <c r="AT1244" i="3"/>
  <c r="AU1244" i="3"/>
  <c r="AS1245" i="3"/>
  <c r="AT1245" i="3"/>
  <c r="AU1245" i="3"/>
  <c r="AS1246" i="3"/>
  <c r="AT1246" i="3"/>
  <c r="AU1246" i="3"/>
  <c r="AS1247" i="3"/>
  <c r="AT1247" i="3"/>
  <c r="AU1247" i="3"/>
  <c r="AS1248" i="3"/>
  <c r="AT1248" i="3"/>
  <c r="AU1248" i="3"/>
  <c r="AS1249" i="3"/>
  <c r="AT1249" i="3"/>
  <c r="AU1249" i="3"/>
  <c r="AS1250" i="3"/>
  <c r="AT1250" i="3"/>
  <c r="AU1250" i="3"/>
  <c r="AS1251" i="3"/>
  <c r="AT1251" i="3"/>
  <c r="AU1251" i="3"/>
  <c r="AS1252" i="3"/>
  <c r="AT1252" i="3"/>
  <c r="AU1252" i="3"/>
  <c r="AS1253" i="3"/>
  <c r="AT1253" i="3"/>
  <c r="AU1253" i="3"/>
  <c r="AS1254" i="3"/>
  <c r="AT1254" i="3"/>
  <c r="AU1254" i="3"/>
  <c r="AS1255" i="3"/>
  <c r="AT1255" i="3"/>
  <c r="AU1255" i="3"/>
  <c r="AS1256" i="3"/>
  <c r="AT1256" i="3"/>
  <c r="AU1256" i="3"/>
  <c r="AS1257" i="3"/>
  <c r="AT1257" i="3"/>
  <c r="AU1257" i="3"/>
  <c r="AS1258" i="3"/>
  <c r="AT1258" i="3"/>
  <c r="AU1258" i="3"/>
  <c r="AS1259" i="3"/>
  <c r="AT1259" i="3"/>
  <c r="AU1259" i="3"/>
  <c r="AS1260" i="3"/>
  <c r="AT1260" i="3"/>
  <c r="AU1260" i="3"/>
  <c r="AS1261" i="3"/>
  <c r="AT1261" i="3"/>
  <c r="AU1261" i="3"/>
  <c r="AS1262" i="3"/>
  <c r="AT1262" i="3"/>
  <c r="AU1262" i="3"/>
  <c r="AS1263" i="3"/>
  <c r="AT1263" i="3"/>
  <c r="AU1263" i="3"/>
  <c r="AS1264" i="3"/>
  <c r="AT1264" i="3"/>
  <c r="AU1264" i="3"/>
  <c r="AS1265" i="3"/>
  <c r="AT1265" i="3"/>
  <c r="AU1265" i="3"/>
  <c r="AS1266" i="3"/>
  <c r="AT1266" i="3"/>
  <c r="AU1266" i="3"/>
  <c r="AS1267" i="3"/>
  <c r="AT1267" i="3"/>
  <c r="AU1267" i="3"/>
  <c r="AS1268" i="3"/>
  <c r="AT1268" i="3"/>
  <c r="AU1268" i="3"/>
  <c r="AS1269" i="3"/>
  <c r="AT1269" i="3"/>
  <c r="AU1269" i="3"/>
  <c r="AS1270" i="3"/>
  <c r="AT1270" i="3"/>
  <c r="AU1270" i="3"/>
  <c r="AS1271" i="3"/>
  <c r="AT1271" i="3"/>
  <c r="AU1271" i="3"/>
  <c r="AS1272" i="3"/>
  <c r="AT1272" i="3"/>
  <c r="AU1272" i="3"/>
  <c r="AS1273" i="3"/>
  <c r="AT1273" i="3"/>
  <c r="AU1273" i="3"/>
  <c r="AS1274" i="3"/>
  <c r="AT1274" i="3"/>
  <c r="AU1274" i="3"/>
  <c r="AS1275" i="3"/>
  <c r="AT1275" i="3"/>
  <c r="AU1275" i="3"/>
  <c r="AS1276" i="3"/>
  <c r="AT1276" i="3"/>
  <c r="AU1276" i="3"/>
  <c r="AS1277" i="3"/>
  <c r="AT1277" i="3"/>
  <c r="AU1277" i="3"/>
  <c r="AS1278" i="3"/>
  <c r="AT1278" i="3"/>
  <c r="AU1278" i="3"/>
  <c r="AS1279" i="3"/>
  <c r="AT1279" i="3"/>
  <c r="AU1279" i="3"/>
  <c r="AS1280" i="3"/>
  <c r="AT1280" i="3"/>
  <c r="AU1280" i="3"/>
  <c r="AS1281" i="3"/>
  <c r="AT1281" i="3"/>
  <c r="AU1281" i="3"/>
  <c r="AS1282" i="3"/>
  <c r="AT1282" i="3"/>
  <c r="AU1282" i="3"/>
  <c r="AS1283" i="3"/>
  <c r="AT1283" i="3"/>
  <c r="AU1283" i="3"/>
  <c r="AS1284" i="3"/>
  <c r="AT1284" i="3"/>
  <c r="AU1284" i="3"/>
  <c r="AS1285" i="3"/>
  <c r="AT1285" i="3"/>
  <c r="AU1285" i="3"/>
  <c r="AS1286" i="3"/>
  <c r="AT1286" i="3"/>
  <c r="AU1286" i="3"/>
  <c r="AS1287" i="3"/>
  <c r="AT1287" i="3"/>
  <c r="AU1287" i="3"/>
  <c r="AS1288" i="3"/>
  <c r="AT1288" i="3"/>
  <c r="AU1288" i="3"/>
  <c r="AS1289" i="3"/>
  <c r="AT1289" i="3"/>
  <c r="AU1289" i="3"/>
  <c r="AS1290" i="3"/>
  <c r="AT1290" i="3"/>
  <c r="AU1290" i="3"/>
  <c r="AS1291" i="3"/>
  <c r="AT1291" i="3"/>
  <c r="AU1291" i="3"/>
  <c r="AS1292" i="3"/>
  <c r="AT1292" i="3"/>
  <c r="AU1292" i="3"/>
  <c r="AS1293" i="3"/>
  <c r="AT1293" i="3"/>
  <c r="AU1293" i="3"/>
  <c r="AS1294" i="3"/>
  <c r="AT1294" i="3"/>
  <c r="AU1294" i="3"/>
  <c r="AS1295" i="3"/>
  <c r="AT1295" i="3"/>
  <c r="AU1295" i="3"/>
  <c r="AS1296" i="3"/>
  <c r="AT1296" i="3"/>
  <c r="AU1296" i="3"/>
  <c r="AS1297" i="3"/>
  <c r="AT1297" i="3"/>
  <c r="AU1297" i="3"/>
  <c r="AS1298" i="3"/>
  <c r="AT1298" i="3"/>
  <c r="AU1298" i="3"/>
  <c r="AS1299" i="3"/>
  <c r="AT1299" i="3"/>
  <c r="AU1299" i="3"/>
  <c r="AS1300" i="3"/>
  <c r="AT1300" i="3"/>
  <c r="AU1300" i="3"/>
  <c r="AS1301" i="3"/>
  <c r="AT1301" i="3"/>
  <c r="AU1301" i="3"/>
  <c r="AS1302" i="3"/>
  <c r="AT1302" i="3"/>
  <c r="AU1302" i="3"/>
  <c r="AS1303" i="3"/>
  <c r="AT1303" i="3"/>
  <c r="AU1303" i="3"/>
  <c r="AS1304" i="3"/>
  <c r="AT1304" i="3"/>
  <c r="AU1304" i="3"/>
  <c r="AS1305" i="3"/>
  <c r="AT1305" i="3"/>
  <c r="AU1305" i="3"/>
  <c r="AS1306" i="3"/>
  <c r="AT1306" i="3"/>
  <c r="AU1306" i="3"/>
  <c r="AS1307" i="3"/>
  <c r="AT1307" i="3"/>
  <c r="AU1307" i="3"/>
  <c r="AS1308" i="3"/>
  <c r="AT1308" i="3"/>
  <c r="AU1308" i="3"/>
  <c r="AS1309" i="3"/>
  <c r="AT1309" i="3"/>
  <c r="AU1309" i="3"/>
  <c r="AS1310" i="3"/>
  <c r="AT1310" i="3"/>
  <c r="AU1310" i="3"/>
  <c r="AS1311" i="3"/>
  <c r="AT1311" i="3"/>
  <c r="AU1311" i="3"/>
  <c r="AS1312" i="3"/>
  <c r="AT1312" i="3"/>
  <c r="AU1312" i="3"/>
  <c r="AS1313" i="3"/>
  <c r="AT1313" i="3"/>
  <c r="AU1313" i="3"/>
  <c r="AS1314" i="3"/>
  <c r="AT1314" i="3"/>
  <c r="AU1314" i="3"/>
  <c r="AS1315" i="3"/>
  <c r="AT1315" i="3"/>
  <c r="AU1315" i="3"/>
  <c r="AS1316" i="3"/>
  <c r="AT1316" i="3"/>
  <c r="AU1316" i="3"/>
  <c r="AS1317" i="3"/>
  <c r="AT1317" i="3"/>
  <c r="AU1317" i="3"/>
  <c r="AS1318" i="3"/>
  <c r="AT1318" i="3"/>
  <c r="AU1318" i="3"/>
  <c r="AS1319" i="3"/>
  <c r="AT1319" i="3"/>
  <c r="AU1319" i="3"/>
  <c r="AS1320" i="3"/>
  <c r="AT1320" i="3"/>
  <c r="AU1320" i="3"/>
  <c r="AS1321" i="3"/>
  <c r="AT1321" i="3"/>
  <c r="AU1321" i="3"/>
  <c r="AS1322" i="3"/>
  <c r="AT1322" i="3"/>
  <c r="AU1322" i="3"/>
  <c r="AS1323" i="3"/>
  <c r="AT1323" i="3"/>
  <c r="AU1323" i="3"/>
  <c r="AS1324" i="3"/>
  <c r="AT1324" i="3"/>
  <c r="AU1324" i="3"/>
  <c r="AS1325" i="3"/>
  <c r="AT1325" i="3"/>
  <c r="AU1325" i="3"/>
  <c r="AS1326" i="3"/>
  <c r="AT1326" i="3"/>
  <c r="AU1326" i="3"/>
  <c r="AS1327" i="3"/>
  <c r="AT1327" i="3"/>
  <c r="AU1327" i="3"/>
  <c r="AS1328" i="3"/>
  <c r="AT1328" i="3"/>
  <c r="AU1328" i="3"/>
  <c r="AS1329" i="3"/>
  <c r="AT1329" i="3"/>
  <c r="AU1329" i="3"/>
  <c r="AS1330" i="3"/>
  <c r="AT1330" i="3"/>
  <c r="AU1330" i="3"/>
  <c r="AS1331" i="3"/>
  <c r="AT1331" i="3"/>
  <c r="AU1331" i="3"/>
  <c r="AS1332" i="3"/>
  <c r="AT1332" i="3"/>
  <c r="AU1332" i="3"/>
  <c r="AS1333" i="3"/>
  <c r="AT1333" i="3"/>
  <c r="AU1333" i="3"/>
  <c r="AS1334" i="3"/>
  <c r="AT1334" i="3"/>
  <c r="AU1334" i="3"/>
  <c r="AS1335" i="3"/>
  <c r="AT1335" i="3"/>
  <c r="AU1335" i="3"/>
  <c r="AS1336" i="3"/>
  <c r="AT1336" i="3"/>
  <c r="AU1336" i="3"/>
  <c r="AS1337" i="3"/>
  <c r="AT1337" i="3"/>
  <c r="AU1337" i="3"/>
  <c r="AS1338" i="3"/>
  <c r="AT1338" i="3"/>
  <c r="AU1338" i="3"/>
  <c r="AS1339" i="3"/>
  <c r="AT1339" i="3"/>
  <c r="AU1339" i="3"/>
  <c r="AS1340" i="3"/>
  <c r="AT1340" i="3"/>
  <c r="AU1340" i="3"/>
  <c r="AS1341" i="3"/>
  <c r="AT1341" i="3"/>
  <c r="AU1341" i="3"/>
  <c r="AS1342" i="3"/>
  <c r="AT1342" i="3"/>
  <c r="AU1342" i="3"/>
  <c r="AS1343" i="3"/>
  <c r="AT1343" i="3"/>
  <c r="AU1343" i="3"/>
  <c r="AS1344" i="3"/>
  <c r="AT1344" i="3"/>
  <c r="AU1344" i="3"/>
  <c r="AS1345" i="3"/>
  <c r="AT1345" i="3"/>
  <c r="AU1345" i="3"/>
  <c r="AS1346" i="3"/>
  <c r="AT1346" i="3"/>
  <c r="AU1346" i="3"/>
  <c r="AS1347" i="3"/>
  <c r="AT1347" i="3"/>
  <c r="AU1347" i="3"/>
  <c r="AS1348" i="3"/>
  <c r="AT1348" i="3"/>
  <c r="AU1348" i="3"/>
  <c r="AS1349" i="3"/>
  <c r="AT1349" i="3"/>
  <c r="AU1349" i="3"/>
  <c r="AS1350" i="3"/>
  <c r="AT1350" i="3"/>
  <c r="AU1350" i="3"/>
  <c r="AS1351" i="3"/>
  <c r="AT1351" i="3"/>
  <c r="AU1351" i="3"/>
  <c r="AS1352" i="3"/>
  <c r="AT1352" i="3"/>
  <c r="AU1352" i="3"/>
  <c r="AS1353" i="3"/>
  <c r="AT1353" i="3"/>
  <c r="AU1353" i="3"/>
  <c r="AS1354" i="3"/>
  <c r="AT1354" i="3"/>
  <c r="AU1354" i="3"/>
  <c r="AS1355" i="3"/>
  <c r="AT1355" i="3"/>
  <c r="AU1355" i="3"/>
  <c r="AS1356" i="3"/>
  <c r="AT1356" i="3"/>
  <c r="AU1356" i="3"/>
  <c r="AS1357" i="3"/>
  <c r="AT1357" i="3"/>
  <c r="AU1357" i="3"/>
  <c r="AS1358" i="3"/>
  <c r="AT1358" i="3"/>
  <c r="AU1358" i="3"/>
  <c r="AS1359" i="3"/>
  <c r="AT1359" i="3"/>
  <c r="AU1359" i="3"/>
  <c r="AS1360" i="3"/>
  <c r="AT1360" i="3"/>
  <c r="AU1360" i="3"/>
  <c r="AS1361" i="3"/>
  <c r="AT1361" i="3"/>
  <c r="AU1361" i="3"/>
  <c r="AS1362" i="3"/>
  <c r="AT1362" i="3"/>
  <c r="AU1362" i="3"/>
  <c r="AS1363" i="3"/>
  <c r="AT1363" i="3"/>
  <c r="AU1363" i="3"/>
  <c r="AS1364" i="3"/>
  <c r="AT1364" i="3"/>
  <c r="AU1364" i="3"/>
  <c r="AS1365" i="3"/>
  <c r="AT1365" i="3"/>
  <c r="AU1365" i="3"/>
  <c r="AS1366" i="3"/>
  <c r="AT1366" i="3"/>
  <c r="AU1366" i="3"/>
  <c r="AS1367" i="3"/>
  <c r="AT1367" i="3"/>
  <c r="AU1367" i="3"/>
  <c r="AS1368" i="3"/>
  <c r="AT1368" i="3"/>
  <c r="AU1368" i="3"/>
  <c r="AS1369" i="3"/>
  <c r="AT1369" i="3"/>
  <c r="AU1369" i="3"/>
  <c r="AS1370" i="3"/>
  <c r="AT1370" i="3"/>
  <c r="AU1370" i="3"/>
  <c r="AS1371" i="3"/>
  <c r="AT1371" i="3"/>
  <c r="AU1371" i="3"/>
  <c r="AS1372" i="3"/>
  <c r="AT1372" i="3"/>
  <c r="AU1372" i="3"/>
  <c r="AS1373" i="3"/>
  <c r="AT1373" i="3"/>
  <c r="AU1373" i="3"/>
  <c r="AS1374" i="3"/>
  <c r="AT1374" i="3"/>
  <c r="AU1374" i="3"/>
  <c r="AS1375" i="3"/>
  <c r="AT1375" i="3"/>
  <c r="AU1375" i="3"/>
  <c r="AS1376" i="3"/>
  <c r="AT1376" i="3"/>
  <c r="AU1376" i="3"/>
  <c r="AS1377" i="3"/>
  <c r="AT1377" i="3"/>
  <c r="AU1377" i="3"/>
  <c r="AS1378" i="3"/>
  <c r="AT1378" i="3"/>
  <c r="AU1378" i="3"/>
  <c r="AS1379" i="3"/>
  <c r="AT1379" i="3"/>
  <c r="AU1379" i="3"/>
  <c r="AS1380" i="3"/>
  <c r="AT1380" i="3"/>
  <c r="AU1380" i="3"/>
  <c r="AS1381" i="3"/>
  <c r="AT1381" i="3"/>
  <c r="AU1381" i="3"/>
  <c r="AS1382" i="3"/>
  <c r="AT1382" i="3"/>
  <c r="AU1382" i="3"/>
  <c r="AS1383" i="3"/>
  <c r="AT1383" i="3"/>
  <c r="AU1383" i="3"/>
  <c r="AS1384" i="3"/>
  <c r="AT1384" i="3"/>
  <c r="AU1384" i="3"/>
  <c r="AS1385" i="3"/>
  <c r="AT1385" i="3"/>
  <c r="AU1385" i="3"/>
  <c r="AS1386" i="3"/>
  <c r="AT1386" i="3"/>
  <c r="AU1386" i="3"/>
  <c r="AS1387" i="3"/>
  <c r="AT1387" i="3"/>
  <c r="AU1387" i="3"/>
  <c r="AS1388" i="3"/>
  <c r="AT1388" i="3"/>
  <c r="AU1388" i="3"/>
  <c r="AS1389" i="3"/>
  <c r="AT1389" i="3"/>
  <c r="AU1389" i="3"/>
  <c r="AS1390" i="3"/>
  <c r="AT1390" i="3"/>
  <c r="AU1390" i="3"/>
  <c r="AS1391" i="3"/>
  <c r="AT1391" i="3"/>
  <c r="AU1391" i="3"/>
  <c r="AS1392" i="3"/>
  <c r="AT1392" i="3"/>
  <c r="AU1392" i="3"/>
  <c r="AS1393" i="3"/>
  <c r="AT1393" i="3"/>
  <c r="AU1393" i="3"/>
  <c r="AS1394" i="3"/>
  <c r="AT1394" i="3"/>
  <c r="AU1394" i="3"/>
  <c r="AS1395" i="3"/>
  <c r="AT1395" i="3"/>
  <c r="AU1395" i="3"/>
  <c r="AS1396" i="3"/>
  <c r="AT1396" i="3"/>
  <c r="AU1396" i="3"/>
  <c r="AS1397" i="3"/>
  <c r="AT1397" i="3"/>
  <c r="AU1397" i="3"/>
  <c r="AS1398" i="3"/>
  <c r="AT1398" i="3"/>
  <c r="AU1398" i="3"/>
  <c r="AS1399" i="3"/>
  <c r="AT1399" i="3"/>
  <c r="AU1399" i="3"/>
  <c r="AS1400" i="3"/>
  <c r="AT1400" i="3"/>
  <c r="AU1400" i="3"/>
  <c r="AS1401" i="3"/>
  <c r="AT1401" i="3"/>
  <c r="AU1401" i="3"/>
  <c r="AS1402" i="3"/>
  <c r="AT1402" i="3"/>
  <c r="AU1402" i="3"/>
  <c r="AS1403" i="3"/>
  <c r="AT1403" i="3"/>
  <c r="AU1403" i="3"/>
  <c r="AS1404" i="3"/>
  <c r="AT1404" i="3"/>
  <c r="AU1404" i="3"/>
  <c r="AS1405" i="3"/>
  <c r="AT1405" i="3"/>
  <c r="AU1405" i="3"/>
  <c r="AS1406" i="3"/>
  <c r="AT1406" i="3"/>
  <c r="AU1406" i="3"/>
  <c r="AS1407" i="3"/>
  <c r="AT1407" i="3"/>
  <c r="AU1407" i="3"/>
  <c r="AS1408" i="3"/>
  <c r="AT1408" i="3"/>
  <c r="AU1408" i="3"/>
  <c r="AS1409" i="3"/>
  <c r="AT1409" i="3"/>
  <c r="AU1409" i="3"/>
  <c r="AS1410" i="3"/>
  <c r="AT1410" i="3"/>
  <c r="AU1410" i="3"/>
  <c r="AS1411" i="3"/>
  <c r="AT1411" i="3"/>
  <c r="AU1411" i="3"/>
  <c r="AS1412" i="3"/>
  <c r="AT1412" i="3"/>
  <c r="AU1412" i="3"/>
  <c r="AS1413" i="3"/>
  <c r="AT1413" i="3"/>
  <c r="AU1413" i="3"/>
  <c r="AS1414" i="3"/>
  <c r="AT1414" i="3"/>
  <c r="AU1414" i="3"/>
  <c r="AS1415" i="3"/>
  <c r="AT1415" i="3"/>
  <c r="AU1415" i="3"/>
  <c r="AS1416" i="3"/>
  <c r="AT1416" i="3"/>
  <c r="AU1416" i="3"/>
  <c r="AS1417" i="3"/>
  <c r="AT1417" i="3"/>
  <c r="AU1417" i="3"/>
  <c r="AS1418" i="3"/>
  <c r="AT1418" i="3"/>
  <c r="AU1418" i="3"/>
  <c r="AS1419" i="3"/>
  <c r="AT1419" i="3"/>
  <c r="AU1419" i="3"/>
  <c r="AS1420" i="3"/>
  <c r="AT1420" i="3"/>
  <c r="AU1420" i="3"/>
  <c r="AS1421" i="3"/>
  <c r="AT1421" i="3"/>
  <c r="AU1421" i="3"/>
  <c r="AS1422" i="3"/>
  <c r="AT1422" i="3"/>
  <c r="AU1422" i="3"/>
  <c r="AS1423" i="3"/>
  <c r="AT1423" i="3"/>
  <c r="AU1423" i="3"/>
  <c r="AS1424" i="3"/>
  <c r="AT1424" i="3"/>
  <c r="AU1424" i="3"/>
  <c r="AS1425" i="3"/>
  <c r="AT1425" i="3"/>
  <c r="AU1425" i="3"/>
  <c r="AS1426" i="3"/>
  <c r="AT1426" i="3"/>
  <c r="AU1426" i="3"/>
  <c r="AS1427" i="3"/>
  <c r="AT1427" i="3"/>
  <c r="AU1427" i="3"/>
  <c r="AS1428" i="3"/>
  <c r="AT1428" i="3"/>
  <c r="AU1428" i="3"/>
  <c r="AS1429" i="3"/>
  <c r="AT1429" i="3"/>
  <c r="AU1429" i="3"/>
  <c r="AS1430" i="3"/>
  <c r="AT1430" i="3"/>
  <c r="AU1430" i="3"/>
  <c r="AS1431" i="3"/>
  <c r="AT1431" i="3"/>
  <c r="AU1431" i="3"/>
  <c r="AS1432" i="3"/>
  <c r="AT1432" i="3"/>
  <c r="AU1432" i="3"/>
  <c r="AS1433" i="3"/>
  <c r="AT1433" i="3"/>
  <c r="AU1433" i="3"/>
  <c r="AS1434" i="3"/>
  <c r="AT1434" i="3"/>
  <c r="AU1434" i="3"/>
  <c r="AS1435" i="3"/>
  <c r="AT1435" i="3"/>
  <c r="AU1435" i="3"/>
  <c r="AS1436" i="3"/>
  <c r="AT1436" i="3"/>
  <c r="AU1436" i="3"/>
  <c r="AS1437" i="3"/>
  <c r="AT1437" i="3"/>
  <c r="AU1437" i="3"/>
  <c r="AS1438" i="3"/>
  <c r="AT1438" i="3"/>
  <c r="AU1438" i="3"/>
  <c r="AS1439" i="3"/>
  <c r="AT1439" i="3"/>
  <c r="AU1439" i="3"/>
  <c r="AS1440" i="3"/>
  <c r="AT1440" i="3"/>
  <c r="AU1440" i="3"/>
  <c r="AS1441" i="3"/>
  <c r="AT1441" i="3"/>
  <c r="AU1441" i="3"/>
  <c r="AS1442" i="3"/>
  <c r="AT1442" i="3"/>
  <c r="AU1442" i="3"/>
  <c r="AS1443" i="3"/>
  <c r="AT1443" i="3"/>
  <c r="AU1443" i="3"/>
  <c r="AS1444" i="3"/>
  <c r="AT1444" i="3"/>
  <c r="AU1444" i="3"/>
  <c r="AS1445" i="3"/>
  <c r="AT1445" i="3"/>
  <c r="AU1445" i="3"/>
  <c r="AS1446" i="3"/>
  <c r="AT1446" i="3"/>
  <c r="AU1446" i="3"/>
  <c r="AS1447" i="3"/>
  <c r="AT1447" i="3"/>
  <c r="AU1447" i="3"/>
  <c r="AS1448" i="3"/>
  <c r="AT1448" i="3"/>
  <c r="AU1448" i="3"/>
  <c r="AS1449" i="3"/>
  <c r="AT1449" i="3"/>
  <c r="AU1449" i="3"/>
  <c r="AS1450" i="3"/>
  <c r="AT1450" i="3"/>
  <c r="AU1450" i="3"/>
  <c r="AS1451" i="3"/>
  <c r="AT1451" i="3"/>
  <c r="AU1451" i="3"/>
  <c r="AS1452" i="3"/>
  <c r="AT1452" i="3"/>
  <c r="AU1452" i="3"/>
  <c r="AS1453" i="3"/>
  <c r="AT1453" i="3"/>
  <c r="AU1453" i="3"/>
  <c r="AS1454" i="3"/>
  <c r="AT1454" i="3"/>
  <c r="AU1454" i="3"/>
  <c r="AS1455" i="3"/>
  <c r="AT1455" i="3"/>
  <c r="AU1455" i="3"/>
  <c r="AS1456" i="3"/>
  <c r="AT1456" i="3"/>
  <c r="AU1456" i="3"/>
  <c r="AS1457" i="3"/>
  <c r="AT1457" i="3"/>
  <c r="AU1457" i="3"/>
  <c r="AS1458" i="3"/>
  <c r="AT1458" i="3"/>
  <c r="AU1458" i="3"/>
  <c r="AS1459" i="3"/>
  <c r="AT1459" i="3"/>
  <c r="AU1459" i="3"/>
  <c r="AS1460" i="3"/>
  <c r="AT1460" i="3"/>
  <c r="AU1460" i="3"/>
  <c r="AS1461" i="3"/>
  <c r="AT1461" i="3"/>
  <c r="AU1461" i="3"/>
  <c r="AS1462" i="3"/>
  <c r="AT1462" i="3"/>
  <c r="AU1462" i="3"/>
  <c r="AS1463" i="3"/>
  <c r="AT1463" i="3"/>
  <c r="AU1463" i="3"/>
  <c r="AS1464" i="3"/>
  <c r="AT1464" i="3"/>
  <c r="AU1464" i="3"/>
  <c r="AS1465" i="3"/>
  <c r="AT1465" i="3"/>
  <c r="AU1465" i="3"/>
  <c r="AS1466" i="3"/>
  <c r="AT1466" i="3"/>
  <c r="AU1466" i="3"/>
  <c r="AS1467" i="3"/>
  <c r="AT1467" i="3"/>
  <c r="AU1467" i="3"/>
  <c r="AS1468" i="3"/>
  <c r="AT1468" i="3"/>
  <c r="AU1468" i="3"/>
  <c r="AS1469" i="3"/>
  <c r="AT1469" i="3"/>
  <c r="AU1469" i="3"/>
  <c r="AS1470" i="3"/>
  <c r="AT1470" i="3"/>
  <c r="AU1470" i="3"/>
  <c r="AS1471" i="3"/>
  <c r="AT1471" i="3"/>
  <c r="AU1471" i="3"/>
  <c r="AS1472" i="3"/>
  <c r="AT1472" i="3"/>
  <c r="AU1472" i="3"/>
  <c r="AS1473" i="3"/>
  <c r="AT1473" i="3"/>
  <c r="AU1473" i="3"/>
  <c r="AS1474" i="3"/>
  <c r="AT1474" i="3"/>
  <c r="AU1474" i="3"/>
  <c r="AS1475" i="3"/>
  <c r="AT1475" i="3"/>
  <c r="AU1475" i="3"/>
  <c r="AS1476" i="3"/>
  <c r="AT1476" i="3"/>
  <c r="AU1476" i="3"/>
  <c r="AS1477" i="3"/>
  <c r="AT1477" i="3"/>
  <c r="AU1477" i="3"/>
  <c r="AS1478" i="3"/>
  <c r="AT1478" i="3"/>
  <c r="AU1478" i="3"/>
  <c r="AS1479" i="3"/>
  <c r="AT1479" i="3"/>
  <c r="AU1479" i="3"/>
  <c r="AS1480" i="3"/>
  <c r="AT1480" i="3"/>
  <c r="AU1480" i="3"/>
  <c r="AS1481" i="3"/>
  <c r="AT1481" i="3"/>
  <c r="AU1481" i="3"/>
  <c r="AS1482" i="3"/>
  <c r="AT1482" i="3"/>
  <c r="AU1482" i="3"/>
  <c r="AS1483" i="3"/>
  <c r="AT1483" i="3"/>
  <c r="AU1483" i="3"/>
  <c r="AS1484" i="3"/>
  <c r="AT1484" i="3"/>
  <c r="AU1484" i="3"/>
  <c r="AS1485" i="3"/>
  <c r="AT1485" i="3"/>
  <c r="AU1485" i="3"/>
  <c r="AS1486" i="3"/>
  <c r="AT1486" i="3"/>
  <c r="AU1486" i="3"/>
  <c r="AS1487" i="3"/>
  <c r="AT1487" i="3"/>
  <c r="AU1487" i="3"/>
  <c r="AS1488" i="3"/>
  <c r="AT1488" i="3"/>
  <c r="AU1488" i="3"/>
  <c r="AS1489" i="3"/>
  <c r="AT1489" i="3"/>
  <c r="AU1489" i="3"/>
  <c r="AS1490" i="3"/>
  <c r="AT1490" i="3"/>
  <c r="AU1490" i="3"/>
  <c r="AS1491" i="3"/>
  <c r="AT1491" i="3"/>
  <c r="AU1491" i="3"/>
  <c r="AS1492" i="3"/>
  <c r="AT1492" i="3"/>
  <c r="AU1492" i="3"/>
  <c r="AS1493" i="3"/>
  <c r="AT1493" i="3"/>
  <c r="AU1493" i="3"/>
  <c r="AS1494" i="3"/>
  <c r="AT1494" i="3"/>
  <c r="AU1494" i="3"/>
  <c r="AS1495" i="3"/>
  <c r="AT1495" i="3"/>
  <c r="AU1495" i="3"/>
  <c r="AS1496" i="3"/>
  <c r="AT1496" i="3"/>
  <c r="AU1496" i="3"/>
  <c r="AS1497" i="3"/>
  <c r="AT1497" i="3"/>
  <c r="AU1497" i="3"/>
  <c r="AS1498" i="3"/>
  <c r="AT1498" i="3"/>
  <c r="AU1498" i="3"/>
  <c r="AS1499" i="3"/>
  <c r="AT1499" i="3"/>
  <c r="AU1499" i="3"/>
  <c r="AS1500" i="3"/>
  <c r="AT1500" i="3"/>
  <c r="AU1500" i="3"/>
  <c r="AS1501" i="3"/>
  <c r="AT1501" i="3"/>
  <c r="AU1501" i="3"/>
  <c r="AS1502" i="3"/>
  <c r="AT1502" i="3"/>
  <c r="AU1502" i="3"/>
  <c r="AS1503" i="3"/>
  <c r="AT1503" i="3"/>
  <c r="AU1503" i="3"/>
  <c r="AS1504" i="3"/>
  <c r="AT1504" i="3"/>
  <c r="AU1504" i="3"/>
  <c r="AS1505" i="3"/>
  <c r="AT1505" i="3"/>
  <c r="AU1505" i="3"/>
  <c r="AS1506" i="3"/>
  <c r="AT1506" i="3"/>
  <c r="AU1506" i="3"/>
  <c r="AS1507" i="3"/>
  <c r="AT1507" i="3"/>
  <c r="AU1507" i="3"/>
  <c r="AP36" i="3"/>
  <c r="AP14" i="3"/>
  <c r="AP13" i="3"/>
  <c r="AP12" i="3"/>
  <c r="AP11" i="3"/>
  <c r="AP10" i="3"/>
  <c r="AP9" i="3"/>
  <c r="AP8" i="3"/>
  <c r="AP7" i="3"/>
  <c r="AP6" i="3"/>
  <c r="AP5" i="3"/>
  <c r="AP4" i="3"/>
  <c r="AP3"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R36" i="3"/>
  <c r="AP37" i="3"/>
  <c r="AQ37" i="3"/>
  <c r="AR37" i="3"/>
  <c r="AP38" i="3"/>
  <c r="AQ38" i="3"/>
  <c r="AR38" i="3"/>
  <c r="AP39" i="3"/>
  <c r="AQ39" i="3"/>
  <c r="AR39" i="3"/>
  <c r="AP40" i="3"/>
  <c r="AQ40" i="3"/>
  <c r="AR40" i="3"/>
  <c r="AP41" i="3"/>
  <c r="AQ41" i="3"/>
  <c r="AR41" i="3"/>
  <c r="AP42" i="3"/>
  <c r="AQ42" i="3"/>
  <c r="AR42" i="3"/>
  <c r="AP43" i="3"/>
  <c r="AQ43" i="3"/>
  <c r="AR43" i="3"/>
  <c r="AP44" i="3"/>
  <c r="AQ44" i="3"/>
  <c r="AR44" i="3"/>
  <c r="AP45" i="3"/>
  <c r="AQ45" i="3"/>
  <c r="AR45" i="3"/>
  <c r="AP46" i="3"/>
  <c r="AQ46" i="3"/>
  <c r="AR46" i="3"/>
  <c r="AP47" i="3"/>
  <c r="AQ47" i="3"/>
  <c r="AR47" i="3"/>
  <c r="AP48" i="3"/>
  <c r="AQ48" i="3"/>
  <c r="AR48" i="3"/>
  <c r="AP49" i="3"/>
  <c r="AQ49" i="3"/>
  <c r="AR49" i="3"/>
  <c r="AP50" i="3"/>
  <c r="AQ50" i="3"/>
  <c r="AR50" i="3"/>
  <c r="AP51" i="3"/>
  <c r="AQ51" i="3"/>
  <c r="AR51" i="3"/>
  <c r="AP52" i="3"/>
  <c r="AQ52" i="3"/>
  <c r="AR52" i="3"/>
  <c r="AP53" i="3"/>
  <c r="AQ53" i="3"/>
  <c r="AR53" i="3"/>
  <c r="AP54" i="3"/>
  <c r="AQ54" i="3"/>
  <c r="AR54" i="3"/>
  <c r="AP55" i="3"/>
  <c r="AQ55" i="3"/>
  <c r="AR55" i="3"/>
  <c r="AP56" i="3"/>
  <c r="AQ56" i="3"/>
  <c r="AR56" i="3"/>
  <c r="AP57" i="3"/>
  <c r="AQ57" i="3"/>
  <c r="AR57" i="3"/>
  <c r="AP58" i="3"/>
  <c r="AQ58" i="3"/>
  <c r="AR58" i="3"/>
  <c r="AP59" i="3"/>
  <c r="AQ59" i="3"/>
  <c r="AR59" i="3"/>
  <c r="AP60" i="3"/>
  <c r="AQ60" i="3"/>
  <c r="AR60" i="3"/>
  <c r="AP61" i="3"/>
  <c r="AQ61" i="3"/>
  <c r="AR61" i="3"/>
  <c r="AP62" i="3"/>
  <c r="AQ62" i="3"/>
  <c r="AR62" i="3"/>
  <c r="AP63" i="3"/>
  <c r="AQ63" i="3"/>
  <c r="AR63" i="3"/>
  <c r="AP64" i="3"/>
  <c r="AQ64" i="3"/>
  <c r="AR64" i="3"/>
  <c r="AP65" i="3"/>
  <c r="AQ65" i="3"/>
  <c r="AR65" i="3"/>
  <c r="AP66" i="3"/>
  <c r="AQ66" i="3"/>
  <c r="AR66" i="3"/>
  <c r="AP67" i="3"/>
  <c r="AQ67" i="3"/>
  <c r="AR67" i="3"/>
  <c r="AP68" i="3"/>
  <c r="AQ68" i="3"/>
  <c r="AR68" i="3"/>
  <c r="AP69" i="3"/>
  <c r="AQ69" i="3"/>
  <c r="AR69" i="3"/>
  <c r="AP70" i="3"/>
  <c r="AQ70" i="3"/>
  <c r="AR70" i="3"/>
  <c r="AP71" i="3"/>
  <c r="AQ71" i="3"/>
  <c r="AR71" i="3"/>
  <c r="AP72" i="3"/>
  <c r="AQ72" i="3"/>
  <c r="AR72" i="3"/>
  <c r="AP73" i="3"/>
  <c r="AQ73" i="3"/>
  <c r="AR73" i="3"/>
  <c r="AP74" i="3"/>
  <c r="AQ74" i="3"/>
  <c r="AR74" i="3"/>
  <c r="AP75" i="3"/>
  <c r="AQ75" i="3"/>
  <c r="AR75" i="3"/>
  <c r="AP76" i="3"/>
  <c r="AQ76" i="3"/>
  <c r="AR76" i="3"/>
  <c r="AP77" i="3"/>
  <c r="AQ77" i="3"/>
  <c r="AR77" i="3"/>
  <c r="AP78" i="3"/>
  <c r="AQ78" i="3"/>
  <c r="AR78" i="3"/>
  <c r="AP79" i="3"/>
  <c r="AQ79" i="3"/>
  <c r="AR79" i="3"/>
  <c r="AP80" i="3"/>
  <c r="AQ80" i="3"/>
  <c r="AR80" i="3"/>
  <c r="AP81" i="3"/>
  <c r="AQ81" i="3"/>
  <c r="AR81" i="3"/>
  <c r="AP82" i="3"/>
  <c r="AQ82" i="3"/>
  <c r="AR82" i="3"/>
  <c r="AP83" i="3"/>
  <c r="AQ83" i="3"/>
  <c r="AR83" i="3"/>
  <c r="AP84" i="3"/>
  <c r="AQ84" i="3"/>
  <c r="AR84" i="3"/>
  <c r="AP85" i="3"/>
  <c r="AQ85" i="3"/>
  <c r="AR85" i="3"/>
  <c r="AP86" i="3"/>
  <c r="AQ86" i="3"/>
  <c r="AR86" i="3"/>
  <c r="AP87" i="3"/>
  <c r="AQ87" i="3"/>
  <c r="AR87" i="3"/>
  <c r="AP88" i="3"/>
  <c r="AQ88" i="3"/>
  <c r="AR88" i="3"/>
  <c r="AP89" i="3"/>
  <c r="AQ89" i="3"/>
  <c r="AR89" i="3"/>
  <c r="AP90" i="3"/>
  <c r="AQ90" i="3"/>
  <c r="AR90" i="3"/>
  <c r="AP91" i="3"/>
  <c r="AQ91" i="3"/>
  <c r="AR91" i="3"/>
  <c r="AP92" i="3"/>
  <c r="AQ92" i="3"/>
  <c r="AR92" i="3"/>
  <c r="AP93" i="3"/>
  <c r="AQ93" i="3"/>
  <c r="AR93" i="3"/>
  <c r="AP94" i="3"/>
  <c r="AQ94" i="3"/>
  <c r="AR94" i="3"/>
  <c r="AP95" i="3"/>
  <c r="AQ95" i="3"/>
  <c r="AR95" i="3"/>
  <c r="AP96" i="3"/>
  <c r="AQ96" i="3"/>
  <c r="AR96" i="3"/>
  <c r="AP97" i="3"/>
  <c r="AQ97" i="3"/>
  <c r="AR97" i="3"/>
  <c r="AP98" i="3"/>
  <c r="AQ98" i="3"/>
  <c r="AR98" i="3"/>
  <c r="AP99" i="3"/>
  <c r="AQ99" i="3"/>
  <c r="AR99" i="3"/>
  <c r="AP100" i="3"/>
  <c r="AQ100" i="3"/>
  <c r="AR100" i="3"/>
  <c r="AP101" i="3"/>
  <c r="AQ101" i="3"/>
  <c r="AR101" i="3"/>
  <c r="AP102" i="3"/>
  <c r="AQ102" i="3"/>
  <c r="AR102" i="3"/>
  <c r="AP103" i="3"/>
  <c r="AQ103" i="3"/>
  <c r="AR103" i="3"/>
  <c r="AP104" i="3"/>
  <c r="AQ104" i="3"/>
  <c r="AR104" i="3"/>
  <c r="AP105" i="3"/>
  <c r="AQ105" i="3"/>
  <c r="AR105" i="3"/>
  <c r="AP106" i="3"/>
  <c r="AQ106" i="3"/>
  <c r="AR106" i="3"/>
  <c r="AP107" i="3"/>
  <c r="AQ107" i="3"/>
  <c r="AR107" i="3"/>
  <c r="AP108" i="3"/>
  <c r="AQ108" i="3"/>
  <c r="AR108" i="3"/>
  <c r="AP109" i="3"/>
  <c r="AQ109" i="3"/>
  <c r="AR109" i="3"/>
  <c r="AP110" i="3"/>
  <c r="AQ110" i="3"/>
  <c r="AR110" i="3"/>
  <c r="AP111" i="3"/>
  <c r="AQ111" i="3"/>
  <c r="AR111" i="3"/>
  <c r="AP112" i="3"/>
  <c r="AQ112" i="3"/>
  <c r="AR112" i="3"/>
  <c r="AP113" i="3"/>
  <c r="AQ113" i="3"/>
  <c r="AR113" i="3"/>
  <c r="AP114" i="3"/>
  <c r="AQ114" i="3"/>
  <c r="AR114" i="3"/>
  <c r="AP115" i="3"/>
  <c r="AQ115" i="3"/>
  <c r="AR115" i="3"/>
  <c r="AP116" i="3"/>
  <c r="AQ116" i="3"/>
  <c r="AR116" i="3"/>
  <c r="AP117" i="3"/>
  <c r="AQ117" i="3"/>
  <c r="AR117" i="3"/>
  <c r="AP118" i="3"/>
  <c r="AQ118" i="3"/>
  <c r="AR118" i="3"/>
  <c r="AP119" i="3"/>
  <c r="AQ119" i="3"/>
  <c r="AR119" i="3"/>
  <c r="AP120" i="3"/>
  <c r="AQ120" i="3"/>
  <c r="AR120" i="3"/>
  <c r="AP121" i="3"/>
  <c r="AQ121" i="3"/>
  <c r="AR121" i="3"/>
  <c r="AP122" i="3"/>
  <c r="AQ122" i="3"/>
  <c r="AR122" i="3"/>
  <c r="AP123" i="3"/>
  <c r="AQ123" i="3"/>
  <c r="AR123" i="3"/>
  <c r="AP124" i="3"/>
  <c r="AQ124" i="3"/>
  <c r="AR124" i="3"/>
  <c r="AP125" i="3"/>
  <c r="AQ125" i="3"/>
  <c r="AR125" i="3"/>
  <c r="AP126" i="3"/>
  <c r="AQ126" i="3"/>
  <c r="AR126" i="3"/>
  <c r="AP127" i="3"/>
  <c r="AQ127" i="3"/>
  <c r="AR127" i="3"/>
  <c r="AP128" i="3"/>
  <c r="AQ128" i="3"/>
  <c r="AR128" i="3"/>
  <c r="AP129" i="3"/>
  <c r="AQ129" i="3"/>
  <c r="AR129" i="3"/>
  <c r="AP130" i="3"/>
  <c r="AQ130" i="3"/>
  <c r="AR130" i="3"/>
  <c r="AP131" i="3"/>
  <c r="AQ131" i="3"/>
  <c r="AR131" i="3"/>
  <c r="AP132" i="3"/>
  <c r="AQ132" i="3"/>
  <c r="AR132" i="3"/>
  <c r="AP133" i="3"/>
  <c r="AQ133" i="3"/>
  <c r="AR133" i="3"/>
  <c r="AP134" i="3"/>
  <c r="AQ134" i="3"/>
  <c r="AR134" i="3"/>
  <c r="AP135" i="3"/>
  <c r="AQ135" i="3"/>
  <c r="AR135" i="3"/>
  <c r="AP136" i="3"/>
  <c r="AQ136" i="3"/>
  <c r="AR136" i="3"/>
  <c r="AP137" i="3"/>
  <c r="AQ137" i="3"/>
  <c r="AR137" i="3"/>
  <c r="AP138" i="3"/>
  <c r="AQ138" i="3"/>
  <c r="AR138" i="3"/>
  <c r="AP139" i="3"/>
  <c r="AQ139" i="3"/>
  <c r="AR139" i="3"/>
  <c r="AP140" i="3"/>
  <c r="AQ140" i="3"/>
  <c r="AR140" i="3"/>
  <c r="AP141" i="3"/>
  <c r="AQ141" i="3"/>
  <c r="AR141" i="3"/>
  <c r="AP142" i="3"/>
  <c r="AQ142" i="3"/>
  <c r="AR142" i="3"/>
  <c r="AP143" i="3"/>
  <c r="AQ143" i="3"/>
  <c r="AR143" i="3"/>
  <c r="AP144" i="3"/>
  <c r="AQ144" i="3"/>
  <c r="AR144" i="3"/>
  <c r="AP145" i="3"/>
  <c r="AQ145" i="3"/>
  <c r="AR145" i="3"/>
  <c r="AP146" i="3"/>
  <c r="AQ146" i="3"/>
  <c r="AR146" i="3"/>
  <c r="AP147" i="3"/>
  <c r="AQ147" i="3"/>
  <c r="AR147" i="3"/>
  <c r="AP148" i="3"/>
  <c r="AQ148" i="3"/>
  <c r="AR148" i="3"/>
  <c r="AP149" i="3"/>
  <c r="AQ149" i="3"/>
  <c r="AR149" i="3"/>
  <c r="AP150" i="3"/>
  <c r="AQ150" i="3"/>
  <c r="AR150" i="3"/>
  <c r="AP151" i="3"/>
  <c r="AQ151" i="3"/>
  <c r="AR151" i="3"/>
  <c r="AP152" i="3"/>
  <c r="AQ152" i="3"/>
  <c r="AR152" i="3"/>
  <c r="AP153" i="3"/>
  <c r="AQ153" i="3"/>
  <c r="AR153" i="3"/>
  <c r="AP154" i="3"/>
  <c r="AQ154" i="3"/>
  <c r="AR154" i="3"/>
  <c r="AP155" i="3"/>
  <c r="AQ155" i="3"/>
  <c r="AR155" i="3"/>
  <c r="AP156" i="3"/>
  <c r="AQ156" i="3"/>
  <c r="AR156" i="3"/>
  <c r="AP157" i="3"/>
  <c r="AQ157" i="3"/>
  <c r="AR157" i="3"/>
  <c r="AP158" i="3"/>
  <c r="AQ158" i="3"/>
  <c r="AR158" i="3"/>
  <c r="AP159" i="3"/>
  <c r="AQ159" i="3"/>
  <c r="AR159" i="3"/>
  <c r="AP160" i="3"/>
  <c r="AQ160" i="3"/>
  <c r="AR160" i="3"/>
  <c r="AP161" i="3"/>
  <c r="AQ161" i="3"/>
  <c r="AR161" i="3"/>
  <c r="AP162" i="3"/>
  <c r="AQ162" i="3"/>
  <c r="AR162" i="3"/>
  <c r="AP163" i="3"/>
  <c r="AQ163" i="3"/>
  <c r="AR163" i="3"/>
  <c r="AP164" i="3"/>
  <c r="AQ164" i="3"/>
  <c r="AR164" i="3"/>
  <c r="AP165" i="3"/>
  <c r="AQ165" i="3"/>
  <c r="AR165" i="3"/>
  <c r="AP166" i="3"/>
  <c r="AQ166" i="3"/>
  <c r="AR166" i="3"/>
  <c r="AP167" i="3"/>
  <c r="AQ167" i="3"/>
  <c r="AR167" i="3"/>
  <c r="AP168" i="3"/>
  <c r="AQ168" i="3"/>
  <c r="AR168" i="3"/>
  <c r="AP169" i="3"/>
  <c r="AQ169" i="3"/>
  <c r="AR169" i="3"/>
  <c r="AP170" i="3"/>
  <c r="AQ170" i="3"/>
  <c r="AR170" i="3"/>
  <c r="AP171" i="3"/>
  <c r="AQ171" i="3"/>
  <c r="AR171" i="3"/>
  <c r="AP172" i="3"/>
  <c r="AQ172" i="3"/>
  <c r="AR172" i="3"/>
  <c r="AP173" i="3"/>
  <c r="AQ173" i="3"/>
  <c r="AR173" i="3"/>
  <c r="AP174" i="3"/>
  <c r="AQ174" i="3"/>
  <c r="AR174" i="3"/>
  <c r="AP175" i="3"/>
  <c r="AQ175" i="3"/>
  <c r="AR175" i="3"/>
  <c r="AP176" i="3"/>
  <c r="AQ176" i="3"/>
  <c r="AR176" i="3"/>
  <c r="AP177" i="3"/>
  <c r="AQ177" i="3"/>
  <c r="AR177" i="3"/>
  <c r="AP178" i="3"/>
  <c r="AQ178" i="3"/>
  <c r="AR178" i="3"/>
  <c r="AP179" i="3"/>
  <c r="AQ179" i="3"/>
  <c r="AR179" i="3"/>
  <c r="AP180" i="3"/>
  <c r="AQ180" i="3"/>
  <c r="AR180" i="3"/>
  <c r="AP181" i="3"/>
  <c r="AQ181" i="3"/>
  <c r="AR181" i="3"/>
  <c r="AP182" i="3"/>
  <c r="AQ182" i="3"/>
  <c r="AR182" i="3"/>
  <c r="AP183" i="3"/>
  <c r="AQ183" i="3"/>
  <c r="AR183" i="3"/>
  <c r="AP184" i="3"/>
  <c r="AQ184" i="3"/>
  <c r="AR184" i="3"/>
  <c r="AP185" i="3"/>
  <c r="AQ185" i="3"/>
  <c r="AR185" i="3"/>
  <c r="AP186" i="3"/>
  <c r="AQ186" i="3"/>
  <c r="AR186" i="3"/>
  <c r="AP187" i="3"/>
  <c r="AQ187" i="3"/>
  <c r="AR187" i="3"/>
  <c r="AP188" i="3"/>
  <c r="AQ188" i="3"/>
  <c r="AR188" i="3"/>
  <c r="AP189" i="3"/>
  <c r="AQ189" i="3"/>
  <c r="AR189" i="3"/>
  <c r="AP190" i="3"/>
  <c r="AQ190" i="3"/>
  <c r="AR190" i="3"/>
  <c r="AP191" i="3"/>
  <c r="AQ191" i="3"/>
  <c r="AR191" i="3"/>
  <c r="AP192" i="3"/>
  <c r="AQ192" i="3"/>
  <c r="AR192" i="3"/>
  <c r="AP193" i="3"/>
  <c r="AQ193" i="3"/>
  <c r="AR193" i="3"/>
  <c r="AP194" i="3"/>
  <c r="AQ194" i="3"/>
  <c r="AR194" i="3"/>
  <c r="AP195" i="3"/>
  <c r="AQ195" i="3"/>
  <c r="AR195" i="3"/>
  <c r="AP196" i="3"/>
  <c r="AQ196" i="3"/>
  <c r="AR196" i="3"/>
  <c r="AP197" i="3"/>
  <c r="AQ197" i="3"/>
  <c r="AR197" i="3"/>
  <c r="AP198" i="3"/>
  <c r="AQ198" i="3"/>
  <c r="AR198" i="3"/>
  <c r="AP199" i="3"/>
  <c r="AQ199" i="3"/>
  <c r="AR199" i="3"/>
  <c r="AP200" i="3"/>
  <c r="AQ200" i="3"/>
  <c r="AR200" i="3"/>
  <c r="AP201" i="3"/>
  <c r="AQ201" i="3"/>
  <c r="AR201" i="3"/>
  <c r="AP202" i="3"/>
  <c r="AQ202" i="3"/>
  <c r="AR202" i="3"/>
  <c r="AP203" i="3"/>
  <c r="AQ203" i="3"/>
  <c r="AR203" i="3"/>
  <c r="AP204" i="3"/>
  <c r="AQ204" i="3"/>
  <c r="AR204" i="3"/>
  <c r="AP205" i="3"/>
  <c r="AQ205" i="3"/>
  <c r="AR205" i="3"/>
  <c r="AP206" i="3"/>
  <c r="AQ206" i="3"/>
  <c r="AR206" i="3"/>
  <c r="AP207" i="3"/>
  <c r="AQ207" i="3"/>
  <c r="AR207" i="3"/>
  <c r="AP208" i="3"/>
  <c r="AQ208" i="3"/>
  <c r="AR208" i="3"/>
  <c r="AP209" i="3"/>
  <c r="AQ209" i="3"/>
  <c r="AR209" i="3"/>
  <c r="AP210" i="3"/>
  <c r="AQ210" i="3"/>
  <c r="AR210" i="3"/>
  <c r="AP211" i="3"/>
  <c r="AQ211" i="3"/>
  <c r="AR211" i="3"/>
  <c r="AP212" i="3"/>
  <c r="AQ212" i="3"/>
  <c r="AR212" i="3"/>
  <c r="AP213" i="3"/>
  <c r="AQ213" i="3"/>
  <c r="AR213" i="3"/>
  <c r="AP214" i="3"/>
  <c r="AQ214" i="3"/>
  <c r="AR214" i="3"/>
  <c r="AP215" i="3"/>
  <c r="AQ215" i="3"/>
  <c r="AR215" i="3"/>
  <c r="AP216" i="3"/>
  <c r="AQ216" i="3"/>
  <c r="AR216" i="3"/>
  <c r="AP217" i="3"/>
  <c r="AQ217" i="3"/>
  <c r="AR217" i="3"/>
  <c r="AP218" i="3"/>
  <c r="AQ218" i="3"/>
  <c r="AR218" i="3"/>
  <c r="AP219" i="3"/>
  <c r="AQ219" i="3"/>
  <c r="AR219" i="3"/>
  <c r="AP220" i="3"/>
  <c r="AQ220" i="3"/>
  <c r="AR220" i="3"/>
  <c r="AP221" i="3"/>
  <c r="AQ221" i="3"/>
  <c r="AR221" i="3"/>
  <c r="AP222" i="3"/>
  <c r="AQ222" i="3"/>
  <c r="AR222" i="3"/>
  <c r="AP223" i="3"/>
  <c r="AQ223" i="3"/>
  <c r="AR223" i="3"/>
  <c r="AP224" i="3"/>
  <c r="AQ224" i="3"/>
  <c r="AR224" i="3"/>
  <c r="AP225" i="3"/>
  <c r="AQ225" i="3"/>
  <c r="AR225" i="3"/>
  <c r="AP226" i="3"/>
  <c r="AQ226" i="3"/>
  <c r="AR226" i="3"/>
  <c r="AP227" i="3"/>
  <c r="AQ227" i="3"/>
  <c r="AR227" i="3"/>
  <c r="AP228" i="3"/>
  <c r="AQ228" i="3"/>
  <c r="AR228" i="3"/>
  <c r="AP229" i="3"/>
  <c r="AQ229" i="3"/>
  <c r="AR229" i="3"/>
  <c r="AP230" i="3"/>
  <c r="AQ230" i="3"/>
  <c r="AR230" i="3"/>
  <c r="AP231" i="3"/>
  <c r="AQ231" i="3"/>
  <c r="AR231" i="3"/>
  <c r="AP232" i="3"/>
  <c r="AQ232" i="3"/>
  <c r="AR232" i="3"/>
  <c r="AP233" i="3"/>
  <c r="AQ233" i="3"/>
  <c r="AR233" i="3"/>
  <c r="AP234" i="3"/>
  <c r="AQ234" i="3"/>
  <c r="AR234" i="3"/>
  <c r="AP235" i="3"/>
  <c r="AQ235" i="3"/>
  <c r="AR235" i="3"/>
  <c r="AP236" i="3"/>
  <c r="AQ236" i="3"/>
  <c r="AR236" i="3"/>
  <c r="AP237" i="3"/>
  <c r="AQ237" i="3"/>
  <c r="AR237" i="3"/>
  <c r="AP238" i="3"/>
  <c r="AQ238" i="3"/>
  <c r="AR238" i="3"/>
  <c r="AP239" i="3"/>
  <c r="AQ239" i="3"/>
  <c r="AR239" i="3"/>
  <c r="AP240" i="3"/>
  <c r="AQ240" i="3"/>
  <c r="AR240" i="3"/>
  <c r="AP241" i="3"/>
  <c r="AQ241" i="3"/>
  <c r="AR241" i="3"/>
  <c r="AP242" i="3"/>
  <c r="AQ242" i="3"/>
  <c r="AR242" i="3"/>
  <c r="AP243" i="3"/>
  <c r="AQ243" i="3"/>
  <c r="AR243" i="3"/>
  <c r="AP244" i="3"/>
  <c r="AQ244" i="3"/>
  <c r="AR244" i="3"/>
  <c r="AP245" i="3"/>
  <c r="AQ245" i="3"/>
  <c r="AR245" i="3"/>
  <c r="AP246" i="3"/>
  <c r="AQ246" i="3"/>
  <c r="AR246" i="3"/>
  <c r="AP247" i="3"/>
  <c r="AQ247" i="3"/>
  <c r="AR247" i="3"/>
  <c r="AP248" i="3"/>
  <c r="AQ248" i="3"/>
  <c r="AR248" i="3"/>
  <c r="AP249" i="3"/>
  <c r="AQ249" i="3"/>
  <c r="AR249" i="3"/>
  <c r="AP250" i="3"/>
  <c r="AQ250" i="3"/>
  <c r="AR250" i="3"/>
  <c r="AP251" i="3"/>
  <c r="AQ251" i="3"/>
  <c r="AR251" i="3"/>
  <c r="AP252" i="3"/>
  <c r="AQ252" i="3"/>
  <c r="AR252" i="3"/>
  <c r="AP253" i="3"/>
  <c r="AQ253" i="3"/>
  <c r="AR253" i="3"/>
  <c r="AP254" i="3"/>
  <c r="AQ254" i="3"/>
  <c r="AR254" i="3"/>
  <c r="AP255" i="3"/>
  <c r="AQ255" i="3"/>
  <c r="AR255" i="3"/>
  <c r="AP256" i="3"/>
  <c r="AQ256" i="3"/>
  <c r="AR256" i="3"/>
  <c r="AP257" i="3"/>
  <c r="AQ257" i="3"/>
  <c r="AR257" i="3"/>
  <c r="AP258" i="3"/>
  <c r="AQ258" i="3"/>
  <c r="AR258" i="3"/>
  <c r="AP259" i="3"/>
  <c r="AQ259" i="3"/>
  <c r="AR259" i="3"/>
  <c r="AP260" i="3"/>
  <c r="AQ260" i="3"/>
  <c r="AR260" i="3"/>
  <c r="AP261" i="3"/>
  <c r="AQ261" i="3"/>
  <c r="AR261" i="3"/>
  <c r="AP262" i="3"/>
  <c r="AQ262" i="3"/>
  <c r="AR262" i="3"/>
  <c r="AP263" i="3"/>
  <c r="AQ263" i="3"/>
  <c r="AR263" i="3"/>
  <c r="AP264" i="3"/>
  <c r="AQ264" i="3"/>
  <c r="AR264" i="3"/>
  <c r="AP265" i="3"/>
  <c r="AQ265" i="3"/>
  <c r="AR265" i="3"/>
  <c r="AP266" i="3"/>
  <c r="AQ266" i="3"/>
  <c r="AR266" i="3"/>
  <c r="AP267" i="3"/>
  <c r="AQ267" i="3"/>
  <c r="AR267" i="3"/>
  <c r="AP268" i="3"/>
  <c r="AQ268" i="3"/>
  <c r="AR268" i="3"/>
  <c r="AP269" i="3"/>
  <c r="AQ269" i="3"/>
  <c r="AR269" i="3"/>
  <c r="AP270" i="3"/>
  <c r="AQ270" i="3"/>
  <c r="AR270" i="3"/>
  <c r="AP271" i="3"/>
  <c r="AQ271" i="3"/>
  <c r="AR271" i="3"/>
  <c r="AP272" i="3"/>
  <c r="AQ272" i="3"/>
  <c r="AR272" i="3"/>
  <c r="AP273" i="3"/>
  <c r="AQ273" i="3"/>
  <c r="AR273" i="3"/>
  <c r="AP274" i="3"/>
  <c r="AQ274" i="3"/>
  <c r="AR274" i="3"/>
  <c r="AP275" i="3"/>
  <c r="AQ275" i="3"/>
  <c r="AR275" i="3"/>
  <c r="AP276" i="3"/>
  <c r="AQ276" i="3"/>
  <c r="AR276" i="3"/>
  <c r="AP277" i="3"/>
  <c r="AQ277" i="3"/>
  <c r="AR277" i="3"/>
  <c r="AP278" i="3"/>
  <c r="AQ278" i="3"/>
  <c r="AR278" i="3"/>
  <c r="AP279" i="3"/>
  <c r="AQ279" i="3"/>
  <c r="AR279" i="3"/>
  <c r="AP280" i="3"/>
  <c r="AQ280" i="3"/>
  <c r="AR280" i="3"/>
  <c r="AP281" i="3"/>
  <c r="AQ281" i="3"/>
  <c r="AR281" i="3"/>
  <c r="AP282" i="3"/>
  <c r="AQ282" i="3"/>
  <c r="AR282" i="3"/>
  <c r="AP283" i="3"/>
  <c r="AQ283" i="3"/>
  <c r="AR283" i="3"/>
  <c r="AP284" i="3"/>
  <c r="AQ284" i="3"/>
  <c r="AR284" i="3"/>
  <c r="AP285" i="3"/>
  <c r="AQ285" i="3"/>
  <c r="AR285" i="3"/>
  <c r="AP286" i="3"/>
  <c r="AQ286" i="3"/>
  <c r="AR286" i="3"/>
  <c r="AP287" i="3"/>
  <c r="AQ287" i="3"/>
  <c r="AR287" i="3"/>
  <c r="AP288" i="3"/>
  <c r="AQ288" i="3"/>
  <c r="AR288" i="3"/>
  <c r="AP289" i="3"/>
  <c r="AQ289" i="3"/>
  <c r="AR289" i="3"/>
  <c r="AP290" i="3"/>
  <c r="AQ290" i="3"/>
  <c r="AR290" i="3"/>
  <c r="AP291" i="3"/>
  <c r="AQ291" i="3"/>
  <c r="AR291" i="3"/>
  <c r="AP292" i="3"/>
  <c r="AQ292" i="3"/>
  <c r="AR292" i="3"/>
  <c r="AP293" i="3"/>
  <c r="AQ293" i="3"/>
  <c r="AR293" i="3"/>
  <c r="AP294" i="3"/>
  <c r="AQ294" i="3"/>
  <c r="AR294" i="3"/>
  <c r="AP295" i="3"/>
  <c r="AQ295" i="3"/>
  <c r="AR295" i="3"/>
  <c r="AP296" i="3"/>
  <c r="AQ296" i="3"/>
  <c r="AR296" i="3"/>
  <c r="AP297" i="3"/>
  <c r="AQ297" i="3"/>
  <c r="AR297" i="3"/>
  <c r="AP298" i="3"/>
  <c r="AQ298" i="3"/>
  <c r="AR298" i="3"/>
  <c r="AP299" i="3"/>
  <c r="AQ299" i="3"/>
  <c r="AR299" i="3"/>
  <c r="AP300" i="3"/>
  <c r="AQ300" i="3"/>
  <c r="AR300" i="3"/>
  <c r="AP301" i="3"/>
  <c r="AQ301" i="3"/>
  <c r="AR301" i="3"/>
  <c r="AP302" i="3"/>
  <c r="AQ302" i="3"/>
  <c r="AR302" i="3"/>
  <c r="AP303" i="3"/>
  <c r="AQ303" i="3"/>
  <c r="AR303" i="3"/>
  <c r="AP304" i="3"/>
  <c r="AQ304" i="3"/>
  <c r="AR304" i="3"/>
  <c r="AP305" i="3"/>
  <c r="AQ305" i="3"/>
  <c r="AR305" i="3"/>
  <c r="AP306" i="3"/>
  <c r="AQ306" i="3"/>
  <c r="AR306" i="3"/>
  <c r="AP307" i="3"/>
  <c r="AQ307" i="3"/>
  <c r="AR307" i="3"/>
  <c r="AP308" i="3"/>
  <c r="AQ308" i="3"/>
  <c r="AR308" i="3"/>
  <c r="AP309" i="3"/>
  <c r="AQ309" i="3"/>
  <c r="AR309" i="3"/>
  <c r="AP310" i="3"/>
  <c r="AQ310" i="3"/>
  <c r="AR310" i="3"/>
  <c r="AP311" i="3"/>
  <c r="AQ311" i="3"/>
  <c r="AR311" i="3"/>
  <c r="AP312" i="3"/>
  <c r="AQ312" i="3"/>
  <c r="AR312" i="3"/>
  <c r="AP313" i="3"/>
  <c r="AQ313" i="3"/>
  <c r="AR313" i="3"/>
  <c r="AP314" i="3"/>
  <c r="AQ314" i="3"/>
  <c r="AR314" i="3"/>
  <c r="AP315" i="3"/>
  <c r="AQ315" i="3"/>
  <c r="AR315" i="3"/>
  <c r="AP316" i="3"/>
  <c r="AQ316" i="3"/>
  <c r="AR316" i="3"/>
  <c r="AP317" i="3"/>
  <c r="AQ317" i="3"/>
  <c r="AR317" i="3"/>
  <c r="AP318" i="3"/>
  <c r="AQ318" i="3"/>
  <c r="AR318" i="3"/>
  <c r="AP319" i="3"/>
  <c r="AQ319" i="3"/>
  <c r="AR319" i="3"/>
  <c r="AP320" i="3"/>
  <c r="AQ320" i="3"/>
  <c r="AR320" i="3"/>
  <c r="AP321" i="3"/>
  <c r="AQ321" i="3"/>
  <c r="AR321" i="3"/>
  <c r="AP322" i="3"/>
  <c r="AQ322" i="3"/>
  <c r="AR322" i="3"/>
  <c r="AP323" i="3"/>
  <c r="AQ323" i="3"/>
  <c r="AR323" i="3"/>
  <c r="AP324" i="3"/>
  <c r="AQ324" i="3"/>
  <c r="AR324" i="3"/>
  <c r="AP325" i="3"/>
  <c r="AQ325" i="3"/>
  <c r="AR325" i="3"/>
  <c r="AP326" i="3"/>
  <c r="AQ326" i="3"/>
  <c r="AR326" i="3"/>
  <c r="AP327" i="3"/>
  <c r="AQ327" i="3"/>
  <c r="AR327" i="3"/>
  <c r="AP328" i="3"/>
  <c r="AQ328" i="3"/>
  <c r="AR328" i="3"/>
  <c r="AP329" i="3"/>
  <c r="AQ329" i="3"/>
  <c r="AR329" i="3"/>
  <c r="AP330" i="3"/>
  <c r="AQ330" i="3"/>
  <c r="AR330" i="3"/>
  <c r="AP331" i="3"/>
  <c r="AQ331" i="3"/>
  <c r="AR331" i="3"/>
  <c r="AP332" i="3"/>
  <c r="AQ332" i="3"/>
  <c r="AR332" i="3"/>
  <c r="AP333" i="3"/>
  <c r="AQ333" i="3"/>
  <c r="AR333" i="3"/>
  <c r="AP334" i="3"/>
  <c r="AQ334" i="3"/>
  <c r="AR334" i="3"/>
  <c r="AP335" i="3"/>
  <c r="AQ335" i="3"/>
  <c r="AR335" i="3"/>
  <c r="AP336" i="3"/>
  <c r="AQ336" i="3"/>
  <c r="AR336" i="3"/>
  <c r="AP337" i="3"/>
  <c r="AQ337" i="3"/>
  <c r="AR337" i="3"/>
  <c r="AP338" i="3"/>
  <c r="AQ338" i="3"/>
  <c r="AR338" i="3"/>
  <c r="AP339" i="3"/>
  <c r="AQ339" i="3"/>
  <c r="AR339" i="3"/>
  <c r="AP340" i="3"/>
  <c r="AQ340" i="3"/>
  <c r="AR340" i="3"/>
  <c r="AP341" i="3"/>
  <c r="AQ341" i="3"/>
  <c r="AR341" i="3"/>
  <c r="AP342" i="3"/>
  <c r="AQ342" i="3"/>
  <c r="AR342" i="3"/>
  <c r="AP343" i="3"/>
  <c r="AQ343" i="3"/>
  <c r="AR343" i="3"/>
  <c r="AP344" i="3"/>
  <c r="AQ344" i="3"/>
  <c r="AR344" i="3"/>
  <c r="AP345" i="3"/>
  <c r="AQ345" i="3"/>
  <c r="AR345" i="3"/>
  <c r="AP346" i="3"/>
  <c r="AQ346" i="3"/>
  <c r="AR346" i="3"/>
  <c r="AP347" i="3"/>
  <c r="AQ347" i="3"/>
  <c r="AR347" i="3"/>
  <c r="AP348" i="3"/>
  <c r="AQ348" i="3"/>
  <c r="AR348" i="3"/>
  <c r="AP349" i="3"/>
  <c r="AQ349" i="3"/>
  <c r="AR349" i="3"/>
  <c r="AP350" i="3"/>
  <c r="AQ350" i="3"/>
  <c r="AR350" i="3"/>
  <c r="AP351" i="3"/>
  <c r="AQ351" i="3"/>
  <c r="AR351" i="3"/>
  <c r="AP352" i="3"/>
  <c r="AQ352" i="3"/>
  <c r="AR352" i="3"/>
  <c r="AP353" i="3"/>
  <c r="AQ353" i="3"/>
  <c r="AR353" i="3"/>
  <c r="AP354" i="3"/>
  <c r="AQ354" i="3"/>
  <c r="AR354" i="3"/>
  <c r="AP355" i="3"/>
  <c r="AQ355" i="3"/>
  <c r="AR355" i="3"/>
  <c r="AP356" i="3"/>
  <c r="AQ356" i="3"/>
  <c r="AR356" i="3"/>
  <c r="AP357" i="3"/>
  <c r="AQ357" i="3"/>
  <c r="AR357" i="3"/>
  <c r="AP358" i="3"/>
  <c r="AQ358" i="3"/>
  <c r="AR358" i="3"/>
  <c r="AP359" i="3"/>
  <c r="AQ359" i="3"/>
  <c r="AR359" i="3"/>
  <c r="AP360" i="3"/>
  <c r="AQ360" i="3"/>
  <c r="AR360" i="3"/>
  <c r="AP361" i="3"/>
  <c r="AQ361" i="3"/>
  <c r="AR361" i="3"/>
  <c r="AP362" i="3"/>
  <c r="AQ362" i="3"/>
  <c r="AR362" i="3"/>
  <c r="AP363" i="3"/>
  <c r="AQ363" i="3"/>
  <c r="AR363" i="3"/>
  <c r="AP364" i="3"/>
  <c r="AQ364" i="3"/>
  <c r="AR364" i="3"/>
  <c r="AP365" i="3"/>
  <c r="AQ365" i="3"/>
  <c r="AR365" i="3"/>
  <c r="AP366" i="3"/>
  <c r="AQ366" i="3"/>
  <c r="AR366" i="3"/>
  <c r="AP367" i="3"/>
  <c r="AQ367" i="3"/>
  <c r="AR367" i="3"/>
  <c r="AP368" i="3"/>
  <c r="AQ368" i="3"/>
  <c r="AR368" i="3"/>
  <c r="AP369" i="3"/>
  <c r="AQ369" i="3"/>
  <c r="AR369" i="3"/>
  <c r="AP370" i="3"/>
  <c r="AQ370" i="3"/>
  <c r="AR370" i="3"/>
  <c r="AP371" i="3"/>
  <c r="AQ371" i="3"/>
  <c r="AR371" i="3"/>
  <c r="AP372" i="3"/>
  <c r="AQ372" i="3"/>
  <c r="AR372" i="3"/>
  <c r="AP373" i="3"/>
  <c r="AQ373" i="3"/>
  <c r="AR373" i="3"/>
  <c r="AP374" i="3"/>
  <c r="AQ374" i="3"/>
  <c r="AR374" i="3"/>
  <c r="AP375" i="3"/>
  <c r="AQ375" i="3"/>
  <c r="AR375" i="3"/>
  <c r="AP376" i="3"/>
  <c r="AQ376" i="3"/>
  <c r="AR376" i="3"/>
  <c r="AP377" i="3"/>
  <c r="AQ377" i="3"/>
  <c r="AR377" i="3"/>
  <c r="AP378" i="3"/>
  <c r="AQ378" i="3"/>
  <c r="AR378" i="3"/>
  <c r="AP379" i="3"/>
  <c r="AQ379" i="3"/>
  <c r="AR379" i="3"/>
  <c r="AP380" i="3"/>
  <c r="AQ380" i="3"/>
  <c r="AR380" i="3"/>
  <c r="AP381" i="3"/>
  <c r="AQ381" i="3"/>
  <c r="AR381" i="3"/>
  <c r="AP382" i="3"/>
  <c r="AQ382" i="3"/>
  <c r="AR382" i="3"/>
  <c r="AP383" i="3"/>
  <c r="AQ383" i="3"/>
  <c r="AR383" i="3"/>
  <c r="AP384" i="3"/>
  <c r="AQ384" i="3"/>
  <c r="AR384" i="3"/>
  <c r="AP385" i="3"/>
  <c r="AQ385" i="3"/>
  <c r="AR385" i="3"/>
  <c r="AP386" i="3"/>
  <c r="AQ386" i="3"/>
  <c r="AR386" i="3"/>
  <c r="AP387" i="3"/>
  <c r="AQ387" i="3"/>
  <c r="AR387" i="3"/>
  <c r="AP388" i="3"/>
  <c r="AQ388" i="3"/>
  <c r="AR388" i="3"/>
  <c r="AP389" i="3"/>
  <c r="AQ389" i="3"/>
  <c r="AR389" i="3"/>
  <c r="AP390" i="3"/>
  <c r="AQ390" i="3"/>
  <c r="AR390" i="3"/>
  <c r="AP391" i="3"/>
  <c r="AQ391" i="3"/>
  <c r="AR391" i="3"/>
  <c r="AP392" i="3"/>
  <c r="AQ392" i="3"/>
  <c r="AR392" i="3"/>
  <c r="AP393" i="3"/>
  <c r="AQ393" i="3"/>
  <c r="AR393" i="3"/>
  <c r="AP394" i="3"/>
  <c r="AQ394" i="3"/>
  <c r="AR394" i="3"/>
  <c r="AP395" i="3"/>
  <c r="AQ395" i="3"/>
  <c r="AR395" i="3"/>
  <c r="AP396" i="3"/>
  <c r="AQ396" i="3"/>
  <c r="AR396" i="3"/>
  <c r="AP397" i="3"/>
  <c r="AQ397" i="3"/>
  <c r="AR397" i="3"/>
  <c r="AP398" i="3"/>
  <c r="AQ398" i="3"/>
  <c r="AR398" i="3"/>
  <c r="AP399" i="3"/>
  <c r="AQ399" i="3"/>
  <c r="AR399" i="3"/>
  <c r="AP400" i="3"/>
  <c r="AQ400" i="3"/>
  <c r="AR400" i="3"/>
  <c r="AP401" i="3"/>
  <c r="AQ401" i="3"/>
  <c r="AR401" i="3"/>
  <c r="AP402" i="3"/>
  <c r="AQ402" i="3"/>
  <c r="AR402" i="3"/>
  <c r="AP403" i="3"/>
  <c r="AQ403" i="3"/>
  <c r="AR403" i="3"/>
  <c r="AP404" i="3"/>
  <c r="AQ404" i="3"/>
  <c r="AR404" i="3"/>
  <c r="AP405" i="3"/>
  <c r="AQ405" i="3"/>
  <c r="AR405" i="3"/>
  <c r="AP406" i="3"/>
  <c r="AQ406" i="3"/>
  <c r="AR406" i="3"/>
  <c r="AP407" i="3"/>
  <c r="AQ407" i="3"/>
  <c r="AR407" i="3"/>
  <c r="AP408" i="3"/>
  <c r="AQ408" i="3"/>
  <c r="AR408" i="3"/>
  <c r="AP409" i="3"/>
  <c r="AQ409" i="3"/>
  <c r="AR409" i="3"/>
  <c r="AP410" i="3"/>
  <c r="AQ410" i="3"/>
  <c r="AR410" i="3"/>
  <c r="AP411" i="3"/>
  <c r="AQ411" i="3"/>
  <c r="AR411" i="3"/>
  <c r="AP412" i="3"/>
  <c r="AQ412" i="3"/>
  <c r="AR412" i="3"/>
  <c r="AP413" i="3"/>
  <c r="AQ413" i="3"/>
  <c r="AR413" i="3"/>
  <c r="AP414" i="3"/>
  <c r="AQ414" i="3"/>
  <c r="AR414" i="3"/>
  <c r="AP415" i="3"/>
  <c r="AQ415" i="3"/>
  <c r="AR415" i="3"/>
  <c r="AP416" i="3"/>
  <c r="AQ416" i="3"/>
  <c r="AR416" i="3"/>
  <c r="AP417" i="3"/>
  <c r="AQ417" i="3"/>
  <c r="AR417" i="3"/>
  <c r="AP418" i="3"/>
  <c r="AQ418" i="3"/>
  <c r="AR418" i="3"/>
  <c r="AP419" i="3"/>
  <c r="AQ419" i="3"/>
  <c r="AR419" i="3"/>
  <c r="AP420" i="3"/>
  <c r="AQ420" i="3"/>
  <c r="AR420" i="3"/>
  <c r="AP421" i="3"/>
  <c r="AQ421" i="3"/>
  <c r="AR421" i="3"/>
  <c r="AP422" i="3"/>
  <c r="AQ422" i="3"/>
  <c r="AR422" i="3"/>
  <c r="AP423" i="3"/>
  <c r="AQ423" i="3"/>
  <c r="AR423" i="3"/>
  <c r="AP424" i="3"/>
  <c r="AQ424" i="3"/>
  <c r="AR424" i="3"/>
  <c r="AP425" i="3"/>
  <c r="AQ425" i="3"/>
  <c r="AR425" i="3"/>
  <c r="AP426" i="3"/>
  <c r="AQ426" i="3"/>
  <c r="AR426" i="3"/>
  <c r="AP427" i="3"/>
  <c r="AQ427" i="3"/>
  <c r="AR427" i="3"/>
  <c r="AP428" i="3"/>
  <c r="AQ428" i="3"/>
  <c r="AR428" i="3"/>
  <c r="AP429" i="3"/>
  <c r="AQ429" i="3"/>
  <c r="AR429" i="3"/>
  <c r="AP430" i="3"/>
  <c r="AQ430" i="3"/>
  <c r="AR430" i="3"/>
  <c r="AP431" i="3"/>
  <c r="AQ431" i="3"/>
  <c r="AR431" i="3"/>
  <c r="AP432" i="3"/>
  <c r="AQ432" i="3"/>
  <c r="AR432" i="3"/>
  <c r="AP433" i="3"/>
  <c r="AQ433" i="3"/>
  <c r="AR433" i="3"/>
  <c r="AP434" i="3"/>
  <c r="AQ434" i="3"/>
  <c r="AR434" i="3"/>
  <c r="AP435" i="3"/>
  <c r="AQ435" i="3"/>
  <c r="AR435" i="3"/>
  <c r="AP436" i="3"/>
  <c r="AQ436" i="3"/>
  <c r="AR436" i="3"/>
  <c r="AP437" i="3"/>
  <c r="AQ437" i="3"/>
  <c r="AR437" i="3"/>
  <c r="AP438" i="3"/>
  <c r="AQ438" i="3"/>
  <c r="AR438" i="3"/>
  <c r="AP439" i="3"/>
  <c r="AQ439" i="3"/>
  <c r="AR439" i="3"/>
  <c r="AP440" i="3"/>
  <c r="AQ440" i="3"/>
  <c r="AR440" i="3"/>
  <c r="AP441" i="3"/>
  <c r="AQ441" i="3"/>
  <c r="AR441" i="3"/>
  <c r="AP442" i="3"/>
  <c r="AQ442" i="3"/>
  <c r="AR442" i="3"/>
  <c r="AP443" i="3"/>
  <c r="AQ443" i="3"/>
  <c r="AR443" i="3"/>
  <c r="AP444" i="3"/>
  <c r="AQ444" i="3"/>
  <c r="AR444" i="3"/>
  <c r="AP445" i="3"/>
  <c r="AQ445" i="3"/>
  <c r="AR445" i="3"/>
  <c r="AP446" i="3"/>
  <c r="AQ446" i="3"/>
  <c r="AR446" i="3"/>
  <c r="AP447" i="3"/>
  <c r="AQ447" i="3"/>
  <c r="AR447" i="3"/>
  <c r="AP448" i="3"/>
  <c r="AQ448" i="3"/>
  <c r="AR448" i="3"/>
  <c r="AP449" i="3"/>
  <c r="AQ449" i="3"/>
  <c r="AR449" i="3"/>
  <c r="AP450" i="3"/>
  <c r="AQ450" i="3"/>
  <c r="AR450" i="3"/>
  <c r="AP451" i="3"/>
  <c r="AQ451" i="3"/>
  <c r="AR451" i="3"/>
  <c r="AP452" i="3"/>
  <c r="AQ452" i="3"/>
  <c r="AR452" i="3"/>
  <c r="AP453" i="3"/>
  <c r="AQ453" i="3"/>
  <c r="AR453" i="3"/>
  <c r="AP454" i="3"/>
  <c r="AQ454" i="3"/>
  <c r="AR454" i="3"/>
  <c r="AP455" i="3"/>
  <c r="AQ455" i="3"/>
  <c r="AR455" i="3"/>
  <c r="AP456" i="3"/>
  <c r="AQ456" i="3"/>
  <c r="AR456" i="3"/>
  <c r="AP457" i="3"/>
  <c r="AQ457" i="3"/>
  <c r="AR457" i="3"/>
  <c r="AP458" i="3"/>
  <c r="AQ458" i="3"/>
  <c r="AR458" i="3"/>
  <c r="AP459" i="3"/>
  <c r="AQ459" i="3"/>
  <c r="AR459" i="3"/>
  <c r="AP460" i="3"/>
  <c r="AQ460" i="3"/>
  <c r="AR460" i="3"/>
  <c r="AP461" i="3"/>
  <c r="AQ461" i="3"/>
  <c r="AR461" i="3"/>
  <c r="AP462" i="3"/>
  <c r="AQ462" i="3"/>
  <c r="AR462" i="3"/>
  <c r="AP463" i="3"/>
  <c r="AQ463" i="3"/>
  <c r="AR463" i="3"/>
  <c r="AP464" i="3"/>
  <c r="AQ464" i="3"/>
  <c r="AR464" i="3"/>
  <c r="AP465" i="3"/>
  <c r="AQ465" i="3"/>
  <c r="AR465" i="3"/>
  <c r="AP466" i="3"/>
  <c r="AQ466" i="3"/>
  <c r="AR466" i="3"/>
  <c r="AP467" i="3"/>
  <c r="AQ467" i="3"/>
  <c r="AR467" i="3"/>
  <c r="AP468" i="3"/>
  <c r="AQ468" i="3"/>
  <c r="AR468" i="3"/>
  <c r="AP469" i="3"/>
  <c r="AQ469" i="3"/>
  <c r="AR469" i="3"/>
  <c r="AP470" i="3"/>
  <c r="AQ470" i="3"/>
  <c r="AR470" i="3"/>
  <c r="AP471" i="3"/>
  <c r="AQ471" i="3"/>
  <c r="AR471" i="3"/>
  <c r="AP472" i="3"/>
  <c r="AQ472" i="3"/>
  <c r="AR472" i="3"/>
  <c r="AP473" i="3"/>
  <c r="AQ473" i="3"/>
  <c r="AR473" i="3"/>
  <c r="AP474" i="3"/>
  <c r="AQ474" i="3"/>
  <c r="AR474" i="3"/>
  <c r="AP475" i="3"/>
  <c r="AQ475" i="3"/>
  <c r="AR475" i="3"/>
  <c r="AP476" i="3"/>
  <c r="AQ476" i="3"/>
  <c r="AR476" i="3"/>
  <c r="AP477" i="3"/>
  <c r="AQ477" i="3"/>
  <c r="AR477" i="3"/>
  <c r="AP478" i="3"/>
  <c r="AQ478" i="3"/>
  <c r="AR478" i="3"/>
  <c r="AP479" i="3"/>
  <c r="AQ479" i="3"/>
  <c r="AR479" i="3"/>
  <c r="AP480" i="3"/>
  <c r="AQ480" i="3"/>
  <c r="AR480" i="3"/>
  <c r="AP481" i="3"/>
  <c r="AQ481" i="3"/>
  <c r="AR481" i="3"/>
  <c r="AP482" i="3"/>
  <c r="AQ482" i="3"/>
  <c r="AR482" i="3"/>
  <c r="AP483" i="3"/>
  <c r="AQ483" i="3"/>
  <c r="AR483" i="3"/>
  <c r="AP484" i="3"/>
  <c r="AQ484" i="3"/>
  <c r="AR484" i="3"/>
  <c r="AP485" i="3"/>
  <c r="AQ485" i="3"/>
  <c r="AR485" i="3"/>
  <c r="AP486" i="3"/>
  <c r="AQ486" i="3"/>
  <c r="AR486" i="3"/>
  <c r="AP487" i="3"/>
  <c r="AQ487" i="3"/>
  <c r="AR487" i="3"/>
  <c r="AP488" i="3"/>
  <c r="AQ488" i="3"/>
  <c r="AR488" i="3"/>
  <c r="AP489" i="3"/>
  <c r="AQ489" i="3"/>
  <c r="AR489" i="3"/>
  <c r="AP490" i="3"/>
  <c r="AQ490" i="3"/>
  <c r="AR490" i="3"/>
  <c r="AP491" i="3"/>
  <c r="AQ491" i="3"/>
  <c r="AR491" i="3"/>
  <c r="AP492" i="3"/>
  <c r="AQ492" i="3"/>
  <c r="AR492" i="3"/>
  <c r="AP493" i="3"/>
  <c r="AQ493" i="3"/>
  <c r="AR493" i="3"/>
  <c r="AP494" i="3"/>
  <c r="AQ494" i="3"/>
  <c r="AR494" i="3"/>
  <c r="AP495" i="3"/>
  <c r="AQ495" i="3"/>
  <c r="AR495" i="3"/>
  <c r="AP496" i="3"/>
  <c r="AQ496" i="3"/>
  <c r="AR496" i="3"/>
  <c r="AP497" i="3"/>
  <c r="AQ497" i="3"/>
  <c r="AR497" i="3"/>
  <c r="AP498" i="3"/>
  <c r="AQ498" i="3"/>
  <c r="AR498" i="3"/>
  <c r="AP499" i="3"/>
  <c r="AQ499" i="3"/>
  <c r="AR499" i="3"/>
  <c r="AP500" i="3"/>
  <c r="AQ500" i="3"/>
  <c r="AR500" i="3"/>
  <c r="AP501" i="3"/>
  <c r="AQ501" i="3"/>
  <c r="AR501" i="3"/>
  <c r="AP502" i="3"/>
  <c r="AQ502" i="3"/>
  <c r="AR502" i="3"/>
  <c r="AP503" i="3"/>
  <c r="AQ503" i="3"/>
  <c r="AR503" i="3"/>
  <c r="AP504" i="3"/>
  <c r="AQ504" i="3"/>
  <c r="AR504" i="3"/>
  <c r="AP505" i="3"/>
  <c r="AQ505" i="3"/>
  <c r="AR505" i="3"/>
  <c r="AP506" i="3"/>
  <c r="AQ506" i="3"/>
  <c r="AR506" i="3"/>
  <c r="AP507" i="3"/>
  <c r="AQ507" i="3"/>
  <c r="AR507" i="3"/>
  <c r="AP508" i="3"/>
  <c r="AQ508" i="3"/>
  <c r="AR508" i="3"/>
  <c r="AP509" i="3"/>
  <c r="AQ509" i="3"/>
  <c r="AR509" i="3"/>
  <c r="AP510" i="3"/>
  <c r="AQ510" i="3"/>
  <c r="AR510" i="3"/>
  <c r="AP511" i="3"/>
  <c r="AQ511" i="3"/>
  <c r="AR511" i="3"/>
  <c r="AP512" i="3"/>
  <c r="AQ512" i="3"/>
  <c r="AR512" i="3"/>
  <c r="AP513" i="3"/>
  <c r="AQ513" i="3"/>
  <c r="AR513" i="3"/>
  <c r="AP514" i="3"/>
  <c r="AQ514" i="3"/>
  <c r="AR514" i="3"/>
  <c r="AP515" i="3"/>
  <c r="AQ515" i="3"/>
  <c r="AR515" i="3"/>
  <c r="AP516" i="3"/>
  <c r="AQ516" i="3"/>
  <c r="AR516" i="3"/>
  <c r="AP517" i="3"/>
  <c r="AQ517" i="3"/>
  <c r="AR517" i="3"/>
  <c r="AP518" i="3"/>
  <c r="AQ518" i="3"/>
  <c r="AR518" i="3"/>
  <c r="AP519" i="3"/>
  <c r="AQ519" i="3"/>
  <c r="AR519" i="3"/>
  <c r="AP520" i="3"/>
  <c r="AQ520" i="3"/>
  <c r="AR520" i="3"/>
  <c r="AP521" i="3"/>
  <c r="AQ521" i="3"/>
  <c r="AR521" i="3"/>
  <c r="AP522" i="3"/>
  <c r="AQ522" i="3"/>
  <c r="AR522" i="3"/>
  <c r="AP523" i="3"/>
  <c r="AQ523" i="3"/>
  <c r="AR523" i="3"/>
  <c r="AP524" i="3"/>
  <c r="AQ524" i="3"/>
  <c r="AR524" i="3"/>
  <c r="AP525" i="3"/>
  <c r="AQ525" i="3"/>
  <c r="AR525" i="3"/>
  <c r="AP526" i="3"/>
  <c r="AQ526" i="3"/>
  <c r="AR526" i="3"/>
  <c r="AP527" i="3"/>
  <c r="AQ527" i="3"/>
  <c r="AR527" i="3"/>
  <c r="AP528" i="3"/>
  <c r="AQ528" i="3"/>
  <c r="AR528" i="3"/>
  <c r="AP529" i="3"/>
  <c r="AQ529" i="3"/>
  <c r="AR529" i="3"/>
  <c r="AP530" i="3"/>
  <c r="AQ530" i="3"/>
  <c r="AR530" i="3"/>
  <c r="AP531" i="3"/>
  <c r="AQ531" i="3"/>
  <c r="AR531" i="3"/>
  <c r="AP532" i="3"/>
  <c r="AQ532" i="3"/>
  <c r="AR532" i="3"/>
  <c r="AP533" i="3"/>
  <c r="AQ533" i="3"/>
  <c r="AR533" i="3"/>
  <c r="AP534" i="3"/>
  <c r="AQ534" i="3"/>
  <c r="AR534" i="3"/>
  <c r="AP535" i="3"/>
  <c r="AQ535" i="3"/>
  <c r="AR535" i="3"/>
  <c r="AP536" i="3"/>
  <c r="AQ536" i="3"/>
  <c r="AR536" i="3"/>
  <c r="AP537" i="3"/>
  <c r="AQ537" i="3"/>
  <c r="AR537" i="3"/>
  <c r="AP538" i="3"/>
  <c r="AQ538" i="3"/>
  <c r="AR538" i="3"/>
  <c r="AP539" i="3"/>
  <c r="AQ539" i="3"/>
  <c r="AR539" i="3"/>
  <c r="AP540" i="3"/>
  <c r="AQ540" i="3"/>
  <c r="AR540" i="3"/>
  <c r="AP541" i="3"/>
  <c r="AQ541" i="3"/>
  <c r="AR541" i="3"/>
  <c r="AP542" i="3"/>
  <c r="AQ542" i="3"/>
  <c r="AR542" i="3"/>
  <c r="AP543" i="3"/>
  <c r="AQ543" i="3"/>
  <c r="AR543" i="3"/>
  <c r="AP544" i="3"/>
  <c r="AQ544" i="3"/>
  <c r="AR544" i="3"/>
  <c r="AP545" i="3"/>
  <c r="AQ545" i="3"/>
  <c r="AR545" i="3"/>
  <c r="AP546" i="3"/>
  <c r="AQ546" i="3"/>
  <c r="AR546" i="3"/>
  <c r="AP547" i="3"/>
  <c r="AQ547" i="3"/>
  <c r="AR547" i="3"/>
  <c r="AP548" i="3"/>
  <c r="AQ548" i="3"/>
  <c r="AR548" i="3"/>
  <c r="AP549" i="3"/>
  <c r="AQ549" i="3"/>
  <c r="AR549" i="3"/>
  <c r="AP550" i="3"/>
  <c r="AQ550" i="3"/>
  <c r="AR550" i="3"/>
  <c r="AP551" i="3"/>
  <c r="AQ551" i="3"/>
  <c r="AR551" i="3"/>
  <c r="AP552" i="3"/>
  <c r="AQ552" i="3"/>
  <c r="AR552" i="3"/>
  <c r="AP553" i="3"/>
  <c r="AQ553" i="3"/>
  <c r="AR553" i="3"/>
  <c r="AP554" i="3"/>
  <c r="AQ554" i="3"/>
  <c r="AR554" i="3"/>
  <c r="AP555" i="3"/>
  <c r="AQ555" i="3"/>
  <c r="AR555" i="3"/>
  <c r="AP556" i="3"/>
  <c r="AQ556" i="3"/>
  <c r="AR556" i="3"/>
  <c r="AP557" i="3"/>
  <c r="AQ557" i="3"/>
  <c r="AR557" i="3"/>
  <c r="AP558" i="3"/>
  <c r="AQ558" i="3"/>
  <c r="AR558" i="3"/>
  <c r="AP559" i="3"/>
  <c r="AQ559" i="3"/>
  <c r="AR559" i="3"/>
  <c r="AP560" i="3"/>
  <c r="AQ560" i="3"/>
  <c r="AR560" i="3"/>
  <c r="AP561" i="3"/>
  <c r="AQ561" i="3"/>
  <c r="AR561" i="3"/>
  <c r="AP562" i="3"/>
  <c r="AQ562" i="3"/>
  <c r="AR562" i="3"/>
  <c r="AP563" i="3"/>
  <c r="AQ563" i="3"/>
  <c r="AR563" i="3"/>
  <c r="AP564" i="3"/>
  <c r="AQ564" i="3"/>
  <c r="AR564" i="3"/>
  <c r="AP565" i="3"/>
  <c r="AQ565" i="3"/>
  <c r="AR565" i="3"/>
  <c r="AP566" i="3"/>
  <c r="AQ566" i="3"/>
  <c r="AR566" i="3"/>
  <c r="AP567" i="3"/>
  <c r="AQ567" i="3"/>
  <c r="AR567" i="3"/>
  <c r="AP568" i="3"/>
  <c r="AQ568" i="3"/>
  <c r="AR568" i="3"/>
  <c r="AP569" i="3"/>
  <c r="AQ569" i="3"/>
  <c r="AR569" i="3"/>
  <c r="AP570" i="3"/>
  <c r="AQ570" i="3"/>
  <c r="AR570" i="3"/>
  <c r="AP571" i="3"/>
  <c r="AQ571" i="3"/>
  <c r="AR571" i="3"/>
  <c r="AP572" i="3"/>
  <c r="AQ572" i="3"/>
  <c r="AR572" i="3"/>
  <c r="AP573" i="3"/>
  <c r="AQ573" i="3"/>
  <c r="AR573" i="3"/>
  <c r="AP574" i="3"/>
  <c r="AQ574" i="3"/>
  <c r="AR574" i="3"/>
  <c r="AP575" i="3"/>
  <c r="AQ575" i="3"/>
  <c r="AR575" i="3"/>
  <c r="AP576" i="3"/>
  <c r="AQ576" i="3"/>
  <c r="AR576" i="3"/>
  <c r="AP577" i="3"/>
  <c r="AQ577" i="3"/>
  <c r="AR577" i="3"/>
  <c r="AP578" i="3"/>
  <c r="AQ578" i="3"/>
  <c r="AR578" i="3"/>
  <c r="AP579" i="3"/>
  <c r="AQ579" i="3"/>
  <c r="AR579" i="3"/>
  <c r="AP580" i="3"/>
  <c r="AQ580" i="3"/>
  <c r="AR580" i="3"/>
  <c r="AP581" i="3"/>
  <c r="AQ581" i="3"/>
  <c r="AR581" i="3"/>
  <c r="AP582" i="3"/>
  <c r="AQ582" i="3"/>
  <c r="AR582" i="3"/>
  <c r="AP583" i="3"/>
  <c r="AQ583" i="3"/>
  <c r="AR583" i="3"/>
  <c r="AP584" i="3"/>
  <c r="AQ584" i="3"/>
  <c r="AR584" i="3"/>
  <c r="AP585" i="3"/>
  <c r="AQ585" i="3"/>
  <c r="AR585" i="3"/>
  <c r="AP586" i="3"/>
  <c r="AQ586" i="3"/>
  <c r="AR586" i="3"/>
  <c r="AP587" i="3"/>
  <c r="AQ587" i="3"/>
  <c r="AR587" i="3"/>
  <c r="AP588" i="3"/>
  <c r="AQ588" i="3"/>
  <c r="AR588" i="3"/>
  <c r="AP589" i="3"/>
  <c r="AQ589" i="3"/>
  <c r="AR589" i="3"/>
  <c r="AP590" i="3"/>
  <c r="AQ590" i="3"/>
  <c r="AR590" i="3"/>
  <c r="AP591" i="3"/>
  <c r="AQ591" i="3"/>
  <c r="AR591" i="3"/>
  <c r="AP592" i="3"/>
  <c r="AQ592" i="3"/>
  <c r="AR592" i="3"/>
  <c r="AP593" i="3"/>
  <c r="AQ593" i="3"/>
  <c r="AR593" i="3"/>
  <c r="AP594" i="3"/>
  <c r="AQ594" i="3"/>
  <c r="AR594" i="3"/>
  <c r="AP595" i="3"/>
  <c r="AQ595" i="3"/>
  <c r="AR595" i="3"/>
  <c r="AP596" i="3"/>
  <c r="AQ596" i="3"/>
  <c r="AR596" i="3"/>
  <c r="AP597" i="3"/>
  <c r="AQ597" i="3"/>
  <c r="AR597" i="3"/>
  <c r="AP598" i="3"/>
  <c r="AQ598" i="3"/>
  <c r="AR598" i="3"/>
  <c r="AP599" i="3"/>
  <c r="AQ599" i="3"/>
  <c r="AR599" i="3"/>
  <c r="AP600" i="3"/>
  <c r="AQ600" i="3"/>
  <c r="AR600" i="3"/>
  <c r="AP601" i="3"/>
  <c r="AQ601" i="3"/>
  <c r="AR601" i="3"/>
  <c r="AP602" i="3"/>
  <c r="AQ602" i="3"/>
  <c r="AR602" i="3"/>
  <c r="AP603" i="3"/>
  <c r="AQ603" i="3"/>
  <c r="AR603" i="3"/>
  <c r="AP604" i="3"/>
  <c r="AQ604" i="3"/>
  <c r="AR604" i="3"/>
  <c r="AP605" i="3"/>
  <c r="AQ605" i="3"/>
  <c r="AR605" i="3"/>
  <c r="AP606" i="3"/>
  <c r="AQ606" i="3"/>
  <c r="AR606" i="3"/>
  <c r="AP607" i="3"/>
  <c r="AQ607" i="3"/>
  <c r="AR607" i="3"/>
  <c r="AP608" i="3"/>
  <c r="AQ608" i="3"/>
  <c r="AR608" i="3"/>
  <c r="AP609" i="3"/>
  <c r="AQ609" i="3"/>
  <c r="AR609" i="3"/>
  <c r="AP610" i="3"/>
  <c r="AQ610" i="3"/>
  <c r="AR610" i="3"/>
  <c r="AP611" i="3"/>
  <c r="AQ611" i="3"/>
  <c r="AR611" i="3"/>
  <c r="AP612" i="3"/>
  <c r="AQ612" i="3"/>
  <c r="AR612" i="3"/>
  <c r="AP613" i="3"/>
  <c r="AQ613" i="3"/>
  <c r="AR613" i="3"/>
  <c r="AP614" i="3"/>
  <c r="AQ614" i="3"/>
  <c r="AR614" i="3"/>
  <c r="AP615" i="3"/>
  <c r="AQ615" i="3"/>
  <c r="AR615" i="3"/>
  <c r="AP616" i="3"/>
  <c r="AQ616" i="3"/>
  <c r="AR616" i="3"/>
  <c r="AP617" i="3"/>
  <c r="AQ617" i="3"/>
  <c r="AR617" i="3"/>
  <c r="AP618" i="3"/>
  <c r="AQ618" i="3"/>
  <c r="AR618" i="3"/>
  <c r="AP619" i="3"/>
  <c r="AQ619" i="3"/>
  <c r="AR619" i="3"/>
  <c r="AP620" i="3"/>
  <c r="AQ620" i="3"/>
  <c r="AR620" i="3"/>
  <c r="AP621" i="3"/>
  <c r="AQ621" i="3"/>
  <c r="AR621" i="3"/>
  <c r="AP622" i="3"/>
  <c r="AQ622" i="3"/>
  <c r="AR622" i="3"/>
  <c r="AP623" i="3"/>
  <c r="AQ623" i="3"/>
  <c r="AR623" i="3"/>
  <c r="AP624" i="3"/>
  <c r="AQ624" i="3"/>
  <c r="AR624" i="3"/>
  <c r="AP625" i="3"/>
  <c r="AQ625" i="3"/>
  <c r="AR625" i="3"/>
  <c r="AP626" i="3"/>
  <c r="AQ626" i="3"/>
  <c r="AR626" i="3"/>
  <c r="AP627" i="3"/>
  <c r="AQ627" i="3"/>
  <c r="AR627" i="3"/>
  <c r="AP628" i="3"/>
  <c r="AQ628" i="3"/>
  <c r="AR628" i="3"/>
  <c r="AP629" i="3"/>
  <c r="AQ629" i="3"/>
  <c r="AR629" i="3"/>
  <c r="AP630" i="3"/>
  <c r="AQ630" i="3"/>
  <c r="AR630" i="3"/>
  <c r="AP631" i="3"/>
  <c r="AQ631" i="3"/>
  <c r="AR631" i="3"/>
  <c r="AP632" i="3"/>
  <c r="AQ632" i="3"/>
  <c r="AR632" i="3"/>
  <c r="AP633" i="3"/>
  <c r="AQ633" i="3"/>
  <c r="AR633" i="3"/>
  <c r="AP634" i="3"/>
  <c r="AQ634" i="3"/>
  <c r="AR634" i="3"/>
  <c r="AP635" i="3"/>
  <c r="AQ635" i="3"/>
  <c r="AR635" i="3"/>
  <c r="AP636" i="3"/>
  <c r="AQ636" i="3"/>
  <c r="AR636" i="3"/>
  <c r="AP637" i="3"/>
  <c r="AQ637" i="3"/>
  <c r="AR637" i="3"/>
  <c r="AP638" i="3"/>
  <c r="AQ638" i="3"/>
  <c r="AR638" i="3"/>
  <c r="AP639" i="3"/>
  <c r="AQ639" i="3"/>
  <c r="AR639" i="3"/>
  <c r="AP640" i="3"/>
  <c r="AQ640" i="3"/>
  <c r="AR640" i="3"/>
  <c r="AP641" i="3"/>
  <c r="AQ641" i="3"/>
  <c r="AR641" i="3"/>
  <c r="AP642" i="3"/>
  <c r="AQ642" i="3"/>
  <c r="AR642" i="3"/>
  <c r="AP643" i="3"/>
  <c r="AQ643" i="3"/>
  <c r="AR643" i="3"/>
  <c r="AP644" i="3"/>
  <c r="AQ644" i="3"/>
  <c r="AR644" i="3"/>
  <c r="AP645" i="3"/>
  <c r="AQ645" i="3"/>
  <c r="AR645" i="3"/>
  <c r="AP646" i="3"/>
  <c r="AQ646" i="3"/>
  <c r="AR646" i="3"/>
  <c r="AP647" i="3"/>
  <c r="AQ647" i="3"/>
  <c r="AR647" i="3"/>
  <c r="AP648" i="3"/>
  <c r="AQ648" i="3"/>
  <c r="AR648" i="3"/>
  <c r="AP649" i="3"/>
  <c r="AQ649" i="3"/>
  <c r="AR649" i="3"/>
  <c r="AP650" i="3"/>
  <c r="AQ650" i="3"/>
  <c r="AR650" i="3"/>
  <c r="AP651" i="3"/>
  <c r="AQ651" i="3"/>
  <c r="AR651" i="3"/>
  <c r="AP652" i="3"/>
  <c r="AQ652" i="3"/>
  <c r="AR652" i="3"/>
  <c r="AP653" i="3"/>
  <c r="AQ653" i="3"/>
  <c r="AR653" i="3"/>
  <c r="AP654" i="3"/>
  <c r="AQ654" i="3"/>
  <c r="AR654" i="3"/>
  <c r="AP655" i="3"/>
  <c r="AQ655" i="3"/>
  <c r="AR655" i="3"/>
  <c r="AP656" i="3"/>
  <c r="AQ656" i="3"/>
  <c r="AR656" i="3"/>
  <c r="AP657" i="3"/>
  <c r="AQ657" i="3"/>
  <c r="AR657" i="3"/>
  <c r="AP658" i="3"/>
  <c r="AQ658" i="3"/>
  <c r="AR658" i="3"/>
  <c r="AP659" i="3"/>
  <c r="AQ659" i="3"/>
  <c r="AR659" i="3"/>
  <c r="AP660" i="3"/>
  <c r="AQ660" i="3"/>
  <c r="AR660" i="3"/>
  <c r="AP661" i="3"/>
  <c r="AQ661" i="3"/>
  <c r="AR661" i="3"/>
  <c r="AP662" i="3"/>
  <c r="AQ662" i="3"/>
  <c r="AR662" i="3"/>
  <c r="AP663" i="3"/>
  <c r="AQ663" i="3"/>
  <c r="AR663" i="3"/>
  <c r="AP664" i="3"/>
  <c r="AQ664" i="3"/>
  <c r="AR664" i="3"/>
  <c r="AP665" i="3"/>
  <c r="AQ665" i="3"/>
  <c r="AR665" i="3"/>
  <c r="AP666" i="3"/>
  <c r="AQ666" i="3"/>
  <c r="AR666" i="3"/>
  <c r="AP667" i="3"/>
  <c r="AQ667" i="3"/>
  <c r="AR667" i="3"/>
  <c r="AP668" i="3"/>
  <c r="AQ668" i="3"/>
  <c r="AR668" i="3"/>
  <c r="AP669" i="3"/>
  <c r="AQ669" i="3"/>
  <c r="AR669" i="3"/>
  <c r="AP670" i="3"/>
  <c r="AQ670" i="3"/>
  <c r="AR670" i="3"/>
  <c r="AP671" i="3"/>
  <c r="AQ671" i="3"/>
  <c r="AR671" i="3"/>
  <c r="AP672" i="3"/>
  <c r="AQ672" i="3"/>
  <c r="AR672" i="3"/>
  <c r="AP673" i="3"/>
  <c r="AQ673" i="3"/>
  <c r="AR673" i="3"/>
  <c r="AP674" i="3"/>
  <c r="AQ674" i="3"/>
  <c r="AR674" i="3"/>
  <c r="AP675" i="3"/>
  <c r="AQ675" i="3"/>
  <c r="AR675" i="3"/>
  <c r="AP676" i="3"/>
  <c r="AQ676" i="3"/>
  <c r="AR676" i="3"/>
  <c r="AP677" i="3"/>
  <c r="AQ677" i="3"/>
  <c r="AR677" i="3"/>
  <c r="AP678" i="3"/>
  <c r="AQ678" i="3"/>
  <c r="AR678" i="3"/>
  <c r="AP679" i="3"/>
  <c r="AQ679" i="3"/>
  <c r="AR679" i="3"/>
  <c r="AP680" i="3"/>
  <c r="AQ680" i="3"/>
  <c r="AR680" i="3"/>
  <c r="AP681" i="3"/>
  <c r="AQ681" i="3"/>
  <c r="AR681" i="3"/>
  <c r="AP682" i="3"/>
  <c r="AQ682" i="3"/>
  <c r="AR682" i="3"/>
  <c r="AP683" i="3"/>
  <c r="AQ683" i="3"/>
  <c r="AR683" i="3"/>
  <c r="AP684" i="3"/>
  <c r="AQ684" i="3"/>
  <c r="AR684" i="3"/>
  <c r="AP685" i="3"/>
  <c r="AQ685" i="3"/>
  <c r="AR685" i="3"/>
  <c r="AP686" i="3"/>
  <c r="AQ686" i="3"/>
  <c r="AR686" i="3"/>
  <c r="AP687" i="3"/>
  <c r="AQ687" i="3"/>
  <c r="AR687" i="3"/>
  <c r="AP688" i="3"/>
  <c r="AQ688" i="3"/>
  <c r="AR688" i="3"/>
  <c r="AP689" i="3"/>
  <c r="AQ689" i="3"/>
  <c r="AR689" i="3"/>
  <c r="AP690" i="3"/>
  <c r="AQ690" i="3"/>
  <c r="AR690" i="3"/>
  <c r="AP691" i="3"/>
  <c r="AQ691" i="3"/>
  <c r="AR691" i="3"/>
  <c r="AP692" i="3"/>
  <c r="AQ692" i="3"/>
  <c r="AR692" i="3"/>
  <c r="AP693" i="3"/>
  <c r="AQ693" i="3"/>
  <c r="AR693" i="3"/>
  <c r="AP694" i="3"/>
  <c r="AQ694" i="3"/>
  <c r="AR694" i="3"/>
  <c r="AP695" i="3"/>
  <c r="AQ695" i="3"/>
  <c r="AR695" i="3"/>
  <c r="AP696" i="3"/>
  <c r="AQ696" i="3"/>
  <c r="AR696" i="3"/>
  <c r="AP697" i="3"/>
  <c r="AQ697" i="3"/>
  <c r="AR697" i="3"/>
  <c r="AP698" i="3"/>
  <c r="AQ698" i="3"/>
  <c r="AR698" i="3"/>
  <c r="AP699" i="3"/>
  <c r="AQ699" i="3"/>
  <c r="AR699" i="3"/>
  <c r="AP700" i="3"/>
  <c r="AQ700" i="3"/>
  <c r="AR700" i="3"/>
  <c r="AP701" i="3"/>
  <c r="AQ701" i="3"/>
  <c r="AR701" i="3"/>
  <c r="AP702" i="3"/>
  <c r="AQ702" i="3"/>
  <c r="AR702" i="3"/>
  <c r="AP703" i="3"/>
  <c r="AQ703" i="3"/>
  <c r="AR703" i="3"/>
  <c r="AP704" i="3"/>
  <c r="AQ704" i="3"/>
  <c r="AR704" i="3"/>
  <c r="AP705" i="3"/>
  <c r="AQ705" i="3"/>
  <c r="AR705" i="3"/>
  <c r="AP706" i="3"/>
  <c r="AQ706" i="3"/>
  <c r="AR706" i="3"/>
  <c r="AP707" i="3"/>
  <c r="AQ707" i="3"/>
  <c r="AR707" i="3"/>
  <c r="AP708" i="3"/>
  <c r="AQ708" i="3"/>
  <c r="AR708" i="3"/>
  <c r="AP709" i="3"/>
  <c r="AQ709" i="3"/>
  <c r="AR709" i="3"/>
  <c r="AP710" i="3"/>
  <c r="AQ710" i="3"/>
  <c r="AR710" i="3"/>
  <c r="AP711" i="3"/>
  <c r="AQ711" i="3"/>
  <c r="AR711" i="3"/>
  <c r="AP712" i="3"/>
  <c r="AQ712" i="3"/>
  <c r="AR712" i="3"/>
  <c r="AP713" i="3"/>
  <c r="AQ713" i="3"/>
  <c r="AR713" i="3"/>
  <c r="AP714" i="3"/>
  <c r="AQ714" i="3"/>
  <c r="AR714" i="3"/>
  <c r="AP715" i="3"/>
  <c r="AQ715" i="3"/>
  <c r="AR715" i="3"/>
  <c r="AP716" i="3"/>
  <c r="AQ716" i="3"/>
  <c r="AR716" i="3"/>
  <c r="AP717" i="3"/>
  <c r="AQ717" i="3"/>
  <c r="AR717" i="3"/>
  <c r="AP718" i="3"/>
  <c r="AQ718" i="3"/>
  <c r="AR718" i="3"/>
  <c r="AP719" i="3"/>
  <c r="AQ719" i="3"/>
  <c r="AR719" i="3"/>
  <c r="AP720" i="3"/>
  <c r="AQ720" i="3"/>
  <c r="AR720" i="3"/>
  <c r="AP721" i="3"/>
  <c r="AQ721" i="3"/>
  <c r="AR721" i="3"/>
  <c r="AP722" i="3"/>
  <c r="AQ722" i="3"/>
  <c r="AR722" i="3"/>
  <c r="AP723" i="3"/>
  <c r="AQ723" i="3"/>
  <c r="AR723" i="3"/>
  <c r="AP724" i="3"/>
  <c r="AQ724" i="3"/>
  <c r="AR724" i="3"/>
  <c r="AP725" i="3"/>
  <c r="AQ725" i="3"/>
  <c r="AR725" i="3"/>
  <c r="AP726" i="3"/>
  <c r="AQ726" i="3"/>
  <c r="AR726" i="3"/>
  <c r="AP727" i="3"/>
  <c r="AQ727" i="3"/>
  <c r="AR727" i="3"/>
  <c r="AP728" i="3"/>
  <c r="AQ728" i="3"/>
  <c r="AR728" i="3"/>
  <c r="AP729" i="3"/>
  <c r="AQ729" i="3"/>
  <c r="AR729" i="3"/>
  <c r="AP730" i="3"/>
  <c r="AQ730" i="3"/>
  <c r="AR730" i="3"/>
  <c r="AP731" i="3"/>
  <c r="AQ731" i="3"/>
  <c r="AR731" i="3"/>
  <c r="AP732" i="3"/>
  <c r="AQ732" i="3"/>
  <c r="AR732" i="3"/>
  <c r="AP733" i="3"/>
  <c r="AQ733" i="3"/>
  <c r="AR733" i="3"/>
  <c r="AP734" i="3"/>
  <c r="AQ734" i="3"/>
  <c r="AR734" i="3"/>
  <c r="AP735" i="3"/>
  <c r="AQ735" i="3"/>
  <c r="AR735" i="3"/>
  <c r="AP736" i="3"/>
  <c r="AQ736" i="3"/>
  <c r="AR736" i="3"/>
  <c r="AP737" i="3"/>
  <c r="AQ737" i="3"/>
  <c r="AR737" i="3"/>
  <c r="AP738" i="3"/>
  <c r="AQ738" i="3"/>
  <c r="AR738" i="3"/>
  <c r="AP739" i="3"/>
  <c r="AQ739" i="3"/>
  <c r="AR739" i="3"/>
  <c r="AP740" i="3"/>
  <c r="AQ740" i="3"/>
  <c r="AR740" i="3"/>
  <c r="AP741" i="3"/>
  <c r="AQ741" i="3"/>
  <c r="AR741" i="3"/>
  <c r="AP742" i="3"/>
  <c r="AQ742" i="3"/>
  <c r="AR742" i="3"/>
  <c r="AP743" i="3"/>
  <c r="AQ743" i="3"/>
  <c r="AR743" i="3"/>
  <c r="AP744" i="3"/>
  <c r="AQ744" i="3"/>
  <c r="AR744" i="3"/>
  <c r="AP745" i="3"/>
  <c r="AQ745" i="3"/>
  <c r="AR745" i="3"/>
  <c r="AP746" i="3"/>
  <c r="AQ746" i="3"/>
  <c r="AR746" i="3"/>
  <c r="AP747" i="3"/>
  <c r="AQ747" i="3"/>
  <c r="AR747" i="3"/>
  <c r="AP748" i="3"/>
  <c r="AQ748" i="3"/>
  <c r="AR748" i="3"/>
  <c r="AP749" i="3"/>
  <c r="AQ749" i="3"/>
  <c r="AR749" i="3"/>
  <c r="AP750" i="3"/>
  <c r="AQ750" i="3"/>
  <c r="AR750" i="3"/>
  <c r="AP751" i="3"/>
  <c r="AQ751" i="3"/>
  <c r="AR751" i="3"/>
  <c r="AP752" i="3"/>
  <c r="AQ752" i="3"/>
  <c r="AR752" i="3"/>
  <c r="AP753" i="3"/>
  <c r="AQ753" i="3"/>
  <c r="AR753" i="3"/>
  <c r="AP754" i="3"/>
  <c r="AQ754" i="3"/>
  <c r="AR754" i="3"/>
  <c r="AP755" i="3"/>
  <c r="AQ755" i="3"/>
  <c r="AR755" i="3"/>
  <c r="AP756" i="3"/>
  <c r="AQ756" i="3"/>
  <c r="AR756" i="3"/>
  <c r="AP757" i="3"/>
  <c r="AQ757" i="3"/>
  <c r="AR757" i="3"/>
  <c r="AP758" i="3"/>
  <c r="AQ758" i="3"/>
  <c r="AR758" i="3"/>
  <c r="AP759" i="3"/>
  <c r="AQ759" i="3"/>
  <c r="AR759" i="3"/>
  <c r="AP760" i="3"/>
  <c r="AQ760" i="3"/>
  <c r="AR760" i="3"/>
  <c r="AP761" i="3"/>
  <c r="AQ761" i="3"/>
  <c r="AR761" i="3"/>
  <c r="AP762" i="3"/>
  <c r="AQ762" i="3"/>
  <c r="AR762" i="3"/>
  <c r="AP763" i="3"/>
  <c r="AQ763" i="3"/>
  <c r="AR763" i="3"/>
  <c r="AP764" i="3"/>
  <c r="AQ764" i="3"/>
  <c r="AR764" i="3"/>
  <c r="AP765" i="3"/>
  <c r="AQ765" i="3"/>
  <c r="AR765" i="3"/>
  <c r="AP766" i="3"/>
  <c r="AQ766" i="3"/>
  <c r="AR766" i="3"/>
  <c r="AP767" i="3"/>
  <c r="AQ767" i="3"/>
  <c r="AR767" i="3"/>
  <c r="AP768" i="3"/>
  <c r="AQ768" i="3"/>
  <c r="AR768" i="3"/>
  <c r="AP769" i="3"/>
  <c r="AQ769" i="3"/>
  <c r="AR769" i="3"/>
  <c r="AP770" i="3"/>
  <c r="AQ770" i="3"/>
  <c r="AR770" i="3"/>
  <c r="AP771" i="3"/>
  <c r="AQ771" i="3"/>
  <c r="AR771" i="3"/>
  <c r="AP772" i="3"/>
  <c r="AQ772" i="3"/>
  <c r="AR772" i="3"/>
  <c r="AP773" i="3"/>
  <c r="AQ773" i="3"/>
  <c r="AR773" i="3"/>
  <c r="AP774" i="3"/>
  <c r="AQ774" i="3"/>
  <c r="AR774" i="3"/>
  <c r="AP775" i="3"/>
  <c r="AQ775" i="3"/>
  <c r="AR775" i="3"/>
  <c r="AP776" i="3"/>
  <c r="AQ776" i="3"/>
  <c r="AR776" i="3"/>
  <c r="AP777" i="3"/>
  <c r="AQ777" i="3"/>
  <c r="AR777" i="3"/>
  <c r="AP778" i="3"/>
  <c r="AQ778" i="3"/>
  <c r="AR778" i="3"/>
  <c r="AP779" i="3"/>
  <c r="AQ779" i="3"/>
  <c r="AR779" i="3"/>
  <c r="AP780" i="3"/>
  <c r="AQ780" i="3"/>
  <c r="AR780" i="3"/>
  <c r="AP781" i="3"/>
  <c r="AQ781" i="3"/>
  <c r="AR781" i="3"/>
  <c r="AP782" i="3"/>
  <c r="AQ782" i="3"/>
  <c r="AR782" i="3"/>
  <c r="AP783" i="3"/>
  <c r="AQ783" i="3"/>
  <c r="AR783" i="3"/>
  <c r="AP784" i="3"/>
  <c r="AQ784" i="3"/>
  <c r="AR784" i="3"/>
  <c r="AP785" i="3"/>
  <c r="AQ785" i="3"/>
  <c r="AR785" i="3"/>
  <c r="AP786" i="3"/>
  <c r="AQ786" i="3"/>
  <c r="AR786" i="3"/>
  <c r="AP787" i="3"/>
  <c r="AQ787" i="3"/>
  <c r="AR787" i="3"/>
  <c r="AP788" i="3"/>
  <c r="AQ788" i="3"/>
  <c r="AR788" i="3"/>
  <c r="AP789" i="3"/>
  <c r="AQ789" i="3"/>
  <c r="AR789" i="3"/>
  <c r="AP790" i="3"/>
  <c r="AQ790" i="3"/>
  <c r="AR790" i="3"/>
  <c r="AP791" i="3"/>
  <c r="AQ791" i="3"/>
  <c r="AR791" i="3"/>
  <c r="AP792" i="3"/>
  <c r="AQ792" i="3"/>
  <c r="AR792" i="3"/>
  <c r="AP793" i="3"/>
  <c r="AQ793" i="3"/>
  <c r="AR793" i="3"/>
  <c r="AP794" i="3"/>
  <c r="AQ794" i="3"/>
  <c r="AR794" i="3"/>
  <c r="AP795" i="3"/>
  <c r="AQ795" i="3"/>
  <c r="AR795" i="3"/>
  <c r="AP796" i="3"/>
  <c r="AQ796" i="3"/>
  <c r="AR796" i="3"/>
  <c r="AP797" i="3"/>
  <c r="AQ797" i="3"/>
  <c r="AR797" i="3"/>
  <c r="AP798" i="3"/>
  <c r="AQ798" i="3"/>
  <c r="AR798" i="3"/>
  <c r="AP799" i="3"/>
  <c r="AQ799" i="3"/>
  <c r="AR799" i="3"/>
  <c r="AP800" i="3"/>
  <c r="AQ800" i="3"/>
  <c r="AR800" i="3"/>
  <c r="AP801" i="3"/>
  <c r="AQ801" i="3"/>
  <c r="AR801" i="3"/>
  <c r="AP802" i="3"/>
  <c r="AQ802" i="3"/>
  <c r="AR802" i="3"/>
  <c r="AP803" i="3"/>
  <c r="AQ803" i="3"/>
  <c r="AR803" i="3"/>
  <c r="AP804" i="3"/>
  <c r="AQ804" i="3"/>
  <c r="AR804" i="3"/>
  <c r="AP805" i="3"/>
  <c r="AQ805" i="3"/>
  <c r="AR805" i="3"/>
  <c r="AP806" i="3"/>
  <c r="AQ806" i="3"/>
  <c r="AR806" i="3"/>
  <c r="AP807" i="3"/>
  <c r="AQ807" i="3"/>
  <c r="AR807" i="3"/>
  <c r="AP808" i="3"/>
  <c r="AQ808" i="3"/>
  <c r="AR808" i="3"/>
  <c r="AP809" i="3"/>
  <c r="AQ809" i="3"/>
  <c r="AR809" i="3"/>
  <c r="AP810" i="3"/>
  <c r="AQ810" i="3"/>
  <c r="AR810" i="3"/>
  <c r="AP811" i="3"/>
  <c r="AQ811" i="3"/>
  <c r="AR811" i="3"/>
  <c r="AP812" i="3"/>
  <c r="AQ812" i="3"/>
  <c r="AR812" i="3"/>
  <c r="AP813" i="3"/>
  <c r="AQ813" i="3"/>
  <c r="AR813" i="3"/>
  <c r="AP814" i="3"/>
  <c r="AQ814" i="3"/>
  <c r="AR814" i="3"/>
  <c r="AP815" i="3"/>
  <c r="AQ815" i="3"/>
  <c r="AR815" i="3"/>
  <c r="AP816" i="3"/>
  <c r="AQ816" i="3"/>
  <c r="AR816" i="3"/>
  <c r="AP817" i="3"/>
  <c r="AQ817" i="3"/>
  <c r="AR817" i="3"/>
  <c r="AP818" i="3"/>
  <c r="AQ818" i="3"/>
  <c r="AR818" i="3"/>
  <c r="AP819" i="3"/>
  <c r="AQ819" i="3"/>
  <c r="AR819" i="3"/>
  <c r="AP820" i="3"/>
  <c r="AQ820" i="3"/>
  <c r="AR820" i="3"/>
  <c r="AP821" i="3"/>
  <c r="AQ821" i="3"/>
  <c r="AR821" i="3"/>
  <c r="AP822" i="3"/>
  <c r="AQ822" i="3"/>
  <c r="AR822" i="3"/>
  <c r="AP823" i="3"/>
  <c r="AQ823" i="3"/>
  <c r="AR823" i="3"/>
  <c r="AP824" i="3"/>
  <c r="AQ824" i="3"/>
  <c r="AR824" i="3"/>
  <c r="AP825" i="3"/>
  <c r="AQ825" i="3"/>
  <c r="AR825" i="3"/>
  <c r="AP826" i="3"/>
  <c r="AQ826" i="3"/>
  <c r="AR826" i="3"/>
  <c r="AP827" i="3"/>
  <c r="AQ827" i="3"/>
  <c r="AR827" i="3"/>
  <c r="AP828" i="3"/>
  <c r="AQ828" i="3"/>
  <c r="AR828" i="3"/>
  <c r="AP829" i="3"/>
  <c r="AQ829" i="3"/>
  <c r="AR829" i="3"/>
  <c r="AP830" i="3"/>
  <c r="AQ830" i="3"/>
  <c r="AR830" i="3"/>
  <c r="AP831" i="3"/>
  <c r="AQ831" i="3"/>
  <c r="AR831" i="3"/>
  <c r="AP832" i="3"/>
  <c r="AQ832" i="3"/>
  <c r="AR832" i="3"/>
  <c r="AP833" i="3"/>
  <c r="AQ833" i="3"/>
  <c r="AR833" i="3"/>
  <c r="AP834" i="3"/>
  <c r="AQ834" i="3"/>
  <c r="AR834" i="3"/>
  <c r="AP835" i="3"/>
  <c r="AQ835" i="3"/>
  <c r="AR835" i="3"/>
  <c r="AP836" i="3"/>
  <c r="AQ836" i="3"/>
  <c r="AR836" i="3"/>
  <c r="AP837" i="3"/>
  <c r="AQ837" i="3"/>
  <c r="AR837" i="3"/>
  <c r="AP838" i="3"/>
  <c r="AQ838" i="3"/>
  <c r="AR838" i="3"/>
  <c r="AP839" i="3"/>
  <c r="AQ839" i="3"/>
  <c r="AR839" i="3"/>
  <c r="AP840" i="3"/>
  <c r="AQ840" i="3"/>
  <c r="AR840" i="3"/>
  <c r="AP841" i="3"/>
  <c r="AQ841" i="3"/>
  <c r="AR841" i="3"/>
  <c r="AP842" i="3"/>
  <c r="AQ842" i="3"/>
  <c r="AR842" i="3"/>
  <c r="AP843" i="3"/>
  <c r="AQ843" i="3"/>
  <c r="AR843" i="3"/>
  <c r="AP844" i="3"/>
  <c r="AQ844" i="3"/>
  <c r="AR844" i="3"/>
  <c r="AP845" i="3"/>
  <c r="AQ845" i="3"/>
  <c r="AR845" i="3"/>
  <c r="AP846" i="3"/>
  <c r="AQ846" i="3"/>
  <c r="AR846" i="3"/>
  <c r="AP847" i="3"/>
  <c r="AQ847" i="3"/>
  <c r="AR847" i="3"/>
  <c r="AP848" i="3"/>
  <c r="AQ848" i="3"/>
  <c r="AR848" i="3"/>
  <c r="AP849" i="3"/>
  <c r="AQ849" i="3"/>
  <c r="AR849" i="3"/>
  <c r="AP850" i="3"/>
  <c r="AQ850" i="3"/>
  <c r="AR850" i="3"/>
  <c r="AP851" i="3"/>
  <c r="AQ851" i="3"/>
  <c r="AR851" i="3"/>
  <c r="AP852" i="3"/>
  <c r="AQ852" i="3"/>
  <c r="AR852" i="3"/>
  <c r="AP853" i="3"/>
  <c r="AQ853" i="3"/>
  <c r="AR853" i="3"/>
  <c r="AP854" i="3"/>
  <c r="AQ854" i="3"/>
  <c r="AR854" i="3"/>
  <c r="AP855" i="3"/>
  <c r="AQ855" i="3"/>
  <c r="AR855" i="3"/>
  <c r="AP856" i="3"/>
  <c r="AQ856" i="3"/>
  <c r="AR856" i="3"/>
  <c r="AP857" i="3"/>
  <c r="AQ857" i="3"/>
  <c r="AR857" i="3"/>
  <c r="AP858" i="3"/>
  <c r="AQ858" i="3"/>
  <c r="AR858" i="3"/>
  <c r="AP859" i="3"/>
  <c r="AQ859" i="3"/>
  <c r="AR859" i="3"/>
  <c r="AP860" i="3"/>
  <c r="AQ860" i="3"/>
  <c r="AR860" i="3"/>
  <c r="AP861" i="3"/>
  <c r="AQ861" i="3"/>
  <c r="AR861" i="3"/>
  <c r="AP862" i="3"/>
  <c r="AQ862" i="3"/>
  <c r="AR862" i="3"/>
  <c r="AP863" i="3"/>
  <c r="AQ863" i="3"/>
  <c r="AR863" i="3"/>
  <c r="AP864" i="3"/>
  <c r="AQ864" i="3"/>
  <c r="AR864" i="3"/>
  <c r="AP865" i="3"/>
  <c r="AQ865" i="3"/>
  <c r="AR865" i="3"/>
  <c r="AP866" i="3"/>
  <c r="AQ866" i="3"/>
  <c r="AR866" i="3"/>
  <c r="AP867" i="3"/>
  <c r="AQ867" i="3"/>
  <c r="AR867" i="3"/>
  <c r="AP868" i="3"/>
  <c r="AQ868" i="3"/>
  <c r="AR868" i="3"/>
  <c r="AP869" i="3"/>
  <c r="AQ869" i="3"/>
  <c r="AR869" i="3"/>
  <c r="AP870" i="3"/>
  <c r="AQ870" i="3"/>
  <c r="AR870" i="3"/>
  <c r="AP871" i="3"/>
  <c r="AQ871" i="3"/>
  <c r="AR871" i="3"/>
  <c r="AP872" i="3"/>
  <c r="AQ872" i="3"/>
  <c r="AR872" i="3"/>
  <c r="AP873" i="3"/>
  <c r="AQ873" i="3"/>
  <c r="AR873" i="3"/>
  <c r="AP874" i="3"/>
  <c r="AQ874" i="3"/>
  <c r="AR874" i="3"/>
  <c r="AP875" i="3"/>
  <c r="AQ875" i="3"/>
  <c r="AR875" i="3"/>
  <c r="AP876" i="3"/>
  <c r="AQ876" i="3"/>
  <c r="AR876" i="3"/>
  <c r="AP877" i="3"/>
  <c r="AQ877" i="3"/>
  <c r="AR877" i="3"/>
  <c r="AP878" i="3"/>
  <c r="AQ878" i="3"/>
  <c r="AR878" i="3"/>
  <c r="AP879" i="3"/>
  <c r="AQ879" i="3"/>
  <c r="AR879" i="3"/>
  <c r="AP880" i="3"/>
  <c r="AQ880" i="3"/>
  <c r="AR880" i="3"/>
  <c r="AP881" i="3"/>
  <c r="AQ881" i="3"/>
  <c r="AR881" i="3"/>
  <c r="AP882" i="3"/>
  <c r="AQ882" i="3"/>
  <c r="AR882" i="3"/>
  <c r="AP883" i="3"/>
  <c r="AQ883" i="3"/>
  <c r="AR883" i="3"/>
  <c r="AP884" i="3"/>
  <c r="AQ884" i="3"/>
  <c r="AR884" i="3"/>
  <c r="AP885" i="3"/>
  <c r="AQ885" i="3"/>
  <c r="AR885" i="3"/>
  <c r="AP886" i="3"/>
  <c r="AQ886" i="3"/>
  <c r="AR886" i="3"/>
  <c r="AP887" i="3"/>
  <c r="AQ887" i="3"/>
  <c r="AR887" i="3"/>
  <c r="AP888" i="3"/>
  <c r="AQ888" i="3"/>
  <c r="AR888" i="3"/>
  <c r="AP889" i="3"/>
  <c r="AQ889" i="3"/>
  <c r="AR889" i="3"/>
  <c r="AP890" i="3"/>
  <c r="AQ890" i="3"/>
  <c r="AR890" i="3"/>
  <c r="AP891" i="3"/>
  <c r="AQ891" i="3"/>
  <c r="AR891" i="3"/>
  <c r="AP892" i="3"/>
  <c r="AQ892" i="3"/>
  <c r="AR892" i="3"/>
  <c r="AP893" i="3"/>
  <c r="AQ893" i="3"/>
  <c r="AR893" i="3"/>
  <c r="AP894" i="3"/>
  <c r="AQ894" i="3"/>
  <c r="AR894" i="3"/>
  <c r="AP895" i="3"/>
  <c r="AQ895" i="3"/>
  <c r="AR895" i="3"/>
  <c r="AP896" i="3"/>
  <c r="AQ896" i="3"/>
  <c r="AR896" i="3"/>
  <c r="AP897" i="3"/>
  <c r="AQ897" i="3"/>
  <c r="AR897" i="3"/>
  <c r="AP898" i="3"/>
  <c r="AQ898" i="3"/>
  <c r="AR898" i="3"/>
  <c r="AP899" i="3"/>
  <c r="AQ899" i="3"/>
  <c r="AR899" i="3"/>
  <c r="AP900" i="3"/>
  <c r="AQ900" i="3"/>
  <c r="AR900" i="3"/>
  <c r="AP901" i="3"/>
  <c r="AQ901" i="3"/>
  <c r="AR901" i="3"/>
  <c r="AP902" i="3"/>
  <c r="AQ902" i="3"/>
  <c r="AR902" i="3"/>
  <c r="AP903" i="3"/>
  <c r="AQ903" i="3"/>
  <c r="AR903" i="3"/>
  <c r="AP904" i="3"/>
  <c r="AQ904" i="3"/>
  <c r="AR904" i="3"/>
  <c r="AP905" i="3"/>
  <c r="AQ905" i="3"/>
  <c r="AR905" i="3"/>
  <c r="AP906" i="3"/>
  <c r="AQ906" i="3"/>
  <c r="AR906" i="3"/>
  <c r="AP907" i="3"/>
  <c r="AQ907" i="3"/>
  <c r="AR907" i="3"/>
  <c r="AP908" i="3"/>
  <c r="AQ908" i="3"/>
  <c r="AR908" i="3"/>
  <c r="AP909" i="3"/>
  <c r="AQ909" i="3"/>
  <c r="AR909" i="3"/>
  <c r="AP910" i="3"/>
  <c r="AQ910" i="3"/>
  <c r="AR910" i="3"/>
  <c r="AP911" i="3"/>
  <c r="AQ911" i="3"/>
  <c r="AR911" i="3"/>
  <c r="AP912" i="3"/>
  <c r="AQ912" i="3"/>
  <c r="AR912" i="3"/>
  <c r="AP913" i="3"/>
  <c r="AQ913" i="3"/>
  <c r="AR913" i="3"/>
  <c r="AP914" i="3"/>
  <c r="AQ914" i="3"/>
  <c r="AR914" i="3"/>
  <c r="AP915" i="3"/>
  <c r="AQ915" i="3"/>
  <c r="AR915" i="3"/>
  <c r="AP916" i="3"/>
  <c r="AQ916" i="3"/>
  <c r="AR916" i="3"/>
  <c r="AP917" i="3"/>
  <c r="AQ917" i="3"/>
  <c r="AR917" i="3"/>
  <c r="AP918" i="3"/>
  <c r="AQ918" i="3"/>
  <c r="AR918" i="3"/>
  <c r="AP919" i="3"/>
  <c r="AQ919" i="3"/>
  <c r="AR919" i="3"/>
  <c r="AP920" i="3"/>
  <c r="AQ920" i="3"/>
  <c r="AR920" i="3"/>
  <c r="AP921" i="3"/>
  <c r="AQ921" i="3"/>
  <c r="AR921" i="3"/>
  <c r="AP922" i="3"/>
  <c r="AQ922" i="3"/>
  <c r="AR922" i="3"/>
  <c r="AP923" i="3"/>
  <c r="AQ923" i="3"/>
  <c r="AR923" i="3"/>
  <c r="AP924" i="3"/>
  <c r="AQ924" i="3"/>
  <c r="AR924" i="3"/>
  <c r="AP925" i="3"/>
  <c r="AQ925" i="3"/>
  <c r="AR925" i="3"/>
  <c r="AP926" i="3"/>
  <c r="AQ926" i="3"/>
  <c r="AR926" i="3"/>
  <c r="AP927" i="3"/>
  <c r="AQ927" i="3"/>
  <c r="AR927" i="3"/>
  <c r="AP928" i="3"/>
  <c r="AQ928" i="3"/>
  <c r="AR928" i="3"/>
  <c r="AP929" i="3"/>
  <c r="AQ929" i="3"/>
  <c r="AR929" i="3"/>
  <c r="AP930" i="3"/>
  <c r="AQ930" i="3"/>
  <c r="AR930" i="3"/>
  <c r="AP931" i="3"/>
  <c r="AQ931" i="3"/>
  <c r="AR931" i="3"/>
  <c r="AP932" i="3"/>
  <c r="AQ932" i="3"/>
  <c r="AR932" i="3"/>
  <c r="AP933" i="3"/>
  <c r="AQ933" i="3"/>
  <c r="AR933" i="3"/>
  <c r="AP934" i="3"/>
  <c r="AQ934" i="3"/>
  <c r="AR934" i="3"/>
  <c r="AP935" i="3"/>
  <c r="AQ935" i="3"/>
  <c r="AR935" i="3"/>
  <c r="AP936" i="3"/>
  <c r="AQ936" i="3"/>
  <c r="AR936" i="3"/>
  <c r="AP937" i="3"/>
  <c r="AQ937" i="3"/>
  <c r="AR937" i="3"/>
  <c r="AP938" i="3"/>
  <c r="AQ938" i="3"/>
  <c r="AR938" i="3"/>
  <c r="AP939" i="3"/>
  <c r="AQ939" i="3"/>
  <c r="AR939" i="3"/>
  <c r="AP940" i="3"/>
  <c r="AQ940" i="3"/>
  <c r="AR940" i="3"/>
  <c r="AP941" i="3"/>
  <c r="AQ941" i="3"/>
  <c r="AR941" i="3"/>
  <c r="AP942" i="3"/>
  <c r="AQ942" i="3"/>
  <c r="AR942" i="3"/>
  <c r="AP943" i="3"/>
  <c r="AQ943" i="3"/>
  <c r="AR943" i="3"/>
  <c r="AP944" i="3"/>
  <c r="AQ944" i="3"/>
  <c r="AR944" i="3"/>
  <c r="AP945" i="3"/>
  <c r="AQ945" i="3"/>
  <c r="AR945" i="3"/>
  <c r="AP946" i="3"/>
  <c r="AQ946" i="3"/>
  <c r="AR946" i="3"/>
  <c r="AP947" i="3"/>
  <c r="AQ947" i="3"/>
  <c r="AR947" i="3"/>
  <c r="AP948" i="3"/>
  <c r="AQ948" i="3"/>
  <c r="AR948" i="3"/>
  <c r="AP949" i="3"/>
  <c r="AQ949" i="3"/>
  <c r="AR949" i="3"/>
  <c r="AP950" i="3"/>
  <c r="AQ950" i="3"/>
  <c r="AR950" i="3"/>
  <c r="AP951" i="3"/>
  <c r="AQ951" i="3"/>
  <c r="AR951" i="3"/>
  <c r="AP952" i="3"/>
  <c r="AQ952" i="3"/>
  <c r="AR952" i="3"/>
  <c r="AP953" i="3"/>
  <c r="AQ953" i="3"/>
  <c r="AR953" i="3"/>
  <c r="AP954" i="3"/>
  <c r="AQ954" i="3"/>
  <c r="AR954" i="3"/>
  <c r="AP955" i="3"/>
  <c r="AQ955" i="3"/>
  <c r="AR955" i="3"/>
  <c r="AP956" i="3"/>
  <c r="AQ956" i="3"/>
  <c r="AR956" i="3"/>
  <c r="AP957" i="3"/>
  <c r="AQ957" i="3"/>
  <c r="AR957" i="3"/>
  <c r="AP958" i="3"/>
  <c r="AQ958" i="3"/>
  <c r="AR958" i="3"/>
  <c r="AP959" i="3"/>
  <c r="AQ959" i="3"/>
  <c r="AR959" i="3"/>
  <c r="AP960" i="3"/>
  <c r="AQ960" i="3"/>
  <c r="AR960" i="3"/>
  <c r="AP961" i="3"/>
  <c r="AQ961" i="3"/>
  <c r="AR961" i="3"/>
  <c r="AP962" i="3"/>
  <c r="AQ962" i="3"/>
  <c r="AR962" i="3"/>
  <c r="AP963" i="3"/>
  <c r="AQ963" i="3"/>
  <c r="AR963" i="3"/>
  <c r="AP964" i="3"/>
  <c r="AQ964" i="3"/>
  <c r="AR964" i="3"/>
  <c r="AP965" i="3"/>
  <c r="AQ965" i="3"/>
  <c r="AR965" i="3"/>
  <c r="AP966" i="3"/>
  <c r="AQ966" i="3"/>
  <c r="AR966" i="3"/>
  <c r="AP967" i="3"/>
  <c r="AQ967" i="3"/>
  <c r="AR967" i="3"/>
  <c r="AP968" i="3"/>
  <c r="AQ968" i="3"/>
  <c r="AR968" i="3"/>
  <c r="AP969" i="3"/>
  <c r="AQ969" i="3"/>
  <c r="AR969" i="3"/>
  <c r="AP970" i="3"/>
  <c r="AQ970" i="3"/>
  <c r="AR970" i="3"/>
  <c r="AP971" i="3"/>
  <c r="AQ971" i="3"/>
  <c r="AR971" i="3"/>
  <c r="AP972" i="3"/>
  <c r="AQ972" i="3"/>
  <c r="AR972" i="3"/>
  <c r="AP973" i="3"/>
  <c r="AQ973" i="3"/>
  <c r="AR973" i="3"/>
  <c r="AP974" i="3"/>
  <c r="AQ974" i="3"/>
  <c r="AR974" i="3"/>
  <c r="AP975" i="3"/>
  <c r="AQ975" i="3"/>
  <c r="AR975" i="3"/>
  <c r="AP976" i="3"/>
  <c r="AQ976" i="3"/>
  <c r="AR976" i="3"/>
  <c r="AP977" i="3"/>
  <c r="AQ977" i="3"/>
  <c r="AR977" i="3"/>
  <c r="AP978" i="3"/>
  <c r="AQ978" i="3"/>
  <c r="AR978" i="3"/>
  <c r="AP979" i="3"/>
  <c r="AQ979" i="3"/>
  <c r="AR979" i="3"/>
  <c r="AP980" i="3"/>
  <c r="AQ980" i="3"/>
  <c r="AR980" i="3"/>
  <c r="AP981" i="3"/>
  <c r="AQ981" i="3"/>
  <c r="AR981" i="3"/>
  <c r="AP982" i="3"/>
  <c r="AQ982" i="3"/>
  <c r="AR982" i="3"/>
  <c r="AP983" i="3"/>
  <c r="AQ983" i="3"/>
  <c r="AR983" i="3"/>
  <c r="AP984" i="3"/>
  <c r="AQ984" i="3"/>
  <c r="AR984" i="3"/>
  <c r="AP985" i="3"/>
  <c r="AQ985" i="3"/>
  <c r="AR985" i="3"/>
  <c r="AP986" i="3"/>
  <c r="AQ986" i="3"/>
  <c r="AR986" i="3"/>
  <c r="AP987" i="3"/>
  <c r="AQ987" i="3"/>
  <c r="AR987" i="3"/>
  <c r="AP988" i="3"/>
  <c r="AQ988" i="3"/>
  <c r="AR988" i="3"/>
  <c r="AP989" i="3"/>
  <c r="AQ989" i="3"/>
  <c r="AR989" i="3"/>
  <c r="AP990" i="3"/>
  <c r="AQ990" i="3"/>
  <c r="AR990" i="3"/>
  <c r="AP991" i="3"/>
  <c r="AQ991" i="3"/>
  <c r="AR991" i="3"/>
  <c r="AP992" i="3"/>
  <c r="AQ992" i="3"/>
  <c r="AR992" i="3"/>
  <c r="AP993" i="3"/>
  <c r="AQ993" i="3"/>
  <c r="AR993" i="3"/>
  <c r="AP994" i="3"/>
  <c r="AQ994" i="3"/>
  <c r="AR994" i="3"/>
  <c r="AP995" i="3"/>
  <c r="AQ995" i="3"/>
  <c r="AR995" i="3"/>
  <c r="AP996" i="3"/>
  <c r="AQ996" i="3"/>
  <c r="AR996" i="3"/>
  <c r="AP997" i="3"/>
  <c r="AQ997" i="3"/>
  <c r="AR997" i="3"/>
  <c r="AP998" i="3"/>
  <c r="AQ998" i="3"/>
  <c r="AR998" i="3"/>
  <c r="AP999" i="3"/>
  <c r="AQ999" i="3"/>
  <c r="AR999" i="3"/>
  <c r="AP1000" i="3"/>
  <c r="AQ1000" i="3"/>
  <c r="AR1000" i="3"/>
  <c r="AP1001" i="3"/>
  <c r="AQ1001" i="3"/>
  <c r="AR1001" i="3"/>
  <c r="AP1002" i="3"/>
  <c r="AQ1002" i="3"/>
  <c r="AR1002" i="3"/>
  <c r="AP1003" i="3"/>
  <c r="AQ1003" i="3"/>
  <c r="AR1003" i="3"/>
  <c r="AP1004" i="3"/>
  <c r="AQ1004" i="3"/>
  <c r="AR1004" i="3"/>
  <c r="AP1005" i="3"/>
  <c r="AQ1005" i="3"/>
  <c r="AR1005" i="3"/>
  <c r="AP1006" i="3"/>
  <c r="AQ1006" i="3"/>
  <c r="AR1006" i="3"/>
  <c r="AP1007" i="3"/>
  <c r="AQ1007" i="3"/>
  <c r="AR1007" i="3"/>
  <c r="AP1008" i="3"/>
  <c r="AQ1008" i="3"/>
  <c r="AR1008" i="3"/>
  <c r="AP1009" i="3"/>
  <c r="AQ1009" i="3"/>
  <c r="AR1009" i="3"/>
  <c r="AP1010" i="3"/>
  <c r="AQ1010" i="3"/>
  <c r="AR1010" i="3"/>
  <c r="AP1011" i="3"/>
  <c r="AQ1011" i="3"/>
  <c r="AR1011" i="3"/>
  <c r="AP1012" i="3"/>
  <c r="AQ1012" i="3"/>
  <c r="AR1012" i="3"/>
  <c r="AP1013" i="3"/>
  <c r="AQ1013" i="3"/>
  <c r="AR1013" i="3"/>
  <c r="AP1014" i="3"/>
  <c r="AQ1014" i="3"/>
  <c r="AR1014" i="3"/>
  <c r="AP1015" i="3"/>
  <c r="AQ1015" i="3"/>
  <c r="AR1015" i="3"/>
  <c r="AP1016" i="3"/>
  <c r="AQ1016" i="3"/>
  <c r="AR1016" i="3"/>
  <c r="AP1017" i="3"/>
  <c r="AQ1017" i="3"/>
  <c r="AR1017" i="3"/>
  <c r="AP1018" i="3"/>
  <c r="AQ1018" i="3"/>
  <c r="AR1018" i="3"/>
  <c r="AP1019" i="3"/>
  <c r="AQ1019" i="3"/>
  <c r="AR1019" i="3"/>
  <c r="AP1020" i="3"/>
  <c r="AQ1020" i="3"/>
  <c r="AR1020" i="3"/>
  <c r="AP1021" i="3"/>
  <c r="AQ1021" i="3"/>
  <c r="AR1021" i="3"/>
  <c r="AP1022" i="3"/>
  <c r="AQ1022" i="3"/>
  <c r="AR1022" i="3"/>
  <c r="AP1023" i="3"/>
  <c r="AQ1023" i="3"/>
  <c r="AR1023" i="3"/>
  <c r="AP1024" i="3"/>
  <c r="AQ1024" i="3"/>
  <c r="AR1024" i="3"/>
  <c r="AP1025" i="3"/>
  <c r="AQ1025" i="3"/>
  <c r="AR1025" i="3"/>
  <c r="AP1026" i="3"/>
  <c r="AQ1026" i="3"/>
  <c r="AR1026" i="3"/>
  <c r="AP1027" i="3"/>
  <c r="AQ1027" i="3"/>
  <c r="AR1027" i="3"/>
  <c r="AP1028" i="3"/>
  <c r="AQ1028" i="3"/>
  <c r="AR1028" i="3"/>
  <c r="AP1029" i="3"/>
  <c r="AQ1029" i="3"/>
  <c r="AR1029" i="3"/>
  <c r="AP1030" i="3"/>
  <c r="AQ1030" i="3"/>
  <c r="AR1030" i="3"/>
  <c r="AP1031" i="3"/>
  <c r="AQ1031" i="3"/>
  <c r="AR1031" i="3"/>
  <c r="AP1032" i="3"/>
  <c r="AQ1032" i="3"/>
  <c r="AR1032" i="3"/>
  <c r="AP1033" i="3"/>
  <c r="AQ1033" i="3"/>
  <c r="AR1033" i="3"/>
  <c r="AP1034" i="3"/>
  <c r="AQ1034" i="3"/>
  <c r="AR1034" i="3"/>
  <c r="AP1035" i="3"/>
  <c r="AQ1035" i="3"/>
  <c r="AR1035" i="3"/>
  <c r="AP1036" i="3"/>
  <c r="AQ1036" i="3"/>
  <c r="AR1036" i="3"/>
  <c r="AP1037" i="3"/>
  <c r="AQ1037" i="3"/>
  <c r="AR1037" i="3"/>
  <c r="AP1038" i="3"/>
  <c r="AQ1038" i="3"/>
  <c r="AR1038" i="3"/>
  <c r="AP1039" i="3"/>
  <c r="AQ1039" i="3"/>
  <c r="AR1039" i="3"/>
  <c r="AP1040" i="3"/>
  <c r="AQ1040" i="3"/>
  <c r="AR1040" i="3"/>
  <c r="AP1041" i="3"/>
  <c r="AQ1041" i="3"/>
  <c r="AR1041" i="3"/>
  <c r="AP1042" i="3"/>
  <c r="AQ1042" i="3"/>
  <c r="AR1042" i="3"/>
  <c r="AP1043" i="3"/>
  <c r="AQ1043" i="3"/>
  <c r="AR1043" i="3"/>
  <c r="AP1044" i="3"/>
  <c r="AQ1044" i="3"/>
  <c r="AR1044" i="3"/>
  <c r="AP1045" i="3"/>
  <c r="AQ1045" i="3"/>
  <c r="AR1045" i="3"/>
  <c r="AP1046" i="3"/>
  <c r="AQ1046" i="3"/>
  <c r="AR1046" i="3"/>
  <c r="AP1047" i="3"/>
  <c r="AQ1047" i="3"/>
  <c r="AR1047" i="3"/>
  <c r="AP1048" i="3"/>
  <c r="AQ1048" i="3"/>
  <c r="AR1048" i="3"/>
  <c r="AP1049" i="3"/>
  <c r="AQ1049" i="3"/>
  <c r="AR1049" i="3"/>
  <c r="AP1050" i="3"/>
  <c r="AQ1050" i="3"/>
  <c r="AR1050" i="3"/>
  <c r="AP1051" i="3"/>
  <c r="AQ1051" i="3"/>
  <c r="AR1051" i="3"/>
  <c r="AP1052" i="3"/>
  <c r="AQ1052" i="3"/>
  <c r="AR1052" i="3"/>
  <c r="AP1053" i="3"/>
  <c r="AQ1053" i="3"/>
  <c r="AR1053" i="3"/>
  <c r="AP1054" i="3"/>
  <c r="AQ1054" i="3"/>
  <c r="AR1054" i="3"/>
  <c r="AP1055" i="3"/>
  <c r="AQ1055" i="3"/>
  <c r="AR1055" i="3"/>
  <c r="AP1056" i="3"/>
  <c r="AQ1056" i="3"/>
  <c r="AR1056" i="3"/>
  <c r="AP1057" i="3"/>
  <c r="AQ1057" i="3"/>
  <c r="AR1057" i="3"/>
  <c r="AP1058" i="3"/>
  <c r="AQ1058" i="3"/>
  <c r="AR1058" i="3"/>
  <c r="AP1059" i="3"/>
  <c r="AQ1059" i="3"/>
  <c r="AR1059" i="3"/>
  <c r="AP1060" i="3"/>
  <c r="AQ1060" i="3"/>
  <c r="AR1060" i="3"/>
  <c r="AP1061" i="3"/>
  <c r="AQ1061" i="3"/>
  <c r="AR1061" i="3"/>
  <c r="AP1062" i="3"/>
  <c r="AQ1062" i="3"/>
  <c r="AR1062" i="3"/>
  <c r="AP1063" i="3"/>
  <c r="AQ1063" i="3"/>
  <c r="AR1063" i="3"/>
  <c r="AP1064" i="3"/>
  <c r="AQ1064" i="3"/>
  <c r="AR1064" i="3"/>
  <c r="AP1065" i="3"/>
  <c r="AQ1065" i="3"/>
  <c r="AR1065" i="3"/>
  <c r="AP1066" i="3"/>
  <c r="AQ1066" i="3"/>
  <c r="AR1066" i="3"/>
  <c r="AP1067" i="3"/>
  <c r="AQ1067" i="3"/>
  <c r="AR1067" i="3"/>
  <c r="AP1068" i="3"/>
  <c r="AQ1068" i="3"/>
  <c r="AR1068" i="3"/>
  <c r="AP1069" i="3"/>
  <c r="AQ1069" i="3"/>
  <c r="AR1069" i="3"/>
  <c r="AP1070" i="3"/>
  <c r="AQ1070" i="3"/>
  <c r="AR1070" i="3"/>
  <c r="AP1071" i="3"/>
  <c r="AQ1071" i="3"/>
  <c r="AR1071" i="3"/>
  <c r="AP1072" i="3"/>
  <c r="AQ1072" i="3"/>
  <c r="AR1072" i="3"/>
  <c r="AP1073" i="3"/>
  <c r="AQ1073" i="3"/>
  <c r="AR1073" i="3"/>
  <c r="AP1074" i="3"/>
  <c r="AQ1074" i="3"/>
  <c r="AR1074" i="3"/>
  <c r="AP1075" i="3"/>
  <c r="AQ1075" i="3"/>
  <c r="AR1075" i="3"/>
  <c r="AP1076" i="3"/>
  <c r="AQ1076" i="3"/>
  <c r="AR1076" i="3"/>
  <c r="AP1077" i="3"/>
  <c r="AQ1077" i="3"/>
  <c r="AR1077" i="3"/>
  <c r="AP1078" i="3"/>
  <c r="AQ1078" i="3"/>
  <c r="AR1078" i="3"/>
  <c r="AP1079" i="3"/>
  <c r="AQ1079" i="3"/>
  <c r="AR1079" i="3"/>
  <c r="AP1080" i="3"/>
  <c r="AQ1080" i="3"/>
  <c r="AR1080" i="3"/>
  <c r="AP1081" i="3"/>
  <c r="AQ1081" i="3"/>
  <c r="AR1081" i="3"/>
  <c r="AP1082" i="3"/>
  <c r="AQ1082" i="3"/>
  <c r="AR1082" i="3"/>
  <c r="AP1083" i="3"/>
  <c r="AQ1083" i="3"/>
  <c r="AR1083" i="3"/>
  <c r="AP1084" i="3"/>
  <c r="AQ1084" i="3"/>
  <c r="AR1084" i="3"/>
  <c r="AP1085" i="3"/>
  <c r="AQ1085" i="3"/>
  <c r="AR1085" i="3"/>
  <c r="AP1086" i="3"/>
  <c r="AQ1086" i="3"/>
  <c r="AR1086" i="3"/>
  <c r="AP1087" i="3"/>
  <c r="AQ1087" i="3"/>
  <c r="AR1087" i="3"/>
  <c r="AP1088" i="3"/>
  <c r="AQ1088" i="3"/>
  <c r="AR1088" i="3"/>
  <c r="AP1089" i="3"/>
  <c r="AQ1089" i="3"/>
  <c r="AR1089" i="3"/>
  <c r="AP1090" i="3"/>
  <c r="AQ1090" i="3"/>
  <c r="AR1090" i="3"/>
  <c r="AP1091" i="3"/>
  <c r="AQ1091" i="3"/>
  <c r="AR1091" i="3"/>
  <c r="AP1092" i="3"/>
  <c r="AQ1092" i="3"/>
  <c r="AR1092" i="3"/>
  <c r="AP1093" i="3"/>
  <c r="AQ1093" i="3"/>
  <c r="AR1093" i="3"/>
  <c r="AP1094" i="3"/>
  <c r="AQ1094" i="3"/>
  <c r="AR1094" i="3"/>
  <c r="AP1095" i="3"/>
  <c r="AQ1095" i="3"/>
  <c r="AR1095" i="3"/>
  <c r="AP1096" i="3"/>
  <c r="AQ1096" i="3"/>
  <c r="AR1096" i="3"/>
  <c r="AP1097" i="3"/>
  <c r="AQ1097" i="3"/>
  <c r="AR1097" i="3"/>
  <c r="AP1098" i="3"/>
  <c r="AQ1098" i="3"/>
  <c r="AR1098" i="3"/>
  <c r="AP1099" i="3"/>
  <c r="AQ1099" i="3"/>
  <c r="AR1099" i="3"/>
  <c r="AP1100" i="3"/>
  <c r="AQ1100" i="3"/>
  <c r="AR1100" i="3"/>
  <c r="AP1101" i="3"/>
  <c r="AQ1101" i="3"/>
  <c r="AR1101" i="3"/>
  <c r="AP1102" i="3"/>
  <c r="AQ1102" i="3"/>
  <c r="AR1102" i="3"/>
  <c r="AP1103" i="3"/>
  <c r="AQ1103" i="3"/>
  <c r="AR1103" i="3"/>
  <c r="AP1104" i="3"/>
  <c r="AQ1104" i="3"/>
  <c r="AR1104" i="3"/>
  <c r="AP1105" i="3"/>
  <c r="AQ1105" i="3"/>
  <c r="AR1105" i="3"/>
  <c r="AP1106" i="3"/>
  <c r="AQ1106" i="3"/>
  <c r="AR1106" i="3"/>
  <c r="AP1107" i="3"/>
  <c r="AQ1107" i="3"/>
  <c r="AR1107" i="3"/>
  <c r="AP1108" i="3"/>
  <c r="AQ1108" i="3"/>
  <c r="AR1108" i="3"/>
  <c r="AP1109" i="3"/>
  <c r="AQ1109" i="3"/>
  <c r="AR1109" i="3"/>
  <c r="AP1110" i="3"/>
  <c r="AQ1110" i="3"/>
  <c r="AR1110" i="3"/>
  <c r="AP1111" i="3"/>
  <c r="AQ1111" i="3"/>
  <c r="AR1111" i="3"/>
  <c r="AP1112" i="3"/>
  <c r="AQ1112" i="3"/>
  <c r="AR1112" i="3"/>
  <c r="AP1113" i="3"/>
  <c r="AQ1113" i="3"/>
  <c r="AR1113" i="3"/>
  <c r="AP1114" i="3"/>
  <c r="AQ1114" i="3"/>
  <c r="AR1114" i="3"/>
  <c r="AP1115" i="3"/>
  <c r="AQ1115" i="3"/>
  <c r="AR1115" i="3"/>
  <c r="AP1116" i="3"/>
  <c r="AQ1116" i="3"/>
  <c r="AR1116" i="3"/>
  <c r="AP1117" i="3"/>
  <c r="AQ1117" i="3"/>
  <c r="AR1117" i="3"/>
  <c r="AP1118" i="3"/>
  <c r="AQ1118" i="3"/>
  <c r="AR1118" i="3"/>
  <c r="AP1119" i="3"/>
  <c r="AQ1119" i="3"/>
  <c r="AR1119" i="3"/>
  <c r="AP1120" i="3"/>
  <c r="AQ1120" i="3"/>
  <c r="AR1120" i="3"/>
  <c r="AP1121" i="3"/>
  <c r="AQ1121" i="3"/>
  <c r="AR1121" i="3"/>
  <c r="AP1122" i="3"/>
  <c r="AQ1122" i="3"/>
  <c r="AR1122" i="3"/>
  <c r="AP1123" i="3"/>
  <c r="AQ1123" i="3"/>
  <c r="AR1123" i="3"/>
  <c r="AP1124" i="3"/>
  <c r="AQ1124" i="3"/>
  <c r="AR1124" i="3"/>
  <c r="AP1125" i="3"/>
  <c r="AQ1125" i="3"/>
  <c r="AR1125" i="3"/>
  <c r="AP1126" i="3"/>
  <c r="AQ1126" i="3"/>
  <c r="AR1126" i="3"/>
  <c r="AP1127" i="3"/>
  <c r="AQ1127" i="3"/>
  <c r="AR1127" i="3"/>
  <c r="AP1128" i="3"/>
  <c r="AQ1128" i="3"/>
  <c r="AR1128" i="3"/>
  <c r="AP1129" i="3"/>
  <c r="AQ1129" i="3"/>
  <c r="AR1129" i="3"/>
  <c r="AP1130" i="3"/>
  <c r="AQ1130" i="3"/>
  <c r="AR1130" i="3"/>
  <c r="AP1131" i="3"/>
  <c r="AQ1131" i="3"/>
  <c r="AR1131" i="3"/>
  <c r="AP1132" i="3"/>
  <c r="AQ1132" i="3"/>
  <c r="AR1132" i="3"/>
  <c r="AP1133" i="3"/>
  <c r="AQ1133" i="3"/>
  <c r="AR1133" i="3"/>
  <c r="AP1134" i="3"/>
  <c r="AQ1134" i="3"/>
  <c r="AR1134" i="3"/>
  <c r="AP1135" i="3"/>
  <c r="AQ1135" i="3"/>
  <c r="AR1135" i="3"/>
  <c r="AP1136" i="3"/>
  <c r="AQ1136" i="3"/>
  <c r="AR1136" i="3"/>
  <c r="AP1137" i="3"/>
  <c r="AQ1137" i="3"/>
  <c r="AR1137" i="3"/>
  <c r="AP1138" i="3"/>
  <c r="AQ1138" i="3"/>
  <c r="AR1138" i="3"/>
  <c r="AP1139" i="3"/>
  <c r="AQ1139" i="3"/>
  <c r="AR1139" i="3"/>
  <c r="AP1140" i="3"/>
  <c r="AQ1140" i="3"/>
  <c r="AR1140" i="3"/>
  <c r="AP1141" i="3"/>
  <c r="AQ1141" i="3"/>
  <c r="AR1141" i="3"/>
  <c r="AP1142" i="3"/>
  <c r="AQ1142" i="3"/>
  <c r="AR1142" i="3"/>
  <c r="AP1143" i="3"/>
  <c r="AQ1143" i="3"/>
  <c r="AR1143" i="3"/>
  <c r="AP1144" i="3"/>
  <c r="AQ1144" i="3"/>
  <c r="AR1144" i="3"/>
  <c r="AP1145" i="3"/>
  <c r="AQ1145" i="3"/>
  <c r="AR1145" i="3"/>
  <c r="AP1146" i="3"/>
  <c r="AQ1146" i="3"/>
  <c r="AR1146" i="3"/>
  <c r="AP1147" i="3"/>
  <c r="AQ1147" i="3"/>
  <c r="AR1147" i="3"/>
  <c r="AP1148" i="3"/>
  <c r="AQ1148" i="3"/>
  <c r="AR1148" i="3"/>
  <c r="AP1149" i="3"/>
  <c r="AQ1149" i="3"/>
  <c r="AR1149" i="3"/>
  <c r="AP1150" i="3"/>
  <c r="AQ1150" i="3"/>
  <c r="AR1150" i="3"/>
  <c r="AP1151" i="3"/>
  <c r="AQ1151" i="3"/>
  <c r="AR1151" i="3"/>
  <c r="AP1152" i="3"/>
  <c r="AQ1152" i="3"/>
  <c r="AR1152" i="3"/>
  <c r="AP1153" i="3"/>
  <c r="AQ1153" i="3"/>
  <c r="AR1153" i="3"/>
  <c r="AP1154" i="3"/>
  <c r="AQ1154" i="3"/>
  <c r="AR1154" i="3"/>
  <c r="AP1155" i="3"/>
  <c r="AQ1155" i="3"/>
  <c r="AR1155" i="3"/>
  <c r="AP1156" i="3"/>
  <c r="AQ1156" i="3"/>
  <c r="AR1156" i="3"/>
  <c r="AP1157" i="3"/>
  <c r="AQ1157" i="3"/>
  <c r="AR1157" i="3"/>
  <c r="AP1158" i="3"/>
  <c r="AQ1158" i="3"/>
  <c r="AR1158" i="3"/>
  <c r="AP1159" i="3"/>
  <c r="AQ1159" i="3"/>
  <c r="AR1159" i="3"/>
  <c r="AP1160" i="3"/>
  <c r="AQ1160" i="3"/>
  <c r="AR1160" i="3"/>
  <c r="AP1161" i="3"/>
  <c r="AQ1161" i="3"/>
  <c r="AR1161" i="3"/>
  <c r="AP1162" i="3"/>
  <c r="AQ1162" i="3"/>
  <c r="AR1162" i="3"/>
  <c r="AP1163" i="3"/>
  <c r="AQ1163" i="3"/>
  <c r="AR1163" i="3"/>
  <c r="AP1164" i="3"/>
  <c r="AQ1164" i="3"/>
  <c r="AR1164" i="3"/>
  <c r="AP1165" i="3"/>
  <c r="AQ1165" i="3"/>
  <c r="AR1165" i="3"/>
  <c r="AP1166" i="3"/>
  <c r="AQ1166" i="3"/>
  <c r="AR1166" i="3"/>
  <c r="AP1167" i="3"/>
  <c r="AQ1167" i="3"/>
  <c r="AR1167" i="3"/>
  <c r="AP1168" i="3"/>
  <c r="AQ1168" i="3"/>
  <c r="AR1168" i="3"/>
  <c r="AP1169" i="3"/>
  <c r="AQ1169" i="3"/>
  <c r="AR1169" i="3"/>
  <c r="AP1170" i="3"/>
  <c r="AQ1170" i="3"/>
  <c r="AR1170" i="3"/>
  <c r="AP1171" i="3"/>
  <c r="AQ1171" i="3"/>
  <c r="AR1171" i="3"/>
  <c r="AP1172" i="3"/>
  <c r="AQ1172" i="3"/>
  <c r="AR1172" i="3"/>
  <c r="AP1173" i="3"/>
  <c r="AQ1173" i="3"/>
  <c r="AR1173" i="3"/>
  <c r="AP1174" i="3"/>
  <c r="AQ1174" i="3"/>
  <c r="AR1174" i="3"/>
  <c r="AP1175" i="3"/>
  <c r="AQ1175" i="3"/>
  <c r="AR1175" i="3"/>
  <c r="AP1176" i="3"/>
  <c r="AQ1176" i="3"/>
  <c r="AR1176" i="3"/>
  <c r="AP1177" i="3"/>
  <c r="AQ1177" i="3"/>
  <c r="AR1177" i="3"/>
  <c r="AP1178" i="3"/>
  <c r="AQ1178" i="3"/>
  <c r="AR1178" i="3"/>
  <c r="AP1179" i="3"/>
  <c r="AQ1179" i="3"/>
  <c r="AR1179" i="3"/>
  <c r="AP1180" i="3"/>
  <c r="AQ1180" i="3"/>
  <c r="AR1180" i="3"/>
  <c r="AP1181" i="3"/>
  <c r="AQ1181" i="3"/>
  <c r="AR1181" i="3"/>
  <c r="AP1182" i="3"/>
  <c r="AQ1182" i="3"/>
  <c r="AR1182" i="3"/>
  <c r="AP1183" i="3"/>
  <c r="AQ1183" i="3"/>
  <c r="AR1183" i="3"/>
  <c r="AP1184" i="3"/>
  <c r="AQ1184" i="3"/>
  <c r="AR1184" i="3"/>
  <c r="AP1185" i="3"/>
  <c r="AQ1185" i="3"/>
  <c r="AR1185" i="3"/>
  <c r="AP1186" i="3"/>
  <c r="AQ1186" i="3"/>
  <c r="AR1186" i="3"/>
  <c r="AP1187" i="3"/>
  <c r="AQ1187" i="3"/>
  <c r="AR1187" i="3"/>
  <c r="AP1188" i="3"/>
  <c r="AQ1188" i="3"/>
  <c r="AR1188" i="3"/>
  <c r="AP1189" i="3"/>
  <c r="AQ1189" i="3"/>
  <c r="AR1189" i="3"/>
  <c r="AP1190" i="3"/>
  <c r="AQ1190" i="3"/>
  <c r="AR1190" i="3"/>
  <c r="AP1191" i="3"/>
  <c r="AQ1191" i="3"/>
  <c r="AR1191" i="3"/>
  <c r="AP1192" i="3"/>
  <c r="AQ1192" i="3"/>
  <c r="AR1192" i="3"/>
  <c r="AP1193" i="3"/>
  <c r="AQ1193" i="3"/>
  <c r="AR1193" i="3"/>
  <c r="AP1194" i="3"/>
  <c r="AQ1194" i="3"/>
  <c r="AR1194" i="3"/>
  <c r="AP1195" i="3"/>
  <c r="AQ1195" i="3"/>
  <c r="AR1195" i="3"/>
  <c r="AP1196" i="3"/>
  <c r="AQ1196" i="3"/>
  <c r="AR1196" i="3"/>
  <c r="AP1197" i="3"/>
  <c r="AQ1197" i="3"/>
  <c r="AR1197" i="3"/>
  <c r="AP1198" i="3"/>
  <c r="AQ1198" i="3"/>
  <c r="AR1198" i="3"/>
  <c r="AP1199" i="3"/>
  <c r="AQ1199" i="3"/>
  <c r="AR1199" i="3"/>
  <c r="AP1200" i="3"/>
  <c r="AQ1200" i="3"/>
  <c r="AR1200" i="3"/>
  <c r="AP1201" i="3"/>
  <c r="AQ1201" i="3"/>
  <c r="AR1201" i="3"/>
  <c r="AP1202" i="3"/>
  <c r="AQ1202" i="3"/>
  <c r="AR1202" i="3"/>
  <c r="AP1203" i="3"/>
  <c r="AQ1203" i="3"/>
  <c r="AR1203" i="3"/>
  <c r="AP1204" i="3"/>
  <c r="AQ1204" i="3"/>
  <c r="AR1204" i="3"/>
  <c r="AP1205" i="3"/>
  <c r="AQ1205" i="3"/>
  <c r="AR1205" i="3"/>
  <c r="AP1206" i="3"/>
  <c r="AQ1206" i="3"/>
  <c r="AR1206" i="3"/>
  <c r="AP1207" i="3"/>
  <c r="AQ1207" i="3"/>
  <c r="AR1207" i="3"/>
  <c r="AP1208" i="3"/>
  <c r="AQ1208" i="3"/>
  <c r="AR1208" i="3"/>
  <c r="AP1209" i="3"/>
  <c r="AQ1209" i="3"/>
  <c r="AR1209" i="3"/>
  <c r="AP1210" i="3"/>
  <c r="AQ1210" i="3"/>
  <c r="AR1210" i="3"/>
  <c r="AP1211" i="3"/>
  <c r="AQ1211" i="3"/>
  <c r="AR1211" i="3"/>
  <c r="AP1212" i="3"/>
  <c r="AQ1212" i="3"/>
  <c r="AR1212" i="3"/>
  <c r="AP1213" i="3"/>
  <c r="AQ1213" i="3"/>
  <c r="AR1213" i="3"/>
  <c r="AP1214" i="3"/>
  <c r="AQ1214" i="3"/>
  <c r="AR1214" i="3"/>
  <c r="AP1215" i="3"/>
  <c r="AQ1215" i="3"/>
  <c r="AR1215" i="3"/>
  <c r="AP1216" i="3"/>
  <c r="AQ1216" i="3"/>
  <c r="AR1216" i="3"/>
  <c r="AP1217" i="3"/>
  <c r="AQ1217" i="3"/>
  <c r="AR1217" i="3"/>
  <c r="AP1218" i="3"/>
  <c r="AQ1218" i="3"/>
  <c r="AR1218" i="3"/>
  <c r="AP1219" i="3"/>
  <c r="AQ1219" i="3"/>
  <c r="AR1219" i="3"/>
  <c r="AP1220" i="3"/>
  <c r="AQ1220" i="3"/>
  <c r="AR1220" i="3"/>
  <c r="AP1221" i="3"/>
  <c r="AQ1221" i="3"/>
  <c r="AR1221" i="3"/>
  <c r="AP1222" i="3"/>
  <c r="AQ1222" i="3"/>
  <c r="AR1222" i="3"/>
  <c r="AP1223" i="3"/>
  <c r="AQ1223" i="3"/>
  <c r="AR1223" i="3"/>
  <c r="AP1224" i="3"/>
  <c r="AQ1224" i="3"/>
  <c r="AR1224" i="3"/>
  <c r="AP1225" i="3"/>
  <c r="AQ1225" i="3"/>
  <c r="AR1225" i="3"/>
  <c r="AP1226" i="3"/>
  <c r="AQ1226" i="3"/>
  <c r="AR1226" i="3"/>
  <c r="AP1227" i="3"/>
  <c r="AQ1227" i="3"/>
  <c r="AR1227" i="3"/>
  <c r="AP1228" i="3"/>
  <c r="AQ1228" i="3"/>
  <c r="AR1228" i="3"/>
  <c r="AP1229" i="3"/>
  <c r="AQ1229" i="3"/>
  <c r="AR1229" i="3"/>
  <c r="AP1230" i="3"/>
  <c r="AQ1230" i="3"/>
  <c r="AR1230" i="3"/>
  <c r="AP1231" i="3"/>
  <c r="AQ1231" i="3"/>
  <c r="AR1231" i="3"/>
  <c r="AP1232" i="3"/>
  <c r="AQ1232" i="3"/>
  <c r="AR1232" i="3"/>
  <c r="AP1233" i="3"/>
  <c r="AQ1233" i="3"/>
  <c r="AR1233" i="3"/>
  <c r="AP1234" i="3"/>
  <c r="AQ1234" i="3"/>
  <c r="AR1234" i="3"/>
  <c r="AP1235" i="3"/>
  <c r="AQ1235" i="3"/>
  <c r="AR1235" i="3"/>
  <c r="AP1236" i="3"/>
  <c r="AQ1236" i="3"/>
  <c r="AR1236" i="3"/>
  <c r="AP1237" i="3"/>
  <c r="AQ1237" i="3"/>
  <c r="AR1237" i="3"/>
  <c r="AP1238" i="3"/>
  <c r="AQ1238" i="3"/>
  <c r="AR1238" i="3"/>
  <c r="AP1239" i="3"/>
  <c r="AQ1239" i="3"/>
  <c r="AR1239" i="3"/>
  <c r="AP1240" i="3"/>
  <c r="AQ1240" i="3"/>
  <c r="AR1240" i="3"/>
  <c r="AP1241" i="3"/>
  <c r="AQ1241" i="3"/>
  <c r="AR1241" i="3"/>
  <c r="AP1242" i="3"/>
  <c r="AQ1242" i="3"/>
  <c r="AR1242" i="3"/>
  <c r="AP1243" i="3"/>
  <c r="AQ1243" i="3"/>
  <c r="AR1243" i="3"/>
  <c r="AP1244" i="3"/>
  <c r="AQ1244" i="3"/>
  <c r="AR1244" i="3"/>
  <c r="AP1245" i="3"/>
  <c r="AQ1245" i="3"/>
  <c r="AR1245" i="3"/>
  <c r="AP1246" i="3"/>
  <c r="AQ1246" i="3"/>
  <c r="AR1246" i="3"/>
  <c r="AP1247" i="3"/>
  <c r="AQ1247" i="3"/>
  <c r="AR1247" i="3"/>
  <c r="AP1248" i="3"/>
  <c r="AQ1248" i="3"/>
  <c r="AR1248" i="3"/>
  <c r="AP1249" i="3"/>
  <c r="AQ1249" i="3"/>
  <c r="AR1249" i="3"/>
  <c r="AP1250" i="3"/>
  <c r="AQ1250" i="3"/>
  <c r="AR1250" i="3"/>
  <c r="AP1251" i="3"/>
  <c r="AQ1251" i="3"/>
  <c r="AR1251" i="3"/>
  <c r="AP1252" i="3"/>
  <c r="AQ1252" i="3"/>
  <c r="AR1252" i="3"/>
  <c r="AP1253" i="3"/>
  <c r="AQ1253" i="3"/>
  <c r="AR1253" i="3"/>
  <c r="AP1254" i="3"/>
  <c r="AQ1254" i="3"/>
  <c r="AR1254" i="3"/>
  <c r="AP1255" i="3"/>
  <c r="AQ1255" i="3"/>
  <c r="AR1255" i="3"/>
  <c r="AP1256" i="3"/>
  <c r="AQ1256" i="3"/>
  <c r="AR1256" i="3"/>
  <c r="AP1257" i="3"/>
  <c r="AQ1257" i="3"/>
  <c r="AR1257" i="3"/>
  <c r="AP1258" i="3"/>
  <c r="AQ1258" i="3"/>
  <c r="AR1258" i="3"/>
  <c r="AP1259" i="3"/>
  <c r="AQ1259" i="3"/>
  <c r="AR1259" i="3"/>
  <c r="AP1260" i="3"/>
  <c r="AQ1260" i="3"/>
  <c r="AR1260" i="3"/>
  <c r="AP1261" i="3"/>
  <c r="AQ1261" i="3"/>
  <c r="AR1261" i="3"/>
  <c r="AP1262" i="3"/>
  <c r="AQ1262" i="3"/>
  <c r="AR1262" i="3"/>
  <c r="AP1263" i="3"/>
  <c r="AQ1263" i="3"/>
  <c r="AR1263" i="3"/>
  <c r="AP1264" i="3"/>
  <c r="AQ1264" i="3"/>
  <c r="AR1264" i="3"/>
  <c r="AP1265" i="3"/>
  <c r="AQ1265" i="3"/>
  <c r="AR1265" i="3"/>
  <c r="AP1266" i="3"/>
  <c r="AQ1266" i="3"/>
  <c r="AR1266" i="3"/>
  <c r="AP1267" i="3"/>
  <c r="AQ1267" i="3"/>
  <c r="AR1267" i="3"/>
  <c r="AP1268" i="3"/>
  <c r="AQ1268" i="3"/>
  <c r="AR1268" i="3"/>
  <c r="AP1269" i="3"/>
  <c r="AQ1269" i="3"/>
  <c r="AR1269" i="3"/>
  <c r="AP1270" i="3"/>
  <c r="AQ1270" i="3"/>
  <c r="AR1270" i="3"/>
  <c r="AP1271" i="3"/>
  <c r="AQ1271" i="3"/>
  <c r="AR1271" i="3"/>
  <c r="AP1272" i="3"/>
  <c r="AQ1272" i="3"/>
  <c r="AR1272" i="3"/>
  <c r="AP1273" i="3"/>
  <c r="AQ1273" i="3"/>
  <c r="AR1273" i="3"/>
  <c r="AP1274" i="3"/>
  <c r="AQ1274" i="3"/>
  <c r="AR1274" i="3"/>
  <c r="AP1275" i="3"/>
  <c r="AQ1275" i="3"/>
  <c r="AR1275" i="3"/>
  <c r="AP1276" i="3"/>
  <c r="AQ1276" i="3"/>
  <c r="AR1276" i="3"/>
  <c r="AP1277" i="3"/>
  <c r="AQ1277" i="3"/>
  <c r="AR1277" i="3"/>
  <c r="AP1278" i="3"/>
  <c r="AQ1278" i="3"/>
  <c r="AR1278" i="3"/>
  <c r="AP1279" i="3"/>
  <c r="AQ1279" i="3"/>
  <c r="AR1279" i="3"/>
  <c r="AP1280" i="3"/>
  <c r="AQ1280" i="3"/>
  <c r="AR1280" i="3"/>
  <c r="AP1281" i="3"/>
  <c r="AQ1281" i="3"/>
  <c r="AR1281" i="3"/>
  <c r="AP1282" i="3"/>
  <c r="AQ1282" i="3"/>
  <c r="AR1282" i="3"/>
  <c r="AP1283" i="3"/>
  <c r="AQ1283" i="3"/>
  <c r="AR1283" i="3"/>
  <c r="AP1284" i="3"/>
  <c r="AQ1284" i="3"/>
  <c r="AR1284" i="3"/>
  <c r="AP1285" i="3"/>
  <c r="AQ1285" i="3"/>
  <c r="AR1285" i="3"/>
  <c r="AP1286" i="3"/>
  <c r="AQ1286" i="3"/>
  <c r="AR1286" i="3"/>
  <c r="AP1287" i="3"/>
  <c r="AQ1287" i="3"/>
  <c r="AR1287" i="3"/>
  <c r="AP1288" i="3"/>
  <c r="AQ1288" i="3"/>
  <c r="AR1288" i="3"/>
  <c r="AP1289" i="3"/>
  <c r="AQ1289" i="3"/>
  <c r="AR1289" i="3"/>
  <c r="AP1290" i="3"/>
  <c r="AQ1290" i="3"/>
  <c r="AR1290" i="3"/>
  <c r="AP1291" i="3"/>
  <c r="AQ1291" i="3"/>
  <c r="AR1291" i="3"/>
  <c r="AP1292" i="3"/>
  <c r="AQ1292" i="3"/>
  <c r="AR1292" i="3"/>
  <c r="AP1293" i="3"/>
  <c r="AQ1293" i="3"/>
  <c r="AR1293" i="3"/>
  <c r="AP1294" i="3"/>
  <c r="AQ1294" i="3"/>
  <c r="AR1294" i="3"/>
  <c r="AP1295" i="3"/>
  <c r="AQ1295" i="3"/>
  <c r="AR1295" i="3"/>
  <c r="AP1296" i="3"/>
  <c r="AQ1296" i="3"/>
  <c r="AR1296" i="3"/>
  <c r="AP1297" i="3"/>
  <c r="AQ1297" i="3"/>
  <c r="AR1297" i="3"/>
  <c r="AP1298" i="3"/>
  <c r="AQ1298" i="3"/>
  <c r="AR1298" i="3"/>
  <c r="AP1299" i="3"/>
  <c r="AQ1299" i="3"/>
  <c r="AR1299" i="3"/>
  <c r="AP1300" i="3"/>
  <c r="AQ1300" i="3"/>
  <c r="AR1300" i="3"/>
  <c r="AP1301" i="3"/>
  <c r="AQ1301" i="3"/>
  <c r="AR1301" i="3"/>
  <c r="AP1302" i="3"/>
  <c r="AQ1302" i="3"/>
  <c r="AR1302" i="3"/>
  <c r="AP1303" i="3"/>
  <c r="AQ1303" i="3"/>
  <c r="AR1303" i="3"/>
  <c r="AP1304" i="3"/>
  <c r="AQ1304" i="3"/>
  <c r="AR1304" i="3"/>
  <c r="AP1305" i="3"/>
  <c r="AQ1305" i="3"/>
  <c r="AR1305" i="3"/>
  <c r="AP1306" i="3"/>
  <c r="AQ1306" i="3"/>
  <c r="AR1306" i="3"/>
  <c r="AP1307" i="3"/>
  <c r="AQ1307" i="3"/>
  <c r="AR1307" i="3"/>
  <c r="AP1308" i="3"/>
  <c r="AQ1308" i="3"/>
  <c r="AR1308" i="3"/>
  <c r="AP1309" i="3"/>
  <c r="AQ1309" i="3"/>
  <c r="AR1309" i="3"/>
  <c r="AP1310" i="3"/>
  <c r="AQ1310" i="3"/>
  <c r="AR1310" i="3"/>
  <c r="AP1311" i="3"/>
  <c r="AQ1311" i="3"/>
  <c r="AR1311" i="3"/>
  <c r="AP1312" i="3"/>
  <c r="AQ1312" i="3"/>
  <c r="AR1312" i="3"/>
  <c r="AP1313" i="3"/>
  <c r="AQ1313" i="3"/>
  <c r="AR1313" i="3"/>
  <c r="AP1314" i="3"/>
  <c r="AQ1314" i="3"/>
  <c r="AR1314" i="3"/>
  <c r="AP1315" i="3"/>
  <c r="AQ1315" i="3"/>
  <c r="AR1315" i="3"/>
  <c r="AP1316" i="3"/>
  <c r="AQ1316" i="3"/>
  <c r="AR1316" i="3"/>
  <c r="AP1317" i="3"/>
  <c r="AQ1317" i="3"/>
  <c r="AR1317" i="3"/>
  <c r="AP1318" i="3"/>
  <c r="AQ1318" i="3"/>
  <c r="AR1318" i="3"/>
  <c r="AP1319" i="3"/>
  <c r="AQ1319" i="3"/>
  <c r="AR1319" i="3"/>
  <c r="AP1320" i="3"/>
  <c r="AQ1320" i="3"/>
  <c r="AR1320" i="3"/>
  <c r="AP1321" i="3"/>
  <c r="AQ1321" i="3"/>
  <c r="AR1321" i="3"/>
  <c r="AP1322" i="3"/>
  <c r="AQ1322" i="3"/>
  <c r="AR1322" i="3"/>
  <c r="AP1323" i="3"/>
  <c r="AQ1323" i="3"/>
  <c r="AR1323" i="3"/>
  <c r="AP1324" i="3"/>
  <c r="AQ1324" i="3"/>
  <c r="AR1324" i="3"/>
  <c r="AP1325" i="3"/>
  <c r="AQ1325" i="3"/>
  <c r="AR1325" i="3"/>
  <c r="AP1326" i="3"/>
  <c r="AQ1326" i="3"/>
  <c r="AR1326" i="3"/>
  <c r="AP1327" i="3"/>
  <c r="AQ1327" i="3"/>
  <c r="AR1327" i="3"/>
  <c r="AP1328" i="3"/>
  <c r="AQ1328" i="3"/>
  <c r="AR1328" i="3"/>
  <c r="AP1329" i="3"/>
  <c r="AQ1329" i="3"/>
  <c r="AR1329" i="3"/>
  <c r="AP1330" i="3"/>
  <c r="AQ1330" i="3"/>
  <c r="AR1330" i="3"/>
  <c r="AP1331" i="3"/>
  <c r="AQ1331" i="3"/>
  <c r="AR1331" i="3"/>
  <c r="AP1332" i="3"/>
  <c r="AQ1332" i="3"/>
  <c r="AR1332" i="3"/>
  <c r="AP1333" i="3"/>
  <c r="AQ1333" i="3"/>
  <c r="AR1333" i="3"/>
  <c r="AP1334" i="3"/>
  <c r="AQ1334" i="3"/>
  <c r="AR1334" i="3"/>
  <c r="AP1335" i="3"/>
  <c r="AQ1335" i="3"/>
  <c r="AR1335" i="3"/>
  <c r="AP1336" i="3"/>
  <c r="AQ1336" i="3"/>
  <c r="AR1336" i="3"/>
  <c r="AP1337" i="3"/>
  <c r="AQ1337" i="3"/>
  <c r="AR1337" i="3"/>
  <c r="AP1338" i="3"/>
  <c r="AQ1338" i="3"/>
  <c r="AR1338" i="3"/>
  <c r="AP1339" i="3"/>
  <c r="AQ1339" i="3"/>
  <c r="AR1339" i="3"/>
  <c r="AP1340" i="3"/>
  <c r="AQ1340" i="3"/>
  <c r="AR1340" i="3"/>
  <c r="AP1341" i="3"/>
  <c r="AQ1341" i="3"/>
  <c r="AR1341" i="3"/>
  <c r="AP1342" i="3"/>
  <c r="AQ1342" i="3"/>
  <c r="AR1342" i="3"/>
  <c r="AP1343" i="3"/>
  <c r="AQ1343" i="3"/>
  <c r="AR1343" i="3"/>
  <c r="AP1344" i="3"/>
  <c r="AQ1344" i="3"/>
  <c r="AR1344" i="3"/>
  <c r="AP1345" i="3"/>
  <c r="AQ1345" i="3"/>
  <c r="AR1345" i="3"/>
  <c r="AP1346" i="3"/>
  <c r="AQ1346" i="3"/>
  <c r="AR1346" i="3"/>
  <c r="AP1347" i="3"/>
  <c r="AQ1347" i="3"/>
  <c r="AR1347" i="3"/>
  <c r="AP1348" i="3"/>
  <c r="AQ1348" i="3"/>
  <c r="AR1348" i="3"/>
  <c r="AP1349" i="3"/>
  <c r="AQ1349" i="3"/>
  <c r="AR1349" i="3"/>
  <c r="AP1350" i="3"/>
  <c r="AQ1350" i="3"/>
  <c r="AR1350" i="3"/>
  <c r="AP1351" i="3"/>
  <c r="AQ1351" i="3"/>
  <c r="AR1351" i="3"/>
  <c r="AP1352" i="3"/>
  <c r="AQ1352" i="3"/>
  <c r="AR1352" i="3"/>
  <c r="AP1353" i="3"/>
  <c r="AQ1353" i="3"/>
  <c r="AR1353" i="3"/>
  <c r="AP1354" i="3"/>
  <c r="AQ1354" i="3"/>
  <c r="AR1354" i="3"/>
  <c r="AP1355" i="3"/>
  <c r="AQ1355" i="3"/>
  <c r="AR1355" i="3"/>
  <c r="AP1356" i="3"/>
  <c r="AQ1356" i="3"/>
  <c r="AR1356" i="3"/>
  <c r="AP1357" i="3"/>
  <c r="AQ1357" i="3"/>
  <c r="AR1357" i="3"/>
  <c r="AP1358" i="3"/>
  <c r="AQ1358" i="3"/>
  <c r="AR1358" i="3"/>
  <c r="AP1359" i="3"/>
  <c r="AQ1359" i="3"/>
  <c r="AR1359" i="3"/>
  <c r="AP1360" i="3"/>
  <c r="AQ1360" i="3"/>
  <c r="AR1360" i="3"/>
  <c r="AP1361" i="3"/>
  <c r="AQ1361" i="3"/>
  <c r="AR1361" i="3"/>
  <c r="AP1362" i="3"/>
  <c r="AQ1362" i="3"/>
  <c r="AR1362" i="3"/>
  <c r="AP1363" i="3"/>
  <c r="AQ1363" i="3"/>
  <c r="AR1363" i="3"/>
  <c r="AP1364" i="3"/>
  <c r="AQ1364" i="3"/>
  <c r="AR1364" i="3"/>
  <c r="AP1365" i="3"/>
  <c r="AQ1365" i="3"/>
  <c r="AR1365" i="3"/>
  <c r="AP1366" i="3"/>
  <c r="AQ1366" i="3"/>
  <c r="AR1366" i="3"/>
  <c r="AP1367" i="3"/>
  <c r="AQ1367" i="3"/>
  <c r="AR1367" i="3"/>
  <c r="AP1368" i="3"/>
  <c r="AQ1368" i="3"/>
  <c r="AR1368" i="3"/>
  <c r="AP1369" i="3"/>
  <c r="AQ1369" i="3"/>
  <c r="AR1369" i="3"/>
  <c r="AP1370" i="3"/>
  <c r="AQ1370" i="3"/>
  <c r="AR1370" i="3"/>
  <c r="AP1371" i="3"/>
  <c r="AQ1371" i="3"/>
  <c r="AR1371" i="3"/>
  <c r="AP1372" i="3"/>
  <c r="AQ1372" i="3"/>
  <c r="AR1372" i="3"/>
  <c r="AP1373" i="3"/>
  <c r="AQ1373" i="3"/>
  <c r="AR1373" i="3"/>
  <c r="AP1374" i="3"/>
  <c r="AQ1374" i="3"/>
  <c r="AR1374" i="3"/>
  <c r="AP1375" i="3"/>
  <c r="AQ1375" i="3"/>
  <c r="AR1375" i="3"/>
  <c r="AP1376" i="3"/>
  <c r="AQ1376" i="3"/>
  <c r="AR1376" i="3"/>
  <c r="AP1377" i="3"/>
  <c r="AQ1377" i="3"/>
  <c r="AR1377" i="3"/>
  <c r="AP1378" i="3"/>
  <c r="AQ1378" i="3"/>
  <c r="AR1378" i="3"/>
  <c r="AP1379" i="3"/>
  <c r="AQ1379" i="3"/>
  <c r="AR1379" i="3"/>
  <c r="AP1380" i="3"/>
  <c r="AQ1380" i="3"/>
  <c r="AR1380" i="3"/>
  <c r="AP1381" i="3"/>
  <c r="AQ1381" i="3"/>
  <c r="AR1381" i="3"/>
  <c r="AP1382" i="3"/>
  <c r="AQ1382" i="3"/>
  <c r="AR1382" i="3"/>
  <c r="AP1383" i="3"/>
  <c r="AQ1383" i="3"/>
  <c r="AR1383" i="3"/>
  <c r="AP1384" i="3"/>
  <c r="AQ1384" i="3"/>
  <c r="AR1384" i="3"/>
  <c r="AP1385" i="3"/>
  <c r="AQ1385" i="3"/>
  <c r="AR1385" i="3"/>
  <c r="AP1386" i="3"/>
  <c r="AQ1386" i="3"/>
  <c r="AR1386" i="3"/>
  <c r="AP1387" i="3"/>
  <c r="AQ1387" i="3"/>
  <c r="AR1387" i="3"/>
  <c r="AP1388" i="3"/>
  <c r="AQ1388" i="3"/>
  <c r="AR1388" i="3"/>
  <c r="AP1389" i="3"/>
  <c r="AQ1389" i="3"/>
  <c r="AR1389" i="3"/>
  <c r="AP1390" i="3"/>
  <c r="AQ1390" i="3"/>
  <c r="AR1390" i="3"/>
  <c r="AP1391" i="3"/>
  <c r="AQ1391" i="3"/>
  <c r="AR1391" i="3"/>
  <c r="AP1392" i="3"/>
  <c r="AQ1392" i="3"/>
  <c r="AR1392" i="3"/>
  <c r="AP1393" i="3"/>
  <c r="AQ1393" i="3"/>
  <c r="AR1393" i="3"/>
  <c r="AP1394" i="3"/>
  <c r="AQ1394" i="3"/>
  <c r="AR1394" i="3"/>
  <c r="AP1395" i="3"/>
  <c r="AQ1395" i="3"/>
  <c r="AR1395" i="3"/>
  <c r="AP1396" i="3"/>
  <c r="AQ1396" i="3"/>
  <c r="AR1396" i="3"/>
  <c r="AP1397" i="3"/>
  <c r="AQ1397" i="3"/>
  <c r="AR1397" i="3"/>
  <c r="AP1398" i="3"/>
  <c r="AQ1398" i="3"/>
  <c r="AR1398" i="3"/>
  <c r="AP1399" i="3"/>
  <c r="AQ1399" i="3"/>
  <c r="AR1399" i="3"/>
  <c r="AP1400" i="3"/>
  <c r="AQ1400" i="3"/>
  <c r="AR1400" i="3"/>
  <c r="AP1401" i="3"/>
  <c r="AQ1401" i="3"/>
  <c r="AR1401" i="3"/>
  <c r="AP1402" i="3"/>
  <c r="AQ1402" i="3"/>
  <c r="AR1402" i="3"/>
  <c r="AP1403" i="3"/>
  <c r="AQ1403" i="3"/>
  <c r="AR1403" i="3"/>
  <c r="AP1404" i="3"/>
  <c r="AQ1404" i="3"/>
  <c r="AR1404" i="3"/>
  <c r="AP1405" i="3"/>
  <c r="AQ1405" i="3"/>
  <c r="AR1405" i="3"/>
  <c r="AP1406" i="3"/>
  <c r="AQ1406" i="3"/>
  <c r="AR1406" i="3"/>
  <c r="AP1407" i="3"/>
  <c r="AQ1407" i="3"/>
  <c r="AR1407" i="3"/>
  <c r="AP1408" i="3"/>
  <c r="AQ1408" i="3"/>
  <c r="AR1408" i="3"/>
  <c r="AP1409" i="3"/>
  <c r="AQ1409" i="3"/>
  <c r="AR1409" i="3"/>
  <c r="AP1410" i="3"/>
  <c r="AQ1410" i="3"/>
  <c r="AR1410" i="3"/>
  <c r="AP1411" i="3"/>
  <c r="AQ1411" i="3"/>
  <c r="AR1411" i="3"/>
  <c r="AP1412" i="3"/>
  <c r="AQ1412" i="3"/>
  <c r="AR1412" i="3"/>
  <c r="AP1413" i="3"/>
  <c r="AQ1413" i="3"/>
  <c r="AR1413" i="3"/>
  <c r="AP1414" i="3"/>
  <c r="AQ1414" i="3"/>
  <c r="AR1414" i="3"/>
  <c r="AP1415" i="3"/>
  <c r="AQ1415" i="3"/>
  <c r="AR1415" i="3"/>
  <c r="AP1416" i="3"/>
  <c r="AQ1416" i="3"/>
  <c r="AR1416" i="3"/>
  <c r="AP1417" i="3"/>
  <c r="AQ1417" i="3"/>
  <c r="AR1417" i="3"/>
  <c r="AP1418" i="3"/>
  <c r="AQ1418" i="3"/>
  <c r="AR1418" i="3"/>
  <c r="AP1419" i="3"/>
  <c r="AQ1419" i="3"/>
  <c r="AR1419" i="3"/>
  <c r="AP1420" i="3"/>
  <c r="AQ1420" i="3"/>
  <c r="AR1420" i="3"/>
  <c r="AP1421" i="3"/>
  <c r="AQ1421" i="3"/>
  <c r="AR1421" i="3"/>
  <c r="AP1422" i="3"/>
  <c r="AQ1422" i="3"/>
  <c r="AR1422" i="3"/>
  <c r="AP1423" i="3"/>
  <c r="AQ1423" i="3"/>
  <c r="AR1423" i="3"/>
  <c r="AP1424" i="3"/>
  <c r="AQ1424" i="3"/>
  <c r="AR1424" i="3"/>
  <c r="AP1425" i="3"/>
  <c r="AQ1425" i="3"/>
  <c r="AR1425" i="3"/>
  <c r="AP1426" i="3"/>
  <c r="AQ1426" i="3"/>
  <c r="AR1426" i="3"/>
  <c r="AP1427" i="3"/>
  <c r="AQ1427" i="3"/>
  <c r="AR1427" i="3"/>
  <c r="AP1428" i="3"/>
  <c r="AQ1428" i="3"/>
  <c r="AR1428" i="3"/>
  <c r="AP1429" i="3"/>
  <c r="AQ1429" i="3"/>
  <c r="AR1429" i="3"/>
  <c r="AP1430" i="3"/>
  <c r="AQ1430" i="3"/>
  <c r="AR1430" i="3"/>
  <c r="AP1431" i="3"/>
  <c r="AQ1431" i="3"/>
  <c r="AR1431" i="3"/>
  <c r="AP1432" i="3"/>
  <c r="AQ1432" i="3"/>
  <c r="AR1432" i="3"/>
  <c r="AP1433" i="3"/>
  <c r="AQ1433" i="3"/>
  <c r="AR1433" i="3"/>
  <c r="AP1434" i="3"/>
  <c r="AQ1434" i="3"/>
  <c r="AR1434" i="3"/>
  <c r="AP1435" i="3"/>
  <c r="AQ1435" i="3"/>
  <c r="AR1435" i="3"/>
  <c r="AP1436" i="3"/>
  <c r="AQ1436" i="3"/>
  <c r="AR1436" i="3"/>
  <c r="AP1437" i="3"/>
  <c r="AQ1437" i="3"/>
  <c r="AR1437" i="3"/>
  <c r="AP1438" i="3"/>
  <c r="AQ1438" i="3"/>
  <c r="AR1438" i="3"/>
  <c r="AP1439" i="3"/>
  <c r="AQ1439" i="3"/>
  <c r="AR1439" i="3"/>
  <c r="AP1440" i="3"/>
  <c r="AQ1440" i="3"/>
  <c r="AR1440" i="3"/>
  <c r="AP1441" i="3"/>
  <c r="AQ1441" i="3"/>
  <c r="AR1441" i="3"/>
  <c r="AP1442" i="3"/>
  <c r="AQ1442" i="3"/>
  <c r="AR1442" i="3"/>
  <c r="AP1443" i="3"/>
  <c r="AQ1443" i="3"/>
  <c r="AR1443" i="3"/>
  <c r="AP1444" i="3"/>
  <c r="AQ1444" i="3"/>
  <c r="AR1444" i="3"/>
  <c r="AP1445" i="3"/>
  <c r="AQ1445" i="3"/>
  <c r="AR1445" i="3"/>
  <c r="AP1446" i="3"/>
  <c r="AQ1446" i="3"/>
  <c r="AR1446" i="3"/>
  <c r="AP1447" i="3"/>
  <c r="AQ1447" i="3"/>
  <c r="AR1447" i="3"/>
  <c r="AP1448" i="3"/>
  <c r="AQ1448" i="3"/>
  <c r="AR1448" i="3"/>
  <c r="AP1449" i="3"/>
  <c r="AQ1449" i="3"/>
  <c r="AR1449" i="3"/>
  <c r="AP1450" i="3"/>
  <c r="AQ1450" i="3"/>
  <c r="AR1450" i="3"/>
  <c r="AP1451" i="3"/>
  <c r="AQ1451" i="3"/>
  <c r="AR1451" i="3"/>
  <c r="AP1452" i="3"/>
  <c r="AQ1452" i="3"/>
  <c r="AR1452" i="3"/>
  <c r="AP1453" i="3"/>
  <c r="AQ1453" i="3"/>
  <c r="AR1453" i="3"/>
  <c r="AP1454" i="3"/>
  <c r="AQ1454" i="3"/>
  <c r="AR1454" i="3"/>
  <c r="AP1455" i="3"/>
  <c r="AQ1455" i="3"/>
  <c r="AR1455" i="3"/>
  <c r="AP1456" i="3"/>
  <c r="AQ1456" i="3"/>
  <c r="AR1456" i="3"/>
  <c r="AP1457" i="3"/>
  <c r="AQ1457" i="3"/>
  <c r="AR1457" i="3"/>
  <c r="AP1458" i="3"/>
  <c r="AQ1458" i="3"/>
  <c r="AR1458" i="3"/>
  <c r="AP1459" i="3"/>
  <c r="AQ1459" i="3"/>
  <c r="AR1459" i="3"/>
  <c r="AP1460" i="3"/>
  <c r="AQ1460" i="3"/>
  <c r="AR1460" i="3"/>
  <c r="AP1461" i="3"/>
  <c r="AQ1461" i="3"/>
  <c r="AR1461" i="3"/>
  <c r="AP1462" i="3"/>
  <c r="AQ1462" i="3"/>
  <c r="AR1462" i="3"/>
  <c r="AP1463" i="3"/>
  <c r="AQ1463" i="3"/>
  <c r="AR1463" i="3"/>
  <c r="AP1464" i="3"/>
  <c r="AQ1464" i="3"/>
  <c r="AR1464" i="3"/>
  <c r="AP1465" i="3"/>
  <c r="AQ1465" i="3"/>
  <c r="AR1465" i="3"/>
  <c r="AP1466" i="3"/>
  <c r="AQ1466" i="3"/>
  <c r="AR1466" i="3"/>
  <c r="AP1467" i="3"/>
  <c r="AQ1467" i="3"/>
  <c r="AR1467" i="3"/>
  <c r="AP1468" i="3"/>
  <c r="AQ1468" i="3"/>
  <c r="AR1468" i="3"/>
  <c r="AP1469" i="3"/>
  <c r="AQ1469" i="3"/>
  <c r="AR1469" i="3"/>
  <c r="AP1470" i="3"/>
  <c r="AQ1470" i="3"/>
  <c r="AR1470" i="3"/>
  <c r="AP1471" i="3"/>
  <c r="AQ1471" i="3"/>
  <c r="AR1471" i="3"/>
  <c r="AP1472" i="3"/>
  <c r="AQ1472" i="3"/>
  <c r="AR1472" i="3"/>
  <c r="AP1473" i="3"/>
  <c r="AQ1473" i="3"/>
  <c r="AR1473" i="3"/>
  <c r="AP1474" i="3"/>
  <c r="AQ1474" i="3"/>
  <c r="AR1474" i="3"/>
  <c r="AP1475" i="3"/>
  <c r="AQ1475" i="3"/>
  <c r="AR1475" i="3"/>
  <c r="AP1476" i="3"/>
  <c r="AQ1476" i="3"/>
  <c r="AR1476" i="3"/>
  <c r="AP1477" i="3"/>
  <c r="AQ1477" i="3"/>
  <c r="AR1477" i="3"/>
  <c r="AP1478" i="3"/>
  <c r="AQ1478" i="3"/>
  <c r="AR1478" i="3"/>
  <c r="AP1479" i="3"/>
  <c r="AQ1479" i="3"/>
  <c r="AR1479" i="3"/>
  <c r="AP1480" i="3"/>
  <c r="AQ1480" i="3"/>
  <c r="AR1480" i="3"/>
  <c r="AP1481" i="3"/>
  <c r="AQ1481" i="3"/>
  <c r="AR1481" i="3"/>
  <c r="AP1482" i="3"/>
  <c r="AQ1482" i="3"/>
  <c r="AR1482" i="3"/>
  <c r="AP1483" i="3"/>
  <c r="AQ1483" i="3"/>
  <c r="AR1483" i="3"/>
  <c r="AP1484" i="3"/>
  <c r="AQ1484" i="3"/>
  <c r="AR1484" i="3"/>
  <c r="AP1485" i="3"/>
  <c r="AQ1485" i="3"/>
  <c r="AR1485" i="3"/>
  <c r="AP1486" i="3"/>
  <c r="AQ1486" i="3"/>
  <c r="AR1486" i="3"/>
  <c r="AP1487" i="3"/>
  <c r="AQ1487" i="3"/>
  <c r="AR1487" i="3"/>
  <c r="AP1488" i="3"/>
  <c r="AQ1488" i="3"/>
  <c r="AR1488" i="3"/>
  <c r="AP1489" i="3"/>
  <c r="AQ1489" i="3"/>
  <c r="AR1489" i="3"/>
  <c r="AP1490" i="3"/>
  <c r="AQ1490" i="3"/>
  <c r="AR1490" i="3"/>
  <c r="AP1491" i="3"/>
  <c r="AQ1491" i="3"/>
  <c r="AR1491" i="3"/>
  <c r="AP1492" i="3"/>
  <c r="AQ1492" i="3"/>
  <c r="AR1492" i="3"/>
  <c r="AP1493" i="3"/>
  <c r="AQ1493" i="3"/>
  <c r="AR1493" i="3"/>
  <c r="AP1494" i="3"/>
  <c r="AQ1494" i="3"/>
  <c r="AR1494" i="3"/>
  <c r="AP1495" i="3"/>
  <c r="AQ1495" i="3"/>
  <c r="AR1495" i="3"/>
  <c r="AP1496" i="3"/>
  <c r="AQ1496" i="3"/>
  <c r="AR1496" i="3"/>
  <c r="AP1497" i="3"/>
  <c r="AQ1497" i="3"/>
  <c r="AR1497" i="3"/>
  <c r="AP1498" i="3"/>
  <c r="AQ1498" i="3"/>
  <c r="AR1498" i="3"/>
  <c r="AP1499" i="3"/>
  <c r="AQ1499" i="3"/>
  <c r="AR1499" i="3"/>
  <c r="AP1500" i="3"/>
  <c r="AQ1500" i="3"/>
  <c r="AR1500" i="3"/>
  <c r="AP1501" i="3"/>
  <c r="AQ1501" i="3"/>
  <c r="AR1501" i="3"/>
  <c r="AP1502" i="3"/>
  <c r="AQ1502" i="3"/>
  <c r="AR1502" i="3"/>
  <c r="AP1503" i="3"/>
  <c r="AQ1503" i="3"/>
  <c r="AR1503" i="3"/>
  <c r="AP1504" i="3"/>
  <c r="AQ1504" i="3"/>
  <c r="AR1504" i="3"/>
  <c r="AP1505" i="3"/>
  <c r="AQ1505" i="3"/>
  <c r="AR1505" i="3"/>
  <c r="AP1506" i="3"/>
  <c r="AQ1506" i="3"/>
  <c r="AR1506" i="3"/>
  <c r="AP1507" i="3"/>
  <c r="AQ1507" i="3"/>
  <c r="AR1507"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1271" i="3"/>
  <c r="AO1272" i="3"/>
  <c r="AO1273" i="3"/>
  <c r="AO1274" i="3"/>
  <c r="AO1275" i="3"/>
  <c r="AO1276" i="3"/>
  <c r="AO1277" i="3"/>
  <c r="AO1278" i="3"/>
  <c r="AO1279" i="3"/>
  <c r="AO1280" i="3"/>
  <c r="AO1281" i="3"/>
  <c r="AO1282" i="3"/>
  <c r="AO1283" i="3"/>
  <c r="AO1284" i="3"/>
  <c r="AO1285" i="3"/>
  <c r="AO1286" i="3"/>
  <c r="AO1287" i="3"/>
  <c r="AO1288" i="3"/>
  <c r="AO1289" i="3"/>
  <c r="AO1290" i="3"/>
  <c r="AO1291" i="3"/>
  <c r="AO1292" i="3"/>
  <c r="AO1293" i="3"/>
  <c r="AO1294" i="3"/>
  <c r="AO1295" i="3"/>
  <c r="AO1296" i="3"/>
  <c r="AO1297" i="3"/>
  <c r="AO1298" i="3"/>
  <c r="AO1299" i="3"/>
  <c r="AO1300" i="3"/>
  <c r="AO1301" i="3"/>
  <c r="AO1302" i="3"/>
  <c r="AO1303" i="3"/>
  <c r="AO1304" i="3"/>
  <c r="AO1305" i="3"/>
  <c r="AO1306" i="3"/>
  <c r="AO1307" i="3"/>
  <c r="AO1308" i="3"/>
  <c r="AO1309" i="3"/>
  <c r="AO1310" i="3"/>
  <c r="AO1311" i="3"/>
  <c r="AO1312" i="3"/>
  <c r="AO1313" i="3"/>
  <c r="AO1314" i="3"/>
  <c r="AO1315" i="3"/>
  <c r="AO1316" i="3"/>
  <c r="AO1317" i="3"/>
  <c r="AO1318" i="3"/>
  <c r="AO1319" i="3"/>
  <c r="AO1320" i="3"/>
  <c r="AO1321" i="3"/>
  <c r="AO1322" i="3"/>
  <c r="AO1323" i="3"/>
  <c r="AO1324" i="3"/>
  <c r="AO1325" i="3"/>
  <c r="AO1326" i="3"/>
  <c r="AO1327" i="3"/>
  <c r="AO1328" i="3"/>
  <c r="AO1329" i="3"/>
  <c r="AO1330" i="3"/>
  <c r="AO1331" i="3"/>
  <c r="AO1332" i="3"/>
  <c r="AO1333" i="3"/>
  <c r="AO1334" i="3"/>
  <c r="AO1335" i="3"/>
  <c r="AO1336" i="3"/>
  <c r="AO1337" i="3"/>
  <c r="AO1338" i="3"/>
  <c r="AO1339" i="3"/>
  <c r="AO1340" i="3"/>
  <c r="AO1341" i="3"/>
  <c r="AO1342" i="3"/>
  <c r="AO1343" i="3"/>
  <c r="AO1344" i="3"/>
  <c r="AO1345" i="3"/>
  <c r="AO1346" i="3"/>
  <c r="AO1347" i="3"/>
  <c r="AO1348" i="3"/>
  <c r="AO1349" i="3"/>
  <c r="AO1350" i="3"/>
  <c r="AO1351" i="3"/>
  <c r="AO1352" i="3"/>
  <c r="AO1353" i="3"/>
  <c r="AO1354" i="3"/>
  <c r="AO1355" i="3"/>
  <c r="AO1356" i="3"/>
  <c r="AO1357" i="3"/>
  <c r="AO1358" i="3"/>
  <c r="AO1359" i="3"/>
  <c r="AO1360" i="3"/>
  <c r="AO1361" i="3"/>
  <c r="AO1362" i="3"/>
  <c r="AO1363" i="3"/>
  <c r="AO1364" i="3"/>
  <c r="AO1365" i="3"/>
  <c r="AO1366" i="3"/>
  <c r="AO1367" i="3"/>
  <c r="AO1368" i="3"/>
  <c r="AO1369" i="3"/>
  <c r="AO1370" i="3"/>
  <c r="AO1371" i="3"/>
  <c r="AO1372" i="3"/>
  <c r="AO1373" i="3"/>
  <c r="AO1374" i="3"/>
  <c r="AO1375" i="3"/>
  <c r="AO1376" i="3"/>
  <c r="AO1377" i="3"/>
  <c r="AO1378" i="3"/>
  <c r="AO1379" i="3"/>
  <c r="AO1380" i="3"/>
  <c r="AO1381" i="3"/>
  <c r="AO1382" i="3"/>
  <c r="AO1383" i="3"/>
  <c r="AO1384" i="3"/>
  <c r="AO1385" i="3"/>
  <c r="AO1386" i="3"/>
  <c r="AO1387" i="3"/>
  <c r="AO1388" i="3"/>
  <c r="AO1389" i="3"/>
  <c r="AO1390" i="3"/>
  <c r="AO1391" i="3"/>
  <c r="AO1392" i="3"/>
  <c r="AO1393" i="3"/>
  <c r="AO1394" i="3"/>
  <c r="AO1395" i="3"/>
  <c r="AO1396" i="3"/>
  <c r="AO1397" i="3"/>
  <c r="AO1398" i="3"/>
  <c r="AO1399" i="3"/>
  <c r="AO1400" i="3"/>
  <c r="AO1401" i="3"/>
  <c r="AO1402" i="3"/>
  <c r="AO1403" i="3"/>
  <c r="AO1404" i="3"/>
  <c r="AO1405" i="3"/>
  <c r="AO1406" i="3"/>
  <c r="AO1407" i="3"/>
  <c r="AO1408" i="3"/>
  <c r="AO1409" i="3"/>
  <c r="AO1410" i="3"/>
  <c r="AO1411" i="3"/>
  <c r="AO1412" i="3"/>
  <c r="AO1413" i="3"/>
  <c r="AO1414" i="3"/>
  <c r="AO1415" i="3"/>
  <c r="AO1416" i="3"/>
  <c r="AO1417" i="3"/>
  <c r="AO1418" i="3"/>
  <c r="AO1419" i="3"/>
  <c r="AO1420" i="3"/>
  <c r="AO1421" i="3"/>
  <c r="AO1422" i="3"/>
  <c r="AO1423" i="3"/>
  <c r="AO1424" i="3"/>
  <c r="AO1425" i="3"/>
  <c r="AO1426" i="3"/>
  <c r="AO1427" i="3"/>
  <c r="AO1428" i="3"/>
  <c r="AO1429" i="3"/>
  <c r="AO1430" i="3"/>
  <c r="AO1431" i="3"/>
  <c r="AO1432" i="3"/>
  <c r="AO1433" i="3"/>
  <c r="AO1434" i="3"/>
  <c r="AO1435" i="3"/>
  <c r="AO1436" i="3"/>
  <c r="AO1437" i="3"/>
  <c r="AO1438" i="3"/>
  <c r="AO1439" i="3"/>
  <c r="AO1440" i="3"/>
  <c r="AO1441" i="3"/>
  <c r="AO1442" i="3"/>
  <c r="AO1443" i="3"/>
  <c r="AO1444" i="3"/>
  <c r="AO1445" i="3"/>
  <c r="AO1446" i="3"/>
  <c r="AO1447" i="3"/>
  <c r="AO1448" i="3"/>
  <c r="AO1449" i="3"/>
  <c r="AO1450" i="3"/>
  <c r="AO1451" i="3"/>
  <c r="AO1452" i="3"/>
  <c r="AO1453" i="3"/>
  <c r="AO1454" i="3"/>
  <c r="AO1455" i="3"/>
  <c r="AO1456" i="3"/>
  <c r="AO1457" i="3"/>
  <c r="AO1458" i="3"/>
  <c r="AO1459" i="3"/>
  <c r="AO1460" i="3"/>
  <c r="AO1461" i="3"/>
  <c r="AO1462" i="3"/>
  <c r="AO1463" i="3"/>
  <c r="AO1464" i="3"/>
  <c r="AO1465" i="3"/>
  <c r="AO1466" i="3"/>
  <c r="AO1467" i="3"/>
  <c r="AO1468" i="3"/>
  <c r="AO1469" i="3"/>
  <c r="AO1470" i="3"/>
  <c r="AO1471" i="3"/>
  <c r="AO1472" i="3"/>
  <c r="AO1473" i="3"/>
  <c r="AO1474" i="3"/>
  <c r="AO1475" i="3"/>
  <c r="AO1476" i="3"/>
  <c r="AO1477" i="3"/>
  <c r="AO1478" i="3"/>
  <c r="AO1479" i="3"/>
  <c r="AO1480" i="3"/>
  <c r="AO1481" i="3"/>
  <c r="AO1482" i="3"/>
  <c r="AO1483" i="3"/>
  <c r="AO1484" i="3"/>
  <c r="AO1485" i="3"/>
  <c r="AO1486" i="3"/>
  <c r="AO1487" i="3"/>
  <c r="AO1488" i="3"/>
  <c r="AO1489" i="3"/>
  <c r="AO1490" i="3"/>
  <c r="AO1491" i="3"/>
  <c r="AO1492" i="3"/>
  <c r="AO1493" i="3"/>
  <c r="AO1494" i="3"/>
  <c r="AO1495" i="3"/>
  <c r="AO1496" i="3"/>
  <c r="AO1497" i="3"/>
  <c r="AO1498" i="3"/>
  <c r="AO1499" i="3"/>
  <c r="AO1500" i="3"/>
  <c r="AO1501" i="3"/>
  <c r="AO1502" i="3"/>
  <c r="AO1503" i="3"/>
  <c r="AO1504" i="3"/>
  <c r="AO1505" i="3"/>
  <c r="AO1506" i="3"/>
  <c r="AO1507"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N1085" i="3"/>
  <c r="AN1086" i="3"/>
  <c r="AN1087" i="3"/>
  <c r="AN1088" i="3"/>
  <c r="AN1089" i="3"/>
  <c r="AN1090" i="3"/>
  <c r="AN1091" i="3"/>
  <c r="AN1092" i="3"/>
  <c r="AN1093" i="3"/>
  <c r="AN1094" i="3"/>
  <c r="AN1095" i="3"/>
  <c r="AN1096" i="3"/>
  <c r="AN1097" i="3"/>
  <c r="AN1098" i="3"/>
  <c r="AN1099" i="3"/>
  <c r="AN1100" i="3"/>
  <c r="AN1101" i="3"/>
  <c r="AN1102" i="3"/>
  <c r="AN1103" i="3"/>
  <c r="AN1104" i="3"/>
  <c r="AN1105" i="3"/>
  <c r="AN1106" i="3"/>
  <c r="AN1107" i="3"/>
  <c r="AN1108" i="3"/>
  <c r="AN1109" i="3"/>
  <c r="AN1110" i="3"/>
  <c r="AN1111" i="3"/>
  <c r="AN1112" i="3"/>
  <c r="AN1113" i="3"/>
  <c r="AN1114" i="3"/>
  <c r="AN1115" i="3"/>
  <c r="AN1116" i="3"/>
  <c r="AN1117" i="3"/>
  <c r="AN1118" i="3"/>
  <c r="AN1119" i="3"/>
  <c r="AN1120" i="3"/>
  <c r="AN1121" i="3"/>
  <c r="AN1122" i="3"/>
  <c r="AN1123" i="3"/>
  <c r="AN1124" i="3"/>
  <c r="AN1125" i="3"/>
  <c r="AN1126" i="3"/>
  <c r="AN1127" i="3"/>
  <c r="AN1128" i="3"/>
  <c r="AN1129" i="3"/>
  <c r="AN1130" i="3"/>
  <c r="AN1131" i="3"/>
  <c r="AN1132" i="3"/>
  <c r="AN1133" i="3"/>
  <c r="AN1134" i="3"/>
  <c r="AN1135" i="3"/>
  <c r="AN1136" i="3"/>
  <c r="AN1137" i="3"/>
  <c r="AN1138" i="3"/>
  <c r="AN1139" i="3"/>
  <c r="AN1140" i="3"/>
  <c r="AN1141" i="3"/>
  <c r="AN1142" i="3"/>
  <c r="AN1143" i="3"/>
  <c r="AN1144" i="3"/>
  <c r="AN1145" i="3"/>
  <c r="AN1146" i="3"/>
  <c r="AN1147" i="3"/>
  <c r="AN1148" i="3"/>
  <c r="AN1149" i="3"/>
  <c r="AN1150" i="3"/>
  <c r="AN1151" i="3"/>
  <c r="AN1152" i="3"/>
  <c r="AN1153" i="3"/>
  <c r="AN1154" i="3"/>
  <c r="AN1155" i="3"/>
  <c r="AN1156" i="3"/>
  <c r="AN1157" i="3"/>
  <c r="AN1158" i="3"/>
  <c r="AN1159" i="3"/>
  <c r="AN1160" i="3"/>
  <c r="AN1161" i="3"/>
  <c r="AN1162" i="3"/>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N1202" i="3"/>
  <c r="AN1203" i="3"/>
  <c r="AN1204" i="3"/>
  <c r="AN1205" i="3"/>
  <c r="AN1206" i="3"/>
  <c r="AN1207" i="3"/>
  <c r="AN1208" i="3"/>
  <c r="AN1209" i="3"/>
  <c r="AN1210" i="3"/>
  <c r="AN1211" i="3"/>
  <c r="AN1212" i="3"/>
  <c r="AN1213" i="3"/>
  <c r="AN1214" i="3"/>
  <c r="AN1215" i="3"/>
  <c r="AN1216" i="3"/>
  <c r="AN1217" i="3"/>
  <c r="AN1218" i="3"/>
  <c r="AN1219" i="3"/>
  <c r="AN1220" i="3"/>
  <c r="AN1221" i="3"/>
  <c r="AN1222" i="3"/>
  <c r="AN1223" i="3"/>
  <c r="AN1224" i="3"/>
  <c r="AN1225" i="3"/>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N1258" i="3"/>
  <c r="AN1259" i="3"/>
  <c r="AN1260" i="3"/>
  <c r="AN1261" i="3"/>
  <c r="AN1262" i="3"/>
  <c r="AN1263" i="3"/>
  <c r="AN1264" i="3"/>
  <c r="AN1265" i="3"/>
  <c r="AN1266" i="3"/>
  <c r="AN1267" i="3"/>
  <c r="AN1268" i="3"/>
  <c r="AN1269" i="3"/>
  <c r="AN1270" i="3"/>
  <c r="AN1271" i="3"/>
  <c r="AN1272" i="3"/>
  <c r="AN1273" i="3"/>
  <c r="AN1274" i="3"/>
  <c r="AN1275" i="3"/>
  <c r="AN1276" i="3"/>
  <c r="AN1277" i="3"/>
  <c r="AN1278" i="3"/>
  <c r="AN1279" i="3"/>
  <c r="AN1280" i="3"/>
  <c r="AN1281" i="3"/>
  <c r="AN1282" i="3"/>
  <c r="AN1283" i="3"/>
  <c r="AN1284" i="3"/>
  <c r="AN1285" i="3"/>
  <c r="AN1286" i="3"/>
  <c r="AN1287" i="3"/>
  <c r="AN1288" i="3"/>
  <c r="AN1289" i="3"/>
  <c r="AN1290" i="3"/>
  <c r="AN1291" i="3"/>
  <c r="AN1292" i="3"/>
  <c r="AN1293" i="3"/>
  <c r="AN1294" i="3"/>
  <c r="AN1295" i="3"/>
  <c r="AN1296" i="3"/>
  <c r="AN1297" i="3"/>
  <c r="AN1298" i="3"/>
  <c r="AN1299" i="3"/>
  <c r="AN1300" i="3"/>
  <c r="AN1301" i="3"/>
  <c r="AN1302" i="3"/>
  <c r="AN1303" i="3"/>
  <c r="AN1304" i="3"/>
  <c r="AN1305" i="3"/>
  <c r="AN1306" i="3"/>
  <c r="AN1307" i="3"/>
  <c r="AN1308" i="3"/>
  <c r="AN1309" i="3"/>
  <c r="AN1310" i="3"/>
  <c r="AN1311" i="3"/>
  <c r="AN1312" i="3"/>
  <c r="AN1313" i="3"/>
  <c r="AN1314" i="3"/>
  <c r="AN1315" i="3"/>
  <c r="AN1316" i="3"/>
  <c r="AN1317" i="3"/>
  <c r="AN1318" i="3"/>
  <c r="AN1319" i="3"/>
  <c r="AN1320" i="3"/>
  <c r="AN1321" i="3"/>
  <c r="AN1322" i="3"/>
  <c r="AN1323" i="3"/>
  <c r="AN1324" i="3"/>
  <c r="AN1325" i="3"/>
  <c r="AN1326" i="3"/>
  <c r="AN1327" i="3"/>
  <c r="AN1328" i="3"/>
  <c r="AN1329" i="3"/>
  <c r="AN1330" i="3"/>
  <c r="AN1331" i="3"/>
  <c r="AN1332" i="3"/>
  <c r="AN1333" i="3"/>
  <c r="AN1334" i="3"/>
  <c r="AN1335" i="3"/>
  <c r="AN1336" i="3"/>
  <c r="AN1337" i="3"/>
  <c r="AN1338" i="3"/>
  <c r="AN1339" i="3"/>
  <c r="AN1340" i="3"/>
  <c r="AN1341" i="3"/>
  <c r="AN1342" i="3"/>
  <c r="AN1343" i="3"/>
  <c r="AN1344" i="3"/>
  <c r="AN1345" i="3"/>
  <c r="AN1346" i="3"/>
  <c r="AN1347" i="3"/>
  <c r="AN1348" i="3"/>
  <c r="AN1349" i="3"/>
  <c r="AN1350" i="3"/>
  <c r="AN1351" i="3"/>
  <c r="AN1352" i="3"/>
  <c r="AN1353" i="3"/>
  <c r="AN1354" i="3"/>
  <c r="AN1355" i="3"/>
  <c r="AN1356" i="3"/>
  <c r="AN1357" i="3"/>
  <c r="AN1358" i="3"/>
  <c r="AN1359" i="3"/>
  <c r="AN1360" i="3"/>
  <c r="AN1361" i="3"/>
  <c r="AN1362" i="3"/>
  <c r="AN1363" i="3"/>
  <c r="AN1364" i="3"/>
  <c r="AN1365" i="3"/>
  <c r="AN1366" i="3"/>
  <c r="AN1367" i="3"/>
  <c r="AN1368" i="3"/>
  <c r="AN1369" i="3"/>
  <c r="AN1370" i="3"/>
  <c r="AN1371" i="3"/>
  <c r="AN1372" i="3"/>
  <c r="AN1373" i="3"/>
  <c r="AN1374" i="3"/>
  <c r="AN1375" i="3"/>
  <c r="AN1376" i="3"/>
  <c r="AN1377" i="3"/>
  <c r="AN1378" i="3"/>
  <c r="AN1379" i="3"/>
  <c r="AN1380" i="3"/>
  <c r="AN1381" i="3"/>
  <c r="AN1382" i="3"/>
  <c r="AN1383" i="3"/>
  <c r="AN1384" i="3"/>
  <c r="AN1385" i="3"/>
  <c r="AN1386" i="3"/>
  <c r="AN1387" i="3"/>
  <c r="AN1388" i="3"/>
  <c r="AN1389" i="3"/>
  <c r="AN1390" i="3"/>
  <c r="AN1391" i="3"/>
  <c r="AN1392" i="3"/>
  <c r="AN1393" i="3"/>
  <c r="AN1394" i="3"/>
  <c r="AN1395" i="3"/>
  <c r="AN1396" i="3"/>
  <c r="AN1397" i="3"/>
  <c r="AN1398" i="3"/>
  <c r="AN1399" i="3"/>
  <c r="AN1400" i="3"/>
  <c r="AN1401" i="3"/>
  <c r="AN1402" i="3"/>
  <c r="AN1403" i="3"/>
  <c r="AN1404" i="3"/>
  <c r="AN1405" i="3"/>
  <c r="AN1406" i="3"/>
  <c r="AN1407" i="3"/>
  <c r="AN1408" i="3"/>
  <c r="AN1409" i="3"/>
  <c r="AN1410" i="3"/>
  <c r="AN1411" i="3"/>
  <c r="AN1412" i="3"/>
  <c r="AN1413" i="3"/>
  <c r="AN1414" i="3"/>
  <c r="AN1415" i="3"/>
  <c r="AN1416" i="3"/>
  <c r="AN1417" i="3"/>
  <c r="AN1418" i="3"/>
  <c r="AN1419" i="3"/>
  <c r="AN1420" i="3"/>
  <c r="AN1421" i="3"/>
  <c r="AN1422" i="3"/>
  <c r="AN1423" i="3"/>
  <c r="AN1424" i="3"/>
  <c r="AN1425" i="3"/>
  <c r="AN1426" i="3"/>
  <c r="AN1427" i="3"/>
  <c r="AN1428" i="3"/>
  <c r="AN1429" i="3"/>
  <c r="AN1430" i="3"/>
  <c r="AN1431" i="3"/>
  <c r="AN1432" i="3"/>
  <c r="AN1433" i="3"/>
  <c r="AN1434" i="3"/>
  <c r="AN1435" i="3"/>
  <c r="AN1436" i="3"/>
  <c r="AN1437" i="3"/>
  <c r="AN1438" i="3"/>
  <c r="AN1439" i="3"/>
  <c r="AN1440" i="3"/>
  <c r="AN1441" i="3"/>
  <c r="AN1442" i="3"/>
  <c r="AN1443" i="3"/>
  <c r="AN1444" i="3"/>
  <c r="AN1445" i="3"/>
  <c r="AN1446" i="3"/>
  <c r="AN1447" i="3"/>
  <c r="AN1448" i="3"/>
  <c r="AN1449" i="3"/>
  <c r="AN1450" i="3"/>
  <c r="AN1451" i="3"/>
  <c r="AN1452" i="3"/>
  <c r="AN1453" i="3"/>
  <c r="AN1454" i="3"/>
  <c r="AN1455" i="3"/>
  <c r="AN1456" i="3"/>
  <c r="AN1457" i="3"/>
  <c r="AN1458" i="3"/>
  <c r="AN1459" i="3"/>
  <c r="AN1460" i="3"/>
  <c r="AN1461" i="3"/>
  <c r="AN1462" i="3"/>
  <c r="AN1463" i="3"/>
  <c r="AN1464" i="3"/>
  <c r="AN1465" i="3"/>
  <c r="AN1466" i="3"/>
  <c r="AN1467" i="3"/>
  <c r="AN1468" i="3"/>
  <c r="AN1469" i="3"/>
  <c r="AN1470" i="3"/>
  <c r="AN1471" i="3"/>
  <c r="AN1472" i="3"/>
  <c r="AN1473" i="3"/>
  <c r="AN1474" i="3"/>
  <c r="AN1475" i="3"/>
  <c r="AN1476" i="3"/>
  <c r="AN1477" i="3"/>
  <c r="AN1478" i="3"/>
  <c r="AN1479" i="3"/>
  <c r="AN1480" i="3"/>
  <c r="AN1481" i="3"/>
  <c r="AN1482" i="3"/>
  <c r="AN1483" i="3"/>
  <c r="AN1484" i="3"/>
  <c r="AN1485" i="3"/>
  <c r="AN1486" i="3"/>
  <c r="AN1487" i="3"/>
  <c r="AN1488" i="3"/>
  <c r="AN1489" i="3"/>
  <c r="AN1490" i="3"/>
  <c r="AN1491" i="3"/>
  <c r="AN1492" i="3"/>
  <c r="AN1493" i="3"/>
  <c r="AN1494" i="3"/>
  <c r="AN1495" i="3"/>
  <c r="AN1496" i="3"/>
  <c r="AN1497" i="3"/>
  <c r="AN1498" i="3"/>
  <c r="AN1499" i="3"/>
  <c r="AN1500" i="3"/>
  <c r="AN1501" i="3"/>
  <c r="AN1502" i="3"/>
  <c r="AN1503" i="3"/>
  <c r="AN1504" i="3"/>
  <c r="AN1505" i="3"/>
  <c r="AN1506" i="3"/>
  <c r="AN1507" i="3"/>
  <c r="H74" i="4"/>
  <c r="I74" i="4"/>
  <c r="H71" i="4"/>
  <c r="I71" i="4"/>
  <c r="C5" i="4"/>
  <c r="K94" i="4"/>
  <c r="K66" i="4"/>
  <c r="L94" i="4"/>
  <c r="L66" i="4"/>
  <c r="M94" i="4"/>
  <c r="M66" i="4"/>
  <c r="K95" i="4"/>
  <c r="K67" i="4"/>
  <c r="L95" i="4"/>
  <c r="L67" i="4"/>
  <c r="M95" i="4"/>
  <c r="M67" i="4"/>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18" i="3"/>
  <c r="V1019"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3" i="3"/>
  <c r="V1084" i="3"/>
  <c r="V1085" i="3"/>
  <c r="V1086" i="3"/>
  <c r="V1087" i="3"/>
  <c r="V1088" i="3"/>
  <c r="V1089" i="3"/>
  <c r="V1090" i="3"/>
  <c r="V1091" i="3"/>
  <c r="V1092" i="3"/>
  <c r="V1093" i="3"/>
  <c r="V1094" i="3"/>
  <c r="V1095" i="3"/>
  <c r="V1096" i="3"/>
  <c r="V1097" i="3"/>
  <c r="V1098" i="3"/>
  <c r="V1099" i="3"/>
  <c r="V1100" i="3"/>
  <c r="V1101" i="3"/>
  <c r="V1102" i="3"/>
  <c r="V1103" i="3"/>
  <c r="V1104" i="3"/>
  <c r="V1105" i="3"/>
  <c r="V1106" i="3"/>
  <c r="V1107" i="3"/>
  <c r="V1108" i="3"/>
  <c r="V1109" i="3"/>
  <c r="V1110" i="3"/>
  <c r="V1111" i="3"/>
  <c r="V1112" i="3"/>
  <c r="V1113" i="3"/>
  <c r="V1114" i="3"/>
  <c r="V1115" i="3"/>
  <c r="V1116" i="3"/>
  <c r="V1117" i="3"/>
  <c r="V1118" i="3"/>
  <c r="V1119" i="3"/>
  <c r="V1120" i="3"/>
  <c r="V1121" i="3"/>
  <c r="V1122" i="3"/>
  <c r="V1123" i="3"/>
  <c r="V1124" i="3"/>
  <c r="V1125" i="3"/>
  <c r="V1126" i="3"/>
  <c r="V1127" i="3"/>
  <c r="V1128" i="3"/>
  <c r="V1129" i="3"/>
  <c r="V1130" i="3"/>
  <c r="V1131" i="3"/>
  <c r="V1132" i="3"/>
  <c r="V1133" i="3"/>
  <c r="V1134" i="3"/>
  <c r="V1135" i="3"/>
  <c r="V1136" i="3"/>
  <c r="V1137" i="3"/>
  <c r="V1138" i="3"/>
  <c r="V1139" i="3"/>
  <c r="V1140" i="3"/>
  <c r="V1141" i="3"/>
  <c r="V1142" i="3"/>
  <c r="V1143" i="3"/>
  <c r="V1144" i="3"/>
  <c r="V1145" i="3"/>
  <c r="V1146" i="3"/>
  <c r="V1147" i="3"/>
  <c r="V1148" i="3"/>
  <c r="V1149" i="3"/>
  <c r="V1150" i="3"/>
  <c r="V1151" i="3"/>
  <c r="V1152" i="3"/>
  <c r="V1153" i="3"/>
  <c r="V1154" i="3"/>
  <c r="V1155" i="3"/>
  <c r="V1156" i="3"/>
  <c r="V1157" i="3"/>
  <c r="V1158" i="3"/>
  <c r="V1159" i="3"/>
  <c r="V1160" i="3"/>
  <c r="V1161" i="3"/>
  <c r="V1162" i="3"/>
  <c r="V1163" i="3"/>
  <c r="V1164" i="3"/>
  <c r="V1165" i="3"/>
  <c r="V1166" i="3"/>
  <c r="V1167" i="3"/>
  <c r="V1168" i="3"/>
  <c r="V1169" i="3"/>
  <c r="V1170" i="3"/>
  <c r="V1171" i="3"/>
  <c r="V1172" i="3"/>
  <c r="V1173" i="3"/>
  <c r="V1174" i="3"/>
  <c r="V1175" i="3"/>
  <c r="V1176" i="3"/>
  <c r="V1177" i="3"/>
  <c r="V1178" i="3"/>
  <c r="V1179" i="3"/>
  <c r="V1180" i="3"/>
  <c r="V1181" i="3"/>
  <c r="V1182" i="3"/>
  <c r="V1183" i="3"/>
  <c r="V1184" i="3"/>
  <c r="V1185" i="3"/>
  <c r="V1186" i="3"/>
  <c r="V1187" i="3"/>
  <c r="V1188" i="3"/>
  <c r="V1189" i="3"/>
  <c r="V1190" i="3"/>
  <c r="V1191" i="3"/>
  <c r="V1192" i="3"/>
  <c r="V1193" i="3"/>
  <c r="V1194" i="3"/>
  <c r="V1195" i="3"/>
  <c r="V1196" i="3"/>
  <c r="V1197" i="3"/>
  <c r="V1198" i="3"/>
  <c r="V1199" i="3"/>
  <c r="V1200" i="3"/>
  <c r="V1201" i="3"/>
  <c r="V1202" i="3"/>
  <c r="V1203" i="3"/>
  <c r="V1204" i="3"/>
  <c r="V1205" i="3"/>
  <c r="V1206" i="3"/>
  <c r="V1207" i="3"/>
  <c r="V1208" i="3"/>
  <c r="V1209" i="3"/>
  <c r="V1210" i="3"/>
  <c r="V1211" i="3"/>
  <c r="V1212" i="3"/>
  <c r="V1213" i="3"/>
  <c r="V1214" i="3"/>
  <c r="V1215" i="3"/>
  <c r="V1216" i="3"/>
  <c r="V1217" i="3"/>
  <c r="V1218" i="3"/>
  <c r="V1219" i="3"/>
  <c r="V1220" i="3"/>
  <c r="V1221" i="3"/>
  <c r="V1222" i="3"/>
  <c r="V1223" i="3"/>
  <c r="V1224" i="3"/>
  <c r="V1225" i="3"/>
  <c r="V1226" i="3"/>
  <c r="V1227" i="3"/>
  <c r="V1228" i="3"/>
  <c r="V1229" i="3"/>
  <c r="V1230" i="3"/>
  <c r="V1231" i="3"/>
  <c r="V1232" i="3"/>
  <c r="V1233" i="3"/>
  <c r="V1234" i="3"/>
  <c r="V1235" i="3"/>
  <c r="V1236" i="3"/>
  <c r="V1237" i="3"/>
  <c r="V1238" i="3"/>
  <c r="V1239" i="3"/>
  <c r="V1240" i="3"/>
  <c r="V1241" i="3"/>
  <c r="V1242" i="3"/>
  <c r="V1243" i="3"/>
  <c r="V1244" i="3"/>
  <c r="V1245" i="3"/>
  <c r="V1246" i="3"/>
  <c r="V1247" i="3"/>
  <c r="V1248" i="3"/>
  <c r="V1249" i="3"/>
  <c r="V1250" i="3"/>
  <c r="V1251" i="3"/>
  <c r="V1252" i="3"/>
  <c r="V1253" i="3"/>
  <c r="V1254" i="3"/>
  <c r="V1255" i="3"/>
  <c r="V1256" i="3"/>
  <c r="V1257" i="3"/>
  <c r="V1258" i="3"/>
  <c r="V1259" i="3"/>
  <c r="V1260" i="3"/>
  <c r="V1261" i="3"/>
  <c r="V1262" i="3"/>
  <c r="V1263" i="3"/>
  <c r="V1264" i="3"/>
  <c r="V1265" i="3"/>
  <c r="V1266" i="3"/>
  <c r="V1267" i="3"/>
  <c r="V1268" i="3"/>
  <c r="V1269" i="3"/>
  <c r="V1270" i="3"/>
  <c r="V1271" i="3"/>
  <c r="V1272" i="3"/>
  <c r="V1273" i="3"/>
  <c r="V1274" i="3"/>
  <c r="V1275" i="3"/>
  <c r="V1276" i="3"/>
  <c r="V1277" i="3"/>
  <c r="V1278" i="3"/>
  <c r="V1279" i="3"/>
  <c r="V1280" i="3"/>
  <c r="V1281" i="3"/>
  <c r="V1282" i="3"/>
  <c r="V1283" i="3"/>
  <c r="V1284" i="3"/>
  <c r="V1285" i="3"/>
  <c r="V1286" i="3"/>
  <c r="V1287" i="3"/>
  <c r="V1288" i="3"/>
  <c r="V1289" i="3"/>
  <c r="V1290" i="3"/>
  <c r="V1291" i="3"/>
  <c r="V1292" i="3"/>
  <c r="V1293" i="3"/>
  <c r="V1294" i="3"/>
  <c r="V1295" i="3"/>
  <c r="V1296" i="3"/>
  <c r="V1297" i="3"/>
  <c r="V1298" i="3"/>
  <c r="V1299" i="3"/>
  <c r="V1300" i="3"/>
  <c r="V1301" i="3"/>
  <c r="V1302" i="3"/>
  <c r="V1303" i="3"/>
  <c r="V1304" i="3"/>
  <c r="V1305" i="3"/>
  <c r="V1306" i="3"/>
  <c r="V1307" i="3"/>
  <c r="V1308" i="3"/>
  <c r="V1309" i="3"/>
  <c r="V1310" i="3"/>
  <c r="V1311" i="3"/>
  <c r="V1312" i="3"/>
  <c r="V1313" i="3"/>
  <c r="V1314" i="3"/>
  <c r="V1315" i="3"/>
  <c r="V1316" i="3"/>
  <c r="V1317" i="3"/>
  <c r="V1318" i="3"/>
  <c r="V1319" i="3"/>
  <c r="V1320" i="3"/>
  <c r="V1321" i="3"/>
  <c r="V1322" i="3"/>
  <c r="V1323" i="3"/>
  <c r="V1324" i="3"/>
  <c r="V1325" i="3"/>
  <c r="V1326" i="3"/>
  <c r="V1327" i="3"/>
  <c r="V1328" i="3"/>
  <c r="V1329" i="3"/>
  <c r="V1330" i="3"/>
  <c r="V1331" i="3"/>
  <c r="V1332" i="3"/>
  <c r="V1333" i="3"/>
  <c r="V1334" i="3"/>
  <c r="V1335" i="3"/>
  <c r="V1336" i="3"/>
  <c r="V1337" i="3"/>
  <c r="V1338" i="3"/>
  <c r="V1339" i="3"/>
  <c r="V1340" i="3"/>
  <c r="V1341" i="3"/>
  <c r="V1342" i="3"/>
  <c r="V1343" i="3"/>
  <c r="V1344" i="3"/>
  <c r="V1345" i="3"/>
  <c r="V1346" i="3"/>
  <c r="V1347" i="3"/>
  <c r="V1348" i="3"/>
  <c r="V1349" i="3"/>
  <c r="V1350" i="3"/>
  <c r="V1351" i="3"/>
  <c r="V1352" i="3"/>
  <c r="V1353" i="3"/>
  <c r="V1354" i="3"/>
  <c r="V1355" i="3"/>
  <c r="V1356" i="3"/>
  <c r="V1357" i="3"/>
  <c r="V1358" i="3"/>
  <c r="V1359" i="3"/>
  <c r="V1360" i="3"/>
  <c r="V1361" i="3"/>
  <c r="V1362" i="3"/>
  <c r="V1363" i="3"/>
  <c r="V1364" i="3"/>
  <c r="V1365" i="3"/>
  <c r="V1366" i="3"/>
  <c r="V1367"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V3" i="3"/>
  <c r="R3" i="3"/>
  <c r="S3" i="3"/>
  <c r="T3"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A4" i="4"/>
  <c r="E4" i="4"/>
  <c r="F4" i="4"/>
  <c r="A5" i="4"/>
  <c r="E5" i="4"/>
  <c r="F5" i="4"/>
  <c r="A6" i="4"/>
  <c r="F6" i="4"/>
  <c r="A7" i="4"/>
  <c r="E7" i="4"/>
  <c r="F7" i="4"/>
  <c r="A8" i="4"/>
  <c r="E8" i="4"/>
  <c r="F8" i="4"/>
  <c r="A9" i="4"/>
  <c r="E9" i="4"/>
  <c r="F9" i="4"/>
  <c r="A10" i="4"/>
  <c r="E10" i="4"/>
  <c r="F10" i="4"/>
  <c r="A11" i="4"/>
  <c r="E11" i="4"/>
  <c r="F11" i="4"/>
  <c r="A12" i="4"/>
  <c r="E12" i="4"/>
  <c r="F12" i="4"/>
  <c r="A13" i="4"/>
  <c r="E13" i="4"/>
  <c r="F13" i="4"/>
  <c r="A14" i="4"/>
  <c r="E14" i="4"/>
  <c r="F14" i="4"/>
  <c r="A15" i="4"/>
  <c r="E15" i="4"/>
  <c r="F15" i="4"/>
  <c r="A16" i="4"/>
  <c r="E16" i="4"/>
  <c r="F16" i="4"/>
  <c r="A17" i="4"/>
  <c r="E17" i="4"/>
  <c r="F17" i="4"/>
  <c r="A18" i="4"/>
  <c r="E18" i="4"/>
  <c r="F18" i="4"/>
  <c r="A19" i="4"/>
  <c r="E19" i="4"/>
  <c r="F19" i="4"/>
  <c r="A20" i="4"/>
  <c r="E20" i="4"/>
  <c r="F20" i="4"/>
  <c r="A21" i="4"/>
  <c r="E21" i="4"/>
  <c r="F21" i="4"/>
  <c r="A22" i="4"/>
  <c r="E22" i="4"/>
  <c r="F22" i="4"/>
  <c r="A23" i="4"/>
  <c r="E23" i="4"/>
  <c r="F23" i="4"/>
  <c r="A24" i="4"/>
  <c r="E24" i="4"/>
  <c r="F24" i="4"/>
  <c r="A3" i="4"/>
  <c r="F3" i="4"/>
  <c r="AC162" i="3"/>
  <c r="AD162" i="3"/>
  <c r="AE162" i="3"/>
  <c r="AF162" i="3"/>
  <c r="AG162" i="3"/>
  <c r="AH162" i="3"/>
  <c r="AI162" i="3"/>
  <c r="AJ162" i="3"/>
  <c r="AK162" i="3"/>
  <c r="AL162" i="3"/>
  <c r="AM162" i="3"/>
  <c r="AC163" i="3"/>
  <c r="AD163" i="3"/>
  <c r="AE163" i="3"/>
  <c r="AF163" i="3"/>
  <c r="AG163" i="3"/>
  <c r="AH163" i="3"/>
  <c r="AI163" i="3"/>
  <c r="AJ163" i="3"/>
  <c r="AK163" i="3"/>
  <c r="AL163" i="3"/>
  <c r="AM163" i="3"/>
  <c r="AC164" i="3"/>
  <c r="AD164" i="3"/>
  <c r="AE164" i="3"/>
  <c r="AF164" i="3"/>
  <c r="AG164" i="3"/>
  <c r="AH164" i="3"/>
  <c r="AI164" i="3"/>
  <c r="AJ164" i="3"/>
  <c r="AK164" i="3"/>
  <c r="AL164" i="3"/>
  <c r="AM164" i="3"/>
  <c r="AC165" i="3"/>
  <c r="AD165" i="3"/>
  <c r="AE165" i="3"/>
  <c r="AF165" i="3"/>
  <c r="AG165" i="3"/>
  <c r="AH165" i="3"/>
  <c r="AI165" i="3"/>
  <c r="AJ165" i="3"/>
  <c r="AK165" i="3"/>
  <c r="AL165" i="3"/>
  <c r="AM165" i="3"/>
  <c r="AC166" i="3"/>
  <c r="AD166" i="3"/>
  <c r="AE166" i="3"/>
  <c r="AF166" i="3"/>
  <c r="AG166" i="3"/>
  <c r="AH166" i="3"/>
  <c r="AI166" i="3"/>
  <c r="AJ166" i="3"/>
  <c r="AK166" i="3"/>
  <c r="AL166" i="3"/>
  <c r="AM166" i="3"/>
  <c r="AC167" i="3"/>
  <c r="AD167" i="3"/>
  <c r="AE167" i="3"/>
  <c r="AF167" i="3"/>
  <c r="AG167" i="3"/>
  <c r="AH167" i="3"/>
  <c r="AI167" i="3"/>
  <c r="AJ167" i="3"/>
  <c r="AK167" i="3"/>
  <c r="AL167" i="3"/>
  <c r="AM167" i="3"/>
  <c r="AC168" i="3"/>
  <c r="AD168" i="3"/>
  <c r="AE168" i="3"/>
  <c r="AF168" i="3"/>
  <c r="AG168" i="3"/>
  <c r="AH168" i="3"/>
  <c r="AI168" i="3"/>
  <c r="AJ168" i="3"/>
  <c r="AK168" i="3"/>
  <c r="AL168" i="3"/>
  <c r="AM168" i="3"/>
  <c r="AC169" i="3"/>
  <c r="AD169" i="3"/>
  <c r="AE169" i="3"/>
  <c r="AF169" i="3"/>
  <c r="AG169" i="3"/>
  <c r="AH169" i="3"/>
  <c r="AI169" i="3"/>
  <c r="AJ169" i="3"/>
  <c r="AK169" i="3"/>
  <c r="AL169" i="3"/>
  <c r="AM169" i="3"/>
  <c r="AC170" i="3"/>
  <c r="AD170" i="3"/>
  <c r="AE170" i="3"/>
  <c r="AF170" i="3"/>
  <c r="AG170" i="3"/>
  <c r="AH170" i="3"/>
  <c r="AI170" i="3"/>
  <c r="AJ170" i="3"/>
  <c r="AK170" i="3"/>
  <c r="AL170" i="3"/>
  <c r="AM170" i="3"/>
  <c r="AC171" i="3"/>
  <c r="AD171" i="3"/>
  <c r="AE171" i="3"/>
  <c r="AF171" i="3"/>
  <c r="AG171" i="3"/>
  <c r="AH171" i="3"/>
  <c r="AI171" i="3"/>
  <c r="AJ171" i="3"/>
  <c r="AK171" i="3"/>
  <c r="AL171" i="3"/>
  <c r="AM171" i="3"/>
  <c r="AC172" i="3"/>
  <c r="AD172" i="3"/>
  <c r="AE172" i="3"/>
  <c r="AF172" i="3"/>
  <c r="AG172" i="3"/>
  <c r="AH172" i="3"/>
  <c r="AI172" i="3"/>
  <c r="AJ172" i="3"/>
  <c r="AK172" i="3"/>
  <c r="AL172" i="3"/>
  <c r="AM172" i="3"/>
  <c r="AC173" i="3"/>
  <c r="AD173" i="3"/>
  <c r="AE173" i="3"/>
  <c r="AF173" i="3"/>
  <c r="AG173" i="3"/>
  <c r="AH173" i="3"/>
  <c r="AI173" i="3"/>
  <c r="AJ173" i="3"/>
  <c r="AK173" i="3"/>
  <c r="AL173" i="3"/>
  <c r="AM173" i="3"/>
  <c r="AC174" i="3"/>
  <c r="AD174" i="3"/>
  <c r="AE174" i="3"/>
  <c r="AF174" i="3"/>
  <c r="AG174" i="3"/>
  <c r="AH174" i="3"/>
  <c r="AI174" i="3"/>
  <c r="AJ174" i="3"/>
  <c r="AK174" i="3"/>
  <c r="AL174" i="3"/>
  <c r="AM174" i="3"/>
  <c r="AC175" i="3"/>
  <c r="AD175" i="3"/>
  <c r="AE175" i="3"/>
  <c r="AF175" i="3"/>
  <c r="AG175" i="3"/>
  <c r="AH175" i="3"/>
  <c r="AI175" i="3"/>
  <c r="AJ175" i="3"/>
  <c r="AK175" i="3"/>
  <c r="AL175" i="3"/>
  <c r="AM175" i="3"/>
  <c r="AC176" i="3"/>
  <c r="AD176" i="3"/>
  <c r="AE176" i="3"/>
  <c r="AF176" i="3"/>
  <c r="AG176" i="3"/>
  <c r="AH176" i="3"/>
  <c r="AI176" i="3"/>
  <c r="AJ176" i="3"/>
  <c r="AK176" i="3"/>
  <c r="AL176" i="3"/>
  <c r="AM176" i="3"/>
  <c r="AC177" i="3"/>
  <c r="AD177" i="3"/>
  <c r="AE177" i="3"/>
  <c r="AF177" i="3"/>
  <c r="AG177" i="3"/>
  <c r="AH177" i="3"/>
  <c r="AI177" i="3"/>
  <c r="AJ177" i="3"/>
  <c r="AK177" i="3"/>
  <c r="AL177" i="3"/>
  <c r="AM177" i="3"/>
  <c r="AC178" i="3"/>
  <c r="AD178" i="3"/>
  <c r="AE178" i="3"/>
  <c r="AF178" i="3"/>
  <c r="AG178" i="3"/>
  <c r="AH178" i="3"/>
  <c r="AI178" i="3"/>
  <c r="AJ178" i="3"/>
  <c r="AK178" i="3"/>
  <c r="AL178" i="3"/>
  <c r="AM178" i="3"/>
  <c r="AC179" i="3"/>
  <c r="AD179" i="3"/>
  <c r="AE179" i="3"/>
  <c r="AF179" i="3"/>
  <c r="AG179" i="3"/>
  <c r="AH179" i="3"/>
  <c r="AI179" i="3"/>
  <c r="AJ179" i="3"/>
  <c r="AK179" i="3"/>
  <c r="AL179" i="3"/>
  <c r="AM179" i="3"/>
  <c r="AC180" i="3"/>
  <c r="AD180" i="3"/>
  <c r="AE180" i="3"/>
  <c r="AF180" i="3"/>
  <c r="AG180" i="3"/>
  <c r="AH180" i="3"/>
  <c r="AI180" i="3"/>
  <c r="AJ180" i="3"/>
  <c r="AK180" i="3"/>
  <c r="AL180" i="3"/>
  <c r="AM180" i="3"/>
  <c r="AC181" i="3"/>
  <c r="AD181" i="3"/>
  <c r="AE181" i="3"/>
  <c r="AF181" i="3"/>
  <c r="AG181" i="3"/>
  <c r="AH181" i="3"/>
  <c r="AI181" i="3"/>
  <c r="AJ181" i="3"/>
  <c r="AK181" i="3"/>
  <c r="AL181" i="3"/>
  <c r="AM181" i="3"/>
  <c r="AC182" i="3"/>
  <c r="AD182" i="3"/>
  <c r="AE182" i="3"/>
  <c r="AF182" i="3"/>
  <c r="AG182" i="3"/>
  <c r="AH182" i="3"/>
  <c r="AI182" i="3"/>
  <c r="AJ182" i="3"/>
  <c r="AK182" i="3"/>
  <c r="AL182" i="3"/>
  <c r="AM182" i="3"/>
  <c r="AC183" i="3"/>
  <c r="AD183" i="3"/>
  <c r="AE183" i="3"/>
  <c r="AF183" i="3"/>
  <c r="AG183" i="3"/>
  <c r="AH183" i="3"/>
  <c r="AI183" i="3"/>
  <c r="AJ183" i="3"/>
  <c r="AK183" i="3"/>
  <c r="AL183" i="3"/>
  <c r="AM183" i="3"/>
  <c r="AC184" i="3"/>
  <c r="AD184" i="3"/>
  <c r="AE184" i="3"/>
  <c r="AF184" i="3"/>
  <c r="AG184" i="3"/>
  <c r="AH184" i="3"/>
  <c r="AI184" i="3"/>
  <c r="AJ184" i="3"/>
  <c r="AK184" i="3"/>
  <c r="AL184" i="3"/>
  <c r="AM184" i="3"/>
  <c r="AC185" i="3"/>
  <c r="AD185" i="3"/>
  <c r="AE185" i="3"/>
  <c r="AF185" i="3"/>
  <c r="AG185" i="3"/>
  <c r="AH185" i="3"/>
  <c r="AI185" i="3"/>
  <c r="AJ185" i="3"/>
  <c r="AK185" i="3"/>
  <c r="AL185" i="3"/>
  <c r="AM185" i="3"/>
  <c r="AC186" i="3"/>
  <c r="AD186" i="3"/>
  <c r="AE186" i="3"/>
  <c r="AF186" i="3"/>
  <c r="AG186" i="3"/>
  <c r="AH186" i="3"/>
  <c r="AI186" i="3"/>
  <c r="AJ186" i="3"/>
  <c r="AK186" i="3"/>
  <c r="AL186" i="3"/>
  <c r="AM186" i="3"/>
  <c r="AC187" i="3"/>
  <c r="AD187" i="3"/>
  <c r="AE187" i="3"/>
  <c r="AF187" i="3"/>
  <c r="AG187" i="3"/>
  <c r="AH187" i="3"/>
  <c r="AI187" i="3"/>
  <c r="AJ187" i="3"/>
  <c r="AK187" i="3"/>
  <c r="AL187" i="3"/>
  <c r="AM187" i="3"/>
  <c r="AC188" i="3"/>
  <c r="AD188" i="3"/>
  <c r="AE188" i="3"/>
  <c r="AF188" i="3"/>
  <c r="AG188" i="3"/>
  <c r="AH188" i="3"/>
  <c r="AI188" i="3"/>
  <c r="AJ188" i="3"/>
  <c r="AK188" i="3"/>
  <c r="AL188" i="3"/>
  <c r="AM188" i="3"/>
  <c r="AC189" i="3"/>
  <c r="AD189" i="3"/>
  <c r="AE189" i="3"/>
  <c r="AF189" i="3"/>
  <c r="AG189" i="3"/>
  <c r="AH189" i="3"/>
  <c r="AI189" i="3"/>
  <c r="AJ189" i="3"/>
  <c r="AK189" i="3"/>
  <c r="AL189" i="3"/>
  <c r="AM189" i="3"/>
  <c r="AC190" i="3"/>
  <c r="AD190" i="3"/>
  <c r="AE190" i="3"/>
  <c r="AF190" i="3"/>
  <c r="AG190" i="3"/>
  <c r="AH190" i="3"/>
  <c r="AI190" i="3"/>
  <c r="AJ190" i="3"/>
  <c r="AK190" i="3"/>
  <c r="AL190" i="3"/>
  <c r="AM190" i="3"/>
  <c r="AC191" i="3"/>
  <c r="AD191" i="3"/>
  <c r="AE191" i="3"/>
  <c r="AF191" i="3"/>
  <c r="AG191" i="3"/>
  <c r="AH191" i="3"/>
  <c r="AI191" i="3"/>
  <c r="AJ191" i="3"/>
  <c r="AK191" i="3"/>
  <c r="AL191" i="3"/>
  <c r="AM191" i="3"/>
  <c r="AC192" i="3"/>
  <c r="AD192" i="3"/>
  <c r="AE192" i="3"/>
  <c r="AF192" i="3"/>
  <c r="AG192" i="3"/>
  <c r="AH192" i="3"/>
  <c r="AI192" i="3"/>
  <c r="AJ192" i="3"/>
  <c r="AK192" i="3"/>
  <c r="AL192" i="3"/>
  <c r="AM192" i="3"/>
  <c r="AC193" i="3"/>
  <c r="AD193" i="3"/>
  <c r="AE193" i="3"/>
  <c r="AF193" i="3"/>
  <c r="AG193" i="3"/>
  <c r="AH193" i="3"/>
  <c r="AI193" i="3"/>
  <c r="AJ193" i="3"/>
  <c r="AK193" i="3"/>
  <c r="AL193" i="3"/>
  <c r="AM193" i="3"/>
  <c r="AC194" i="3"/>
  <c r="AD194" i="3"/>
  <c r="AE194" i="3"/>
  <c r="AF194" i="3"/>
  <c r="AG194" i="3"/>
  <c r="AH194" i="3"/>
  <c r="AI194" i="3"/>
  <c r="AJ194" i="3"/>
  <c r="AK194" i="3"/>
  <c r="AL194" i="3"/>
  <c r="AM194" i="3"/>
  <c r="AC195" i="3"/>
  <c r="AD195" i="3"/>
  <c r="AE195" i="3"/>
  <c r="AF195" i="3"/>
  <c r="AG195" i="3"/>
  <c r="AH195" i="3"/>
  <c r="AI195" i="3"/>
  <c r="AJ195" i="3"/>
  <c r="AK195" i="3"/>
  <c r="AL195" i="3"/>
  <c r="AM195" i="3"/>
  <c r="AC196" i="3"/>
  <c r="AD196" i="3"/>
  <c r="AE196" i="3"/>
  <c r="AF196" i="3"/>
  <c r="AG196" i="3"/>
  <c r="AH196" i="3"/>
  <c r="AI196" i="3"/>
  <c r="AJ196" i="3"/>
  <c r="AK196" i="3"/>
  <c r="AL196" i="3"/>
  <c r="AM196" i="3"/>
  <c r="AC197" i="3"/>
  <c r="AD197" i="3"/>
  <c r="AE197" i="3"/>
  <c r="AF197" i="3"/>
  <c r="AG197" i="3"/>
  <c r="AH197" i="3"/>
  <c r="AI197" i="3"/>
  <c r="AJ197" i="3"/>
  <c r="AK197" i="3"/>
  <c r="AL197" i="3"/>
  <c r="AM197" i="3"/>
  <c r="AC198" i="3"/>
  <c r="AD198" i="3"/>
  <c r="AE198" i="3"/>
  <c r="AF198" i="3"/>
  <c r="AG198" i="3"/>
  <c r="AH198" i="3"/>
  <c r="AI198" i="3"/>
  <c r="AJ198" i="3"/>
  <c r="AK198" i="3"/>
  <c r="AL198" i="3"/>
  <c r="AM198" i="3"/>
  <c r="AC199" i="3"/>
  <c r="AD199" i="3"/>
  <c r="AE199" i="3"/>
  <c r="AF199" i="3"/>
  <c r="AG199" i="3"/>
  <c r="AH199" i="3"/>
  <c r="AI199" i="3"/>
  <c r="AJ199" i="3"/>
  <c r="AK199" i="3"/>
  <c r="AL199" i="3"/>
  <c r="AM199" i="3"/>
  <c r="AC200" i="3"/>
  <c r="AD200" i="3"/>
  <c r="AE200" i="3"/>
  <c r="AF200" i="3"/>
  <c r="AG200" i="3"/>
  <c r="AH200" i="3"/>
  <c r="AI200" i="3"/>
  <c r="AJ200" i="3"/>
  <c r="AK200" i="3"/>
  <c r="AL200" i="3"/>
  <c r="AM200" i="3"/>
  <c r="AC201" i="3"/>
  <c r="AD201" i="3"/>
  <c r="AE201" i="3"/>
  <c r="AF201" i="3"/>
  <c r="AG201" i="3"/>
  <c r="AH201" i="3"/>
  <c r="AI201" i="3"/>
  <c r="AJ201" i="3"/>
  <c r="AK201" i="3"/>
  <c r="AL201" i="3"/>
  <c r="AM201" i="3"/>
  <c r="AC202" i="3"/>
  <c r="AD202" i="3"/>
  <c r="AE202" i="3"/>
  <c r="AF202" i="3"/>
  <c r="AG202" i="3"/>
  <c r="AH202" i="3"/>
  <c r="AI202" i="3"/>
  <c r="AJ202" i="3"/>
  <c r="AK202" i="3"/>
  <c r="AL202" i="3"/>
  <c r="AM202" i="3"/>
  <c r="X409" i="6"/>
  <c r="X410" i="6"/>
  <c r="X411" i="6"/>
  <c r="X412" i="6"/>
  <c r="X413" i="6"/>
  <c r="X414" i="6"/>
  <c r="X415" i="6"/>
  <c r="X416" i="6"/>
  <c r="X417" i="6"/>
  <c r="X418" i="6"/>
  <c r="X419"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X298" i="6"/>
  <c r="X299" i="6"/>
  <c r="X300" i="6"/>
  <c r="X301" i="6"/>
  <c r="X302" i="6"/>
  <c r="X303" i="6"/>
  <c r="X304" i="6"/>
  <c r="X305" i="6"/>
  <c r="X306" i="6"/>
  <c r="X307" i="6"/>
  <c r="X308" i="6"/>
  <c r="X309" i="6"/>
  <c r="X310" i="6"/>
  <c r="X311" i="6"/>
  <c r="X312" i="6"/>
  <c r="X313" i="6"/>
  <c r="X314" i="6"/>
  <c r="X315" i="6"/>
  <c r="X316" i="6"/>
  <c r="X317" i="6"/>
  <c r="X318" i="6"/>
  <c r="X319" i="6"/>
  <c r="X320" i="6"/>
  <c r="X321" i="6"/>
  <c r="X322" i="6"/>
  <c r="X323" i="6"/>
  <c r="X324" i="6"/>
  <c r="X325" i="6"/>
  <c r="X326" i="6"/>
  <c r="X327" i="6"/>
  <c r="X328" i="6"/>
  <c r="X329" i="6"/>
  <c r="X330" i="6"/>
  <c r="X331" i="6"/>
  <c r="X332" i="6"/>
  <c r="X333" i="6"/>
  <c r="X334" i="6"/>
  <c r="X335" i="6"/>
  <c r="X336" i="6"/>
  <c r="X337" i="6"/>
  <c r="X338" i="6"/>
  <c r="X339" i="6"/>
  <c r="X340" i="6"/>
  <c r="X341" i="6"/>
  <c r="X342" i="6"/>
  <c r="X343" i="6"/>
  <c r="X344" i="6"/>
  <c r="X345" i="6"/>
  <c r="X346" i="6"/>
  <c r="X347" i="6"/>
  <c r="X348" i="6"/>
  <c r="X349" i="6"/>
  <c r="X350" i="6"/>
  <c r="X351" i="6"/>
  <c r="X352" i="6"/>
  <c r="X353" i="6"/>
  <c r="X354" i="6"/>
  <c r="X355" i="6"/>
  <c r="X356" i="6"/>
  <c r="X357" i="6"/>
  <c r="X358" i="6"/>
  <c r="X359" i="6"/>
  <c r="X360" i="6"/>
  <c r="X361" i="6"/>
  <c r="X362" i="6"/>
  <c r="X363" i="6"/>
  <c r="X364" i="6"/>
  <c r="X365" i="6"/>
  <c r="X366" i="6"/>
  <c r="X367" i="6"/>
  <c r="X368" i="6"/>
  <c r="X369" i="6"/>
  <c r="X370" i="6"/>
  <c r="X371" i="6"/>
  <c r="X372" i="6"/>
  <c r="X373" i="6"/>
  <c r="X374" i="6"/>
  <c r="X375" i="6"/>
  <c r="X376" i="6"/>
  <c r="X377" i="6"/>
  <c r="X378" i="6"/>
  <c r="X379" i="6"/>
  <c r="X380" i="6"/>
  <c r="X381" i="6"/>
  <c r="X382" i="6"/>
  <c r="X383" i="6"/>
  <c r="X384" i="6"/>
  <c r="X385" i="6"/>
  <c r="X386" i="6"/>
  <c r="X387" i="6"/>
  <c r="X388" i="6"/>
  <c r="X389" i="6"/>
  <c r="X390" i="6"/>
  <c r="X391" i="6"/>
  <c r="X392" i="6"/>
  <c r="X393" i="6"/>
  <c r="X394" i="6"/>
  <c r="X395" i="6"/>
  <c r="X396" i="6"/>
  <c r="X397" i="6"/>
  <c r="X398" i="6"/>
  <c r="X399" i="6"/>
  <c r="X400" i="6"/>
  <c r="X401" i="6"/>
  <c r="X402" i="6"/>
  <c r="X403" i="6"/>
  <c r="X404" i="6"/>
  <c r="X405" i="6"/>
  <c r="X406" i="6"/>
  <c r="X407" i="6"/>
  <c r="X408" i="6"/>
  <c r="X3" i="6"/>
  <c r="A4" i="3"/>
  <c r="A5" i="3"/>
  <c r="A6" i="3"/>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V3" i="6"/>
  <c r="V4" i="6"/>
  <c r="V5" i="6"/>
  <c r="V6" i="6"/>
  <c r="C6" i="3"/>
  <c r="W5" i="6"/>
  <c r="W6" i="6"/>
  <c r="W7" i="6"/>
  <c r="W9" i="6"/>
  <c r="W10" i="6"/>
  <c r="W11" i="6"/>
  <c r="W13" i="6"/>
  <c r="W14" i="6"/>
  <c r="W15" i="6"/>
  <c r="W17" i="6"/>
  <c r="W18" i="6"/>
  <c r="W19" i="6"/>
  <c r="W21" i="6"/>
  <c r="W22" i="6"/>
  <c r="V23" i="6"/>
  <c r="W25" i="6"/>
  <c r="V26" i="6"/>
  <c r="W27" i="6"/>
  <c r="W29" i="6"/>
  <c r="W30" i="6"/>
  <c r="W31" i="6"/>
  <c r="V33" i="6"/>
  <c r="V34" i="6"/>
  <c r="W35" i="6"/>
  <c r="W37" i="6"/>
  <c r="W38" i="6"/>
  <c r="V39" i="6"/>
  <c r="W41" i="6"/>
  <c r="W42" i="6"/>
  <c r="W43" i="6"/>
  <c r="V45" i="6"/>
  <c r="V46" i="6"/>
  <c r="V47" i="6"/>
  <c r="W49" i="6"/>
  <c r="W50" i="6"/>
  <c r="W51" i="6"/>
  <c r="V53" i="6"/>
  <c r="V54" i="6"/>
  <c r="V55" i="6"/>
  <c r="V57" i="6"/>
  <c r="W58" i="6"/>
  <c r="W59" i="6"/>
  <c r="V60" i="6"/>
  <c r="V61" i="6"/>
  <c r="W62" i="6"/>
  <c r="W63" i="6"/>
  <c r="W64" i="6"/>
  <c r="W65" i="6"/>
  <c r="V66" i="6"/>
  <c r="V67" i="6"/>
  <c r="V68" i="6"/>
  <c r="W69" i="6"/>
  <c r="V70" i="6"/>
  <c r="W71" i="6"/>
  <c r="V72" i="6"/>
  <c r="V73" i="6"/>
  <c r="W74" i="6"/>
  <c r="W75" i="6"/>
  <c r="V76" i="6"/>
  <c r="V77" i="6"/>
  <c r="W78" i="6"/>
  <c r="W79" i="6"/>
  <c r="W80" i="6"/>
  <c r="W81" i="6"/>
  <c r="W82" i="6"/>
  <c r="W83" i="6"/>
  <c r="W85" i="6"/>
  <c r="W86" i="6"/>
  <c r="V87" i="6"/>
  <c r="V88" i="6"/>
  <c r="V89" i="6"/>
  <c r="W90" i="6"/>
  <c r="W91" i="6"/>
  <c r="W92" i="6"/>
  <c r="W93" i="6"/>
  <c r="W94" i="6"/>
  <c r="W95" i="6"/>
  <c r="W96" i="6"/>
  <c r="V97" i="6"/>
  <c r="V98" i="6"/>
  <c r="V99" i="6"/>
  <c r="W100" i="6"/>
  <c r="V101" i="6"/>
  <c r="V102" i="6"/>
  <c r="V103" i="6"/>
  <c r="V104" i="6"/>
  <c r="W105" i="6"/>
  <c r="W107" i="6"/>
  <c r="W108" i="6"/>
  <c r="W109" i="6"/>
  <c r="W110" i="6"/>
  <c r="W111" i="6"/>
  <c r="W112" i="6"/>
  <c r="W113" i="6"/>
  <c r="V114" i="6"/>
  <c r="W115" i="6"/>
  <c r="V116" i="6"/>
  <c r="V117" i="6"/>
  <c r="V118" i="6"/>
  <c r="W119" i="6"/>
  <c r="W120" i="6"/>
  <c r="V121" i="6"/>
  <c r="W123" i="6"/>
  <c r="W124" i="6"/>
  <c r="V126" i="6"/>
  <c r="W127" i="6"/>
  <c r="V129" i="6"/>
  <c r="V131" i="6"/>
  <c r="V132" i="6"/>
  <c r="W134" i="6"/>
  <c r="V135" i="6"/>
  <c r="W137" i="6"/>
  <c r="W139" i="6"/>
  <c r="W140" i="6"/>
  <c r="W142" i="6"/>
  <c r="W143" i="6"/>
  <c r="W145" i="6"/>
  <c r="W147" i="6"/>
  <c r="V148" i="6"/>
  <c r="V150" i="6"/>
  <c r="V151" i="6"/>
  <c r="W153" i="6"/>
  <c r="W155" i="6"/>
  <c r="W156" i="6"/>
  <c r="W158" i="6"/>
  <c r="W159" i="6"/>
  <c r="W162" i="6"/>
  <c r="W163" i="6"/>
  <c r="V166" i="6"/>
  <c r="V167" i="6"/>
  <c r="W171" i="6"/>
  <c r="W173" i="6"/>
  <c r="W174" i="6"/>
  <c r="W175" i="6"/>
  <c r="W176" i="6"/>
  <c r="W177" i="6"/>
  <c r="W178" i="6"/>
  <c r="W179" i="6"/>
  <c r="W180" i="6"/>
  <c r="W182" i="6"/>
  <c r="V184" i="6"/>
  <c r="V185" i="6"/>
  <c r="V186" i="6"/>
  <c r="V187" i="6"/>
  <c r="V188" i="6"/>
  <c r="V189" i="6"/>
  <c r="V190" i="6"/>
  <c r="V191" i="6"/>
  <c r="V192" i="6"/>
  <c r="V193" i="6"/>
  <c r="V194" i="6"/>
  <c r="V195" i="6"/>
  <c r="V196" i="6"/>
  <c r="V197" i="6"/>
  <c r="V198" i="6"/>
  <c r="V199" i="6"/>
  <c r="V200" i="6"/>
  <c r="V201" i="6"/>
  <c r="V203" i="6"/>
  <c r="V204" i="6"/>
  <c r="V205" i="6"/>
  <c r="V206" i="6"/>
  <c r="W207" i="6"/>
  <c r="V208" i="6"/>
  <c r="W212" i="6"/>
  <c r="V213" i="6"/>
  <c r="W215" i="6"/>
  <c r="V216" i="6"/>
  <c r="W218" i="6"/>
  <c r="W220" i="6"/>
  <c r="W223" i="6"/>
  <c r="W224" i="6"/>
  <c r="W228" i="6"/>
  <c r="W231" i="6"/>
  <c r="V232" i="6"/>
  <c r="W235" i="6"/>
  <c r="V236" i="6"/>
  <c r="V239" i="6"/>
  <c r="V240" i="6"/>
  <c r="W243" i="6"/>
  <c r="V244" i="6"/>
  <c r="W247" i="6"/>
  <c r="W248" i="6"/>
  <c r="V251" i="6"/>
  <c r="W252" i="6"/>
  <c r="W255" i="6"/>
  <c r="V256" i="6"/>
  <c r="V259" i="6"/>
  <c r="V260" i="6"/>
  <c r="V263" i="6"/>
  <c r="V264" i="6"/>
  <c r="V267" i="6"/>
  <c r="V268" i="6"/>
  <c r="V271" i="6"/>
  <c r="W272" i="6"/>
  <c r="W275" i="6"/>
  <c r="V276" i="6"/>
  <c r="W279" i="6"/>
  <c r="W280" i="6"/>
  <c r="W283" i="6"/>
  <c r="W284" i="6"/>
  <c r="W287" i="6"/>
  <c r="V288" i="6"/>
  <c r="W291" i="6"/>
  <c r="W292" i="6"/>
  <c r="V295" i="6"/>
  <c r="W296" i="6"/>
  <c r="W300" i="6"/>
  <c r="W303" i="6"/>
  <c r="W304" i="6"/>
  <c r="W307" i="6"/>
  <c r="V308" i="6"/>
  <c r="V312" i="6"/>
  <c r="V315" i="6"/>
  <c r="W316" i="6"/>
  <c r="V319" i="6"/>
  <c r="V320" i="6"/>
  <c r="W323" i="6"/>
  <c r="V324" i="6"/>
  <c r="W326" i="6"/>
  <c r="V327" i="6"/>
  <c r="V328" i="6"/>
  <c r="V329" i="6"/>
  <c r="V331" i="6"/>
  <c r="V332" i="6"/>
  <c r="W334" i="6"/>
  <c r="W335" i="6"/>
  <c r="W336" i="6"/>
  <c r="W337" i="6"/>
  <c r="W340" i="6"/>
  <c r="W342" i="6"/>
  <c r="W343" i="6"/>
  <c r="W344" i="6"/>
  <c r="V345" i="6"/>
  <c r="W347" i="6"/>
  <c r="W348" i="6"/>
  <c r="W350" i="6"/>
  <c r="W352" i="6"/>
  <c r="W353" i="6"/>
  <c r="W355" i="6"/>
  <c r="W356" i="6"/>
  <c r="V358" i="6"/>
  <c r="W359" i="6"/>
  <c r="W360" i="6"/>
  <c r="W361" i="6"/>
  <c r="W362" i="6"/>
  <c r="W364" i="6"/>
  <c r="V365" i="6"/>
  <c r="W366" i="6"/>
  <c r="W367" i="6"/>
  <c r="W368" i="6"/>
  <c r="W369" i="6"/>
  <c r="W370" i="6"/>
  <c r="W371" i="6"/>
  <c r="W372" i="6"/>
  <c r="W373" i="6"/>
  <c r="W374" i="6"/>
  <c r="W375" i="6"/>
  <c r="W376" i="6"/>
  <c r="W377" i="6"/>
  <c r="W378" i="6"/>
  <c r="W379" i="6"/>
  <c r="V380" i="6"/>
  <c r="W381" i="6"/>
  <c r="W382" i="6"/>
  <c r="W383" i="6"/>
  <c r="V384" i="6"/>
  <c r="V385" i="6"/>
  <c r="W386" i="6"/>
  <c r="W387" i="6"/>
  <c r="V388" i="6"/>
  <c r="W389" i="6"/>
  <c r="W390" i="6"/>
  <c r="V391" i="6"/>
  <c r="V392" i="6"/>
  <c r="V393" i="6"/>
  <c r="V394" i="6"/>
  <c r="V396" i="6"/>
  <c r="V397" i="6"/>
  <c r="V398" i="6"/>
  <c r="V399" i="6"/>
  <c r="V400" i="6"/>
  <c r="V401" i="6"/>
  <c r="W402" i="6"/>
  <c r="W403" i="6"/>
  <c r="W404" i="6"/>
  <c r="W405" i="6"/>
  <c r="V406" i="6"/>
  <c r="V407" i="6"/>
  <c r="W408" i="6"/>
  <c r="V409" i="6"/>
  <c r="W410" i="6"/>
  <c r="V410" i="6"/>
  <c r="W411" i="6"/>
  <c r="V412" i="6"/>
  <c r="W412" i="6"/>
  <c r="V413" i="6"/>
  <c r="W414" i="6"/>
  <c r="V415" i="6"/>
  <c r="W416" i="6"/>
  <c r="V416" i="6"/>
  <c r="W417" i="6"/>
  <c r="V419" i="6"/>
  <c r="W3" i="6"/>
  <c r="T409" i="6"/>
  <c r="T410" i="6"/>
  <c r="T411" i="6"/>
  <c r="T412" i="6"/>
  <c r="T413" i="6"/>
  <c r="T414" i="6"/>
  <c r="T415" i="6"/>
  <c r="T416" i="6"/>
  <c r="T417" i="6"/>
  <c r="T418" i="6"/>
  <c r="T419" i="6"/>
  <c r="T4" i="6"/>
  <c r="T5" i="6"/>
  <c r="T6"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3" i="6"/>
  <c r="A7" i="3"/>
  <c r="V300" i="6"/>
  <c r="W419" i="6"/>
  <c r="W415" i="6"/>
  <c r="W413" i="6"/>
  <c r="V228" i="6"/>
  <c r="V339" i="6"/>
  <c r="V383" i="6"/>
  <c r="W395" i="6"/>
  <c r="W363" i="6"/>
  <c r="V355" i="6"/>
  <c r="V364" i="6"/>
  <c r="V352" i="6"/>
  <c r="V348" i="6"/>
  <c r="W331" i="6"/>
  <c r="V284" i="6"/>
  <c r="W418" i="6"/>
  <c r="V417" i="6"/>
  <c r="V414" i="6"/>
  <c r="V411" i="6"/>
  <c r="W409" i="6"/>
  <c r="V403" i="6"/>
  <c r="W401" i="6"/>
  <c r="W396" i="6"/>
  <c r="V395" i="6"/>
  <c r="W393" i="6"/>
  <c r="V390" i="6"/>
  <c r="W388" i="6"/>
  <c r="V387" i="6"/>
  <c r="W385" i="6"/>
  <c r="V382" i="6"/>
  <c r="W380" i="6"/>
  <c r="V379" i="6"/>
  <c r="V374" i="6"/>
  <c r="V371" i="6"/>
  <c r="V366" i="6"/>
  <c r="V363" i="6"/>
  <c r="V356" i="6"/>
  <c r="V351" i="6"/>
  <c r="V347" i="6"/>
  <c r="V341" i="6"/>
  <c r="W341" i="6"/>
  <c r="W339" i="6"/>
  <c r="W330" i="6"/>
  <c r="V330" i="6"/>
  <c r="W318" i="6"/>
  <c r="V318" i="6"/>
  <c r="V313" i="6"/>
  <c r="W313" i="6"/>
  <c r="V311" i="6"/>
  <c r="V305" i="6"/>
  <c r="W305" i="6"/>
  <c r="V299" i="6"/>
  <c r="V296" i="6"/>
  <c r="W294" i="6"/>
  <c r="V294" i="6"/>
  <c r="V289" i="6"/>
  <c r="W289" i="6"/>
  <c r="V287" i="6"/>
  <c r="W282" i="6"/>
  <c r="V282" i="6"/>
  <c r="V277" i="6"/>
  <c r="W277" i="6"/>
  <c r="V275" i="6"/>
  <c r="V272" i="6"/>
  <c r="W270" i="6"/>
  <c r="V270" i="6"/>
  <c r="W267" i="6"/>
  <c r="W262" i="6"/>
  <c r="V262" i="6"/>
  <c r="W259" i="6"/>
  <c r="W254" i="6"/>
  <c r="V254" i="6"/>
  <c r="V249" i="6"/>
  <c r="W249" i="6"/>
  <c r="W242" i="6"/>
  <c r="V242" i="6"/>
  <c r="W239" i="6"/>
  <c r="W234" i="6"/>
  <c r="V234" i="6"/>
  <c r="V227" i="6"/>
  <c r="V219" i="6"/>
  <c r="W219" i="6"/>
  <c r="V211" i="6"/>
  <c r="W211" i="6"/>
  <c r="V171" i="6"/>
  <c r="V418" i="6"/>
  <c r="W407" i="6"/>
  <c r="W406" i="6"/>
  <c r="V404" i="6"/>
  <c r="W399" i="6"/>
  <c r="W398" i="6"/>
  <c r="W391" i="6"/>
  <c r="V377" i="6"/>
  <c r="V372" i="6"/>
  <c r="V369" i="6"/>
  <c r="V361" i="6"/>
  <c r="W358" i="6"/>
  <c r="W354" i="6"/>
  <c r="V354" i="6"/>
  <c r="V350" i="6"/>
  <c r="V343" i="6"/>
  <c r="V337" i="6"/>
  <c r="V333" i="6"/>
  <c r="W333" i="6"/>
  <c r="W329" i="6"/>
  <c r="W327" i="6"/>
  <c r="V325" i="6"/>
  <c r="W325" i="6"/>
  <c r="V323" i="6"/>
  <c r="V317" i="6"/>
  <c r="W317" i="6"/>
  <c r="W315" i="6"/>
  <c r="W310" i="6"/>
  <c r="V310" i="6"/>
  <c r="V303" i="6"/>
  <c r="W298" i="6"/>
  <c r="V298" i="6"/>
  <c r="V293" i="6"/>
  <c r="W293" i="6"/>
  <c r="W286" i="6"/>
  <c r="V286" i="6"/>
  <c r="V281" i="6"/>
  <c r="W281" i="6"/>
  <c r="W274" i="6"/>
  <c r="V274" i="6"/>
  <c r="V269" i="6"/>
  <c r="W269" i="6"/>
  <c r="V261" i="6"/>
  <c r="W261" i="6"/>
  <c r="V253" i="6"/>
  <c r="W253" i="6"/>
  <c r="W251" i="6"/>
  <c r="V247" i="6"/>
  <c r="V241" i="6"/>
  <c r="W241" i="6"/>
  <c r="V233" i="6"/>
  <c r="W233" i="6"/>
  <c r="V231" i="6"/>
  <c r="W226" i="6"/>
  <c r="V226" i="6"/>
  <c r="V402" i="6"/>
  <c r="W400" i="6"/>
  <c r="W397" i="6"/>
  <c r="W392" i="6"/>
  <c r="V386" i="6"/>
  <c r="W384" i="6"/>
  <c r="V378" i="6"/>
  <c r="V375" i="6"/>
  <c r="V370" i="6"/>
  <c r="V367" i="6"/>
  <c r="W365" i="6"/>
  <c r="V362" i="6"/>
  <c r="V359" i="6"/>
  <c r="V357" i="6"/>
  <c r="W357" i="6"/>
  <c r="W346" i="6"/>
  <c r="V346" i="6"/>
  <c r="V344" i="6"/>
  <c r="V342" i="6"/>
  <c r="V340" i="6"/>
  <c r="V335" i="6"/>
  <c r="W332" i="6"/>
  <c r="W322" i="6"/>
  <c r="V322" i="6"/>
  <c r="W319" i="6"/>
  <c r="V309" i="6"/>
  <c r="W309" i="6"/>
  <c r="V307" i="6"/>
  <c r="V304" i="6"/>
  <c r="W302" i="6"/>
  <c r="V302" i="6"/>
  <c r="V297" i="6"/>
  <c r="W297" i="6"/>
  <c r="W295" i="6"/>
  <c r="V291" i="6"/>
  <c r="V285" i="6"/>
  <c r="W285" i="6"/>
  <c r="V279" i="6"/>
  <c r="V273" i="6"/>
  <c r="W273" i="6"/>
  <c r="W271" i="6"/>
  <c r="W266" i="6"/>
  <c r="V266" i="6"/>
  <c r="W263" i="6"/>
  <c r="W258" i="6"/>
  <c r="V258" i="6"/>
  <c r="V248" i="6"/>
  <c r="W246" i="6"/>
  <c r="V246" i="6"/>
  <c r="W238" i="6"/>
  <c r="V238" i="6"/>
  <c r="W230" i="6"/>
  <c r="V230" i="6"/>
  <c r="V225" i="6"/>
  <c r="W225" i="6"/>
  <c r="V223" i="6"/>
  <c r="V220" i="6"/>
  <c r="V217" i="6"/>
  <c r="W217" i="6"/>
  <c r="V215" i="6"/>
  <c r="V212" i="6"/>
  <c r="V209" i="6"/>
  <c r="W328" i="6"/>
  <c r="W209" i="6"/>
  <c r="W324" i="6"/>
  <c r="V224" i="6"/>
  <c r="V207" i="6"/>
  <c r="V159" i="6"/>
  <c r="V408" i="6"/>
  <c r="V405" i="6"/>
  <c r="W394" i="6"/>
  <c r="V389" i="6"/>
  <c r="V381" i="6"/>
  <c r="V376" i="6"/>
  <c r="V373" i="6"/>
  <c r="V368" i="6"/>
  <c r="V360" i="6"/>
  <c r="V353" i="6"/>
  <c r="W351" i="6"/>
  <c r="V349" i="6"/>
  <c r="W349" i="6"/>
  <c r="W345" i="6"/>
  <c r="W338" i="6"/>
  <c r="V338" i="6"/>
  <c r="V336" i="6"/>
  <c r="V334" i="6"/>
  <c r="V326" i="6"/>
  <c r="V321" i="6"/>
  <c r="W321" i="6"/>
  <c r="V316" i="6"/>
  <c r="W314" i="6"/>
  <c r="V314" i="6"/>
  <c r="W311" i="6"/>
  <c r="W306" i="6"/>
  <c r="V306" i="6"/>
  <c r="V301" i="6"/>
  <c r="W301" i="6"/>
  <c r="W299" i="6"/>
  <c r="V292" i="6"/>
  <c r="W290" i="6"/>
  <c r="V290" i="6"/>
  <c r="V283" i="6"/>
  <c r="V280" i="6"/>
  <c r="W278" i="6"/>
  <c r="V278" i="6"/>
  <c r="V265" i="6"/>
  <c r="W265" i="6"/>
  <c r="V257" i="6"/>
  <c r="W257" i="6"/>
  <c r="V255" i="6"/>
  <c r="V252" i="6"/>
  <c r="W250" i="6"/>
  <c r="V250" i="6"/>
  <c r="V245" i="6"/>
  <c r="W245" i="6"/>
  <c r="V243" i="6"/>
  <c r="V237" i="6"/>
  <c r="W237" i="6"/>
  <c r="V235" i="6"/>
  <c r="V229" i="6"/>
  <c r="W229" i="6"/>
  <c r="W227" i="6"/>
  <c r="W222" i="6"/>
  <c r="V222" i="6"/>
  <c r="W214" i="6"/>
  <c r="V214" i="6"/>
  <c r="V221" i="6"/>
  <c r="W210" i="6"/>
  <c r="W203" i="6"/>
  <c r="W202" i="6"/>
  <c r="V183" i="6"/>
  <c r="V181" i="6"/>
  <c r="V170" i="6"/>
  <c r="V164" i="6"/>
  <c r="W164" i="6"/>
  <c r="V158" i="6"/>
  <c r="V155" i="6"/>
  <c r="V152" i="6"/>
  <c r="W152" i="6"/>
  <c r="V147" i="6"/>
  <c r="V144" i="6"/>
  <c r="W144" i="6"/>
  <c r="V142" i="6"/>
  <c r="V139" i="6"/>
  <c r="V136" i="6"/>
  <c r="W136" i="6"/>
  <c r="V134" i="6"/>
  <c r="W125" i="6"/>
  <c r="V125" i="6"/>
  <c r="V123" i="6"/>
  <c r="V65" i="6"/>
  <c r="W308" i="6"/>
  <c r="W276" i="6"/>
  <c r="W268" i="6"/>
  <c r="W260" i="6"/>
  <c r="W244" i="6"/>
  <c r="W236" i="6"/>
  <c r="W204" i="6"/>
  <c r="W201" i="6"/>
  <c r="V182" i="6"/>
  <c r="V179" i="6"/>
  <c r="V177" i="6"/>
  <c r="W169" i="6"/>
  <c r="V169" i="6"/>
  <c r="W166" i="6"/>
  <c r="V162" i="6"/>
  <c r="W157" i="6"/>
  <c r="V157" i="6"/>
  <c r="W149" i="6"/>
  <c r="V149" i="6"/>
  <c r="W141" i="6"/>
  <c r="V141" i="6"/>
  <c r="W133" i="6"/>
  <c r="V133" i="6"/>
  <c r="V130" i="6"/>
  <c r="W130" i="6"/>
  <c r="W206" i="6"/>
  <c r="W199" i="6"/>
  <c r="W198" i="6"/>
  <c r="W194" i="6"/>
  <c r="W190" i="6"/>
  <c r="W186" i="6"/>
  <c r="V180" i="6"/>
  <c r="V178" i="6"/>
  <c r="V175" i="6"/>
  <c r="V173" i="6"/>
  <c r="V168" i="6"/>
  <c r="W168" i="6"/>
  <c r="V163" i="6"/>
  <c r="W161" i="6"/>
  <c r="V161" i="6"/>
  <c r="V154" i="6"/>
  <c r="W154" i="6"/>
  <c r="V146" i="6"/>
  <c r="W146" i="6"/>
  <c r="V138" i="6"/>
  <c r="W138" i="6"/>
  <c r="W126" i="6"/>
  <c r="V122" i="6"/>
  <c r="W122" i="6"/>
  <c r="W192" i="6"/>
  <c r="W196" i="6"/>
  <c r="V106" i="6"/>
  <c r="V79" i="6"/>
  <c r="W54" i="6"/>
  <c r="W46" i="6"/>
  <c r="W320" i="6"/>
  <c r="W312" i="6"/>
  <c r="W288" i="6"/>
  <c r="W264" i="6"/>
  <c r="W256" i="6"/>
  <c r="W240" i="6"/>
  <c r="W232" i="6"/>
  <c r="W221" i="6"/>
  <c r="V218" i="6"/>
  <c r="W216" i="6"/>
  <c r="W213" i="6"/>
  <c r="V210" i="6"/>
  <c r="W208" i="6"/>
  <c r="W205" i="6"/>
  <c r="V202" i="6"/>
  <c r="W200" i="6"/>
  <c r="W197" i="6"/>
  <c r="W195" i="6"/>
  <c r="W193" i="6"/>
  <c r="W191" i="6"/>
  <c r="W189" i="6"/>
  <c r="W187" i="6"/>
  <c r="W185" i="6"/>
  <c r="W183" i="6"/>
  <c r="W181" i="6"/>
  <c r="V176" i="6"/>
  <c r="V174" i="6"/>
  <c r="V172" i="6"/>
  <c r="W172" i="6"/>
  <c r="W170" i="6"/>
  <c r="W165" i="6"/>
  <c r="V165" i="6"/>
  <c r="V160" i="6"/>
  <c r="W160" i="6"/>
  <c r="W150" i="6"/>
  <c r="V128" i="6"/>
  <c r="W128" i="6"/>
  <c r="W188" i="6"/>
  <c r="W184" i="6"/>
  <c r="W167" i="6"/>
  <c r="V153" i="6"/>
  <c r="W151" i="6"/>
  <c r="W148" i="6"/>
  <c r="V145" i="6"/>
  <c r="V137" i="6"/>
  <c r="W135" i="6"/>
  <c r="W132" i="6"/>
  <c r="W116" i="6"/>
  <c r="V113" i="6"/>
  <c r="V110" i="6"/>
  <c r="V105" i="6"/>
  <c r="W103" i="6"/>
  <c r="W98" i="6"/>
  <c r="V91" i="6"/>
  <c r="V85" i="6"/>
  <c r="V82" i="6"/>
  <c r="V80" i="6"/>
  <c r="W76" i="6"/>
  <c r="W73" i="6"/>
  <c r="V71" i="6"/>
  <c r="V69" i="6"/>
  <c r="V62" i="6"/>
  <c r="V58" i="6"/>
  <c r="V41" i="6"/>
  <c r="V44" i="6"/>
  <c r="W44" i="6"/>
  <c r="V59" i="6"/>
  <c r="W99" i="6"/>
  <c r="V42" i="6"/>
  <c r="W34" i="6"/>
  <c r="V25" i="6"/>
  <c r="V156" i="6"/>
  <c r="V143" i="6"/>
  <c r="V140" i="6"/>
  <c r="W129" i="6"/>
  <c r="V127" i="6"/>
  <c r="V124" i="6"/>
  <c r="W121" i="6"/>
  <c r="V119" i="6"/>
  <c r="W114" i="6"/>
  <c r="V111" i="6"/>
  <c r="V108" i="6"/>
  <c r="W106" i="6"/>
  <c r="V100" i="6"/>
  <c r="V96" i="6"/>
  <c r="W89" i="6"/>
  <c r="V83" i="6"/>
  <c r="V81" i="6"/>
  <c r="V78" i="6"/>
  <c r="W72" i="6"/>
  <c r="V63" i="6"/>
  <c r="W53" i="6"/>
  <c r="V48" i="6"/>
  <c r="W48" i="6"/>
  <c r="W33" i="6"/>
  <c r="V21" i="6"/>
  <c r="V22" i="6"/>
  <c r="V13" i="6"/>
  <c r="V14" i="6"/>
  <c r="W131" i="6"/>
  <c r="V109" i="6"/>
  <c r="W104" i="6"/>
  <c r="V94" i="6"/>
  <c r="V92" i="6"/>
  <c r="W88" i="6"/>
  <c r="W84" i="6"/>
  <c r="V74" i="6"/>
  <c r="W70" i="6"/>
  <c r="W68" i="6"/>
  <c r="W66" i="6"/>
  <c r="W61" i="6"/>
  <c r="W57" i="6"/>
  <c r="V52" i="6"/>
  <c r="W52" i="6"/>
  <c r="V50" i="6"/>
  <c r="V37" i="6"/>
  <c r="V38" i="6"/>
  <c r="V29" i="6"/>
  <c r="V30" i="6"/>
  <c r="V120" i="6"/>
  <c r="W118" i="6"/>
  <c r="W117" i="6"/>
  <c r="V115" i="6"/>
  <c r="V112" i="6"/>
  <c r="V107" i="6"/>
  <c r="W102" i="6"/>
  <c r="W101" i="6"/>
  <c r="W97" i="6"/>
  <c r="V95" i="6"/>
  <c r="V93" i="6"/>
  <c r="V90" i="6"/>
  <c r="V86" i="6"/>
  <c r="V84" i="6"/>
  <c r="W77" i="6"/>
  <c r="V75" i="6"/>
  <c r="V64" i="6"/>
  <c r="W60" i="6"/>
  <c r="V56" i="6"/>
  <c r="W56" i="6"/>
  <c r="V49" i="6"/>
  <c r="W45" i="6"/>
  <c r="V17" i="6"/>
  <c r="V18" i="6"/>
  <c r="V9" i="6"/>
  <c r="V10" i="6"/>
  <c r="W87" i="6"/>
  <c r="W67" i="6"/>
  <c r="W55" i="6"/>
  <c r="W47" i="6"/>
  <c r="W39" i="6"/>
  <c r="W23" i="6"/>
  <c r="V51" i="6"/>
  <c r="V43" i="6"/>
  <c r="W40" i="6"/>
  <c r="W36" i="6"/>
  <c r="V35" i="6"/>
  <c r="W32" i="6"/>
  <c r="V31" i="6"/>
  <c r="W28" i="6"/>
  <c r="V27" i="6"/>
  <c r="W24" i="6"/>
  <c r="W20" i="6"/>
  <c r="V19" i="6"/>
  <c r="W16" i="6"/>
  <c r="V15" i="6"/>
  <c r="W12" i="6"/>
  <c r="V11" i="6"/>
  <c r="W8" i="6"/>
  <c r="V7" i="6"/>
  <c r="W4" i="6"/>
  <c r="V40" i="6"/>
  <c r="V36" i="6"/>
  <c r="V32" i="6"/>
  <c r="V28" i="6"/>
  <c r="V24" i="6"/>
  <c r="V20" i="6"/>
  <c r="V16" i="6"/>
  <c r="V12" i="6"/>
  <c r="V8" i="6"/>
  <c r="W26" i="6"/>
  <c r="AG2" i="2"/>
  <c r="AH2" i="2"/>
  <c r="R32" i="2"/>
  <c r="S32" i="2"/>
  <c r="M42" i="2"/>
  <c r="N42" i="2"/>
  <c r="B6" i="4"/>
  <c r="B9" i="4"/>
  <c r="H9" i="4"/>
  <c r="B15" i="4"/>
  <c r="B17" i="4"/>
  <c r="H17" i="4"/>
  <c r="B21" i="4"/>
  <c r="H21" i="4"/>
  <c r="AF21" i="4"/>
  <c r="AG21" i="4"/>
  <c r="AH21" i="4"/>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71" i="4"/>
  <c r="A27" i="4"/>
  <c r="G27" i="4"/>
  <c r="K71" i="4"/>
  <c r="M71" i="4"/>
  <c r="A72" i="4"/>
  <c r="E72" i="4"/>
  <c r="A73" i="4"/>
  <c r="B73" i="4"/>
  <c r="G73" i="4"/>
  <c r="K73" i="4"/>
  <c r="A74" i="4"/>
  <c r="A75" i="4"/>
  <c r="A31" i="4"/>
  <c r="G31" i="4"/>
  <c r="A76" i="4"/>
  <c r="B76" i="4"/>
  <c r="G76" i="4"/>
  <c r="F32" i="4"/>
  <c r="A77" i="4"/>
  <c r="C77" i="4"/>
  <c r="A33" i="4"/>
  <c r="G33" i="4"/>
  <c r="E77" i="4"/>
  <c r="F77" i="4"/>
  <c r="A78" i="4"/>
  <c r="E78" i="4"/>
  <c r="A79" i="4"/>
  <c r="B79" i="4"/>
  <c r="G79" i="4"/>
  <c r="F35" i="4"/>
  <c r="A80" i="4"/>
  <c r="A81" i="4"/>
  <c r="D81" i="4"/>
  <c r="H81" i="4"/>
  <c r="I81" i="4"/>
  <c r="A82" i="4"/>
  <c r="C82" i="4"/>
  <c r="A83" i="4"/>
  <c r="B83" i="4"/>
  <c r="G83" i="4"/>
  <c r="G55" i="4"/>
  <c r="C83" i="4"/>
  <c r="E83" i="4"/>
  <c r="H83" i="4"/>
  <c r="J83" i="4"/>
  <c r="J55" i="4"/>
  <c r="A84" i="4"/>
  <c r="E84" i="4"/>
  <c r="A85" i="4"/>
  <c r="B85" i="4"/>
  <c r="G85" i="4"/>
  <c r="G57" i="4"/>
  <c r="C85" i="4"/>
  <c r="D85" i="4"/>
  <c r="E85" i="4"/>
  <c r="F85" i="4"/>
  <c r="H85" i="4"/>
  <c r="I85" i="4"/>
  <c r="I57" i="4"/>
  <c r="A86" i="4"/>
  <c r="E86" i="4"/>
  <c r="A87" i="4"/>
  <c r="B87" i="4"/>
  <c r="G87" i="4"/>
  <c r="G59" i="4"/>
  <c r="C87" i="4"/>
  <c r="E87" i="4"/>
  <c r="H87" i="4"/>
  <c r="I87" i="4"/>
  <c r="I59" i="4"/>
  <c r="A88" i="4"/>
  <c r="E88" i="4"/>
  <c r="A89" i="4"/>
  <c r="B89" i="4"/>
  <c r="G89" i="4"/>
  <c r="G61" i="4"/>
  <c r="C89" i="4"/>
  <c r="D89" i="4"/>
  <c r="D61" i="4"/>
  <c r="E89" i="4"/>
  <c r="F89" i="4"/>
  <c r="H89" i="4"/>
  <c r="I89" i="4"/>
  <c r="I61" i="4"/>
  <c r="A90" i="4"/>
  <c r="A91" i="4"/>
  <c r="B91" i="4"/>
  <c r="G91" i="4"/>
  <c r="G63" i="4"/>
  <c r="C91" i="4"/>
  <c r="D91" i="4"/>
  <c r="F91" i="4"/>
  <c r="H91" i="4"/>
  <c r="J91" i="4"/>
  <c r="J63" i="4"/>
  <c r="A92" i="4"/>
  <c r="E92" i="4"/>
  <c r="C92" i="4"/>
  <c r="A93" i="4"/>
  <c r="C93" i="4"/>
  <c r="C65" i="4"/>
  <c r="D93" i="4"/>
  <c r="D65" i="4"/>
  <c r="E93" i="4"/>
  <c r="E65" i="4"/>
  <c r="F93" i="4"/>
  <c r="F65" i="4"/>
  <c r="A94" i="4"/>
  <c r="C94" i="4"/>
  <c r="C66" i="4"/>
  <c r="E94" i="4"/>
  <c r="E66" i="4"/>
  <c r="A95" i="4"/>
  <c r="B95" i="4"/>
  <c r="G95" i="4"/>
  <c r="G67" i="4"/>
  <c r="C95" i="4"/>
  <c r="D95" i="4"/>
  <c r="F95" i="4"/>
  <c r="H95" i="4"/>
  <c r="J95" i="4"/>
  <c r="J67" i="4"/>
  <c r="BE1" i="3"/>
  <c r="BE2" i="3"/>
  <c r="AT3" i="3"/>
  <c r="BE3" i="3"/>
  <c r="V4" i="3"/>
  <c r="AT4" i="3"/>
  <c r="BE4" i="3"/>
  <c r="V5" i="3"/>
  <c r="AT5" i="3"/>
  <c r="BE5" i="3"/>
  <c r="V6" i="3"/>
  <c r="AT6" i="3"/>
  <c r="BE6" i="3"/>
  <c r="V7" i="3"/>
  <c r="AT7" i="3"/>
  <c r="BE7" i="3"/>
  <c r="V8" i="3"/>
  <c r="AT8" i="3"/>
  <c r="BE8" i="3"/>
  <c r="V9" i="3"/>
  <c r="AT9" i="3"/>
  <c r="BE9" i="3"/>
  <c r="V10" i="3"/>
  <c r="AT10" i="3"/>
  <c r="BE10" i="3"/>
  <c r="V11" i="3"/>
  <c r="AT11" i="3"/>
  <c r="BE11" i="3"/>
  <c r="V12" i="3"/>
  <c r="AT12" i="3"/>
  <c r="BE12" i="3"/>
  <c r="V13" i="3"/>
  <c r="AT13" i="3"/>
  <c r="BE13" i="3"/>
  <c r="V14" i="3"/>
  <c r="AT14" i="3"/>
  <c r="BE14" i="3"/>
  <c r="V15" i="3"/>
  <c r="AP15" i="3"/>
  <c r="AT15" i="3"/>
  <c r="BE15" i="3"/>
  <c r="V16" i="3"/>
  <c r="AP16" i="3"/>
  <c r="AT16" i="3"/>
  <c r="BE16" i="3"/>
  <c r="V17" i="3"/>
  <c r="AP17" i="3"/>
  <c r="AT17" i="3"/>
  <c r="BE17" i="3"/>
  <c r="V18" i="3"/>
  <c r="AP18" i="3"/>
  <c r="AT18" i="3"/>
  <c r="BE18" i="3"/>
  <c r="V19" i="3"/>
  <c r="AP19" i="3"/>
  <c r="AT19" i="3"/>
  <c r="BE19" i="3"/>
  <c r="V20" i="3"/>
  <c r="AP20" i="3"/>
  <c r="AT20" i="3"/>
  <c r="BE20" i="3"/>
  <c r="V21" i="3"/>
  <c r="AP21" i="3"/>
  <c r="AT21" i="3"/>
  <c r="BE21" i="3"/>
  <c r="AP22" i="3"/>
  <c r="AT22" i="3"/>
  <c r="BE22" i="3"/>
  <c r="AP23" i="3"/>
  <c r="AT23" i="3"/>
  <c r="BE23" i="3"/>
  <c r="AP24" i="3"/>
  <c r="AT24" i="3"/>
  <c r="BE24" i="3"/>
  <c r="AP25" i="3"/>
  <c r="AT25" i="3"/>
  <c r="BE25" i="3"/>
  <c r="AP26" i="3"/>
  <c r="AT26" i="3"/>
  <c r="AP27" i="3"/>
  <c r="AT27" i="3"/>
  <c r="AP28" i="3"/>
  <c r="AT28" i="3"/>
  <c r="AP29" i="3"/>
  <c r="AT29" i="3"/>
  <c r="AP30" i="3"/>
  <c r="AT30" i="3"/>
  <c r="AP31" i="3"/>
  <c r="AT31" i="3"/>
  <c r="AP32" i="3"/>
  <c r="AT32" i="3"/>
  <c r="AP33" i="3"/>
  <c r="AT33" i="3"/>
  <c r="AP34" i="3"/>
  <c r="AT34" i="3"/>
  <c r="AP35" i="3"/>
  <c r="AT35" i="3"/>
  <c r="B20" i="4"/>
  <c r="H20" i="4"/>
  <c r="B23" i="4"/>
  <c r="H23" i="4"/>
  <c r="B16" i="4"/>
  <c r="G16" i="4"/>
  <c r="K16" i="4"/>
  <c r="B12" i="4"/>
  <c r="H12" i="4"/>
  <c r="B8" i="4"/>
  <c r="G8" i="4"/>
  <c r="K8" i="4"/>
  <c r="B94" i="4"/>
  <c r="G94" i="4"/>
  <c r="G66" i="4"/>
  <c r="D94" i="4"/>
  <c r="D66" i="4"/>
  <c r="F94" i="4"/>
  <c r="F66" i="4"/>
  <c r="H94" i="4"/>
  <c r="J94" i="4"/>
  <c r="J66" i="4"/>
  <c r="B92" i="4"/>
  <c r="G92" i="4"/>
  <c r="G64" i="4"/>
  <c r="D92" i="4"/>
  <c r="F92" i="4"/>
  <c r="H92" i="4"/>
  <c r="I92" i="4"/>
  <c r="I64" i="4"/>
  <c r="B88" i="4"/>
  <c r="G88" i="4"/>
  <c r="G60" i="4"/>
  <c r="D88" i="4"/>
  <c r="F88" i="4"/>
  <c r="H88" i="4"/>
  <c r="I88" i="4"/>
  <c r="I60" i="4"/>
  <c r="B86" i="4"/>
  <c r="G86" i="4"/>
  <c r="G58" i="4"/>
  <c r="F86" i="4"/>
  <c r="B84" i="4"/>
  <c r="G84" i="4"/>
  <c r="G56" i="4"/>
  <c r="D84" i="4"/>
  <c r="F84" i="4"/>
  <c r="H84" i="4"/>
  <c r="J84" i="4"/>
  <c r="J56" i="4"/>
  <c r="D82" i="4"/>
  <c r="F82" i="4"/>
  <c r="B80" i="4"/>
  <c r="G80" i="4"/>
  <c r="F36" i="4"/>
  <c r="D80" i="4"/>
  <c r="F80" i="4"/>
  <c r="H80" i="4"/>
  <c r="J80" i="4"/>
  <c r="J52" i="4"/>
  <c r="D78" i="4"/>
  <c r="F76" i="4"/>
  <c r="H76" i="4"/>
  <c r="I76" i="4"/>
  <c r="I48" i="4"/>
  <c r="A30" i="4"/>
  <c r="G30" i="4"/>
  <c r="D72" i="4"/>
  <c r="A36" i="4"/>
  <c r="G36" i="4"/>
  <c r="B24" i="4"/>
  <c r="B22" i="4"/>
  <c r="B18" i="4"/>
  <c r="H18" i="4"/>
  <c r="G10" i="4"/>
  <c r="K10" i="4"/>
  <c r="B3" i="4"/>
  <c r="B82" i="4"/>
  <c r="G82" i="4"/>
  <c r="G54" i="4"/>
  <c r="A38" i="4"/>
  <c r="G38" i="4"/>
  <c r="H82" i="4"/>
  <c r="E82" i="4"/>
  <c r="C81" i="4"/>
  <c r="B81" i="4"/>
  <c r="G81" i="4"/>
  <c r="F81" i="4"/>
  <c r="A37" i="4"/>
  <c r="G37" i="4"/>
  <c r="B7" i="4"/>
  <c r="H75" i="4"/>
  <c r="I75" i="4"/>
  <c r="E73" i="4"/>
  <c r="D73" i="4"/>
  <c r="B5" i="4"/>
  <c r="H5" i="4"/>
  <c r="L73" i="4"/>
  <c r="A29" i="4"/>
  <c r="G29" i="4"/>
  <c r="G20" i="4"/>
  <c r="K20" i="4"/>
  <c r="H73" i="4"/>
  <c r="J73" i="4"/>
  <c r="J45" i="4"/>
  <c r="C73" i="4"/>
  <c r="M72" i="4"/>
  <c r="A28" i="4"/>
  <c r="G28" i="4"/>
  <c r="L72" i="4"/>
  <c r="B72" i="4"/>
  <c r="G72" i="4"/>
  <c r="H72" i="4"/>
  <c r="F72" i="4"/>
  <c r="M73" i="4"/>
  <c r="F73" i="4"/>
  <c r="K72" i="4"/>
  <c r="G14" i="4"/>
  <c r="K14" i="4"/>
  <c r="B14" i="4"/>
  <c r="J81" i="4"/>
  <c r="J53" i="4"/>
  <c r="F79" i="4"/>
  <c r="E79" i="4"/>
  <c r="B11" i="4"/>
  <c r="A34" i="4"/>
  <c r="G34" i="4"/>
  <c r="H78" i="4"/>
  <c r="I78" i="4"/>
  <c r="B78" i="4"/>
  <c r="G78" i="4"/>
  <c r="B10" i="4"/>
  <c r="H10" i="4"/>
  <c r="F78" i="4"/>
  <c r="C78" i="4"/>
  <c r="D77" i="4"/>
  <c r="H77" i="4"/>
  <c r="J77" i="4"/>
  <c r="B77" i="4"/>
  <c r="G77" i="4"/>
  <c r="G49" i="4"/>
  <c r="C75" i="4"/>
  <c r="E75" i="4"/>
  <c r="C72" i="4"/>
  <c r="B4" i="4"/>
  <c r="H6" i="4"/>
  <c r="C90" i="4"/>
  <c r="E90" i="4"/>
  <c r="B90" i="4"/>
  <c r="G90" i="4"/>
  <c r="G62" i="4"/>
  <c r="F90" i="4"/>
  <c r="H90" i="4"/>
  <c r="D90" i="4"/>
  <c r="C86" i="4"/>
  <c r="A32" i="4"/>
  <c r="G32" i="4"/>
  <c r="C76" i="4"/>
  <c r="E76" i="4"/>
  <c r="H15" i="4"/>
  <c r="D86" i="4"/>
  <c r="C88" i="4"/>
  <c r="D76" i="4"/>
  <c r="H86" i="4"/>
  <c r="J86" i="4"/>
  <c r="J58" i="4"/>
  <c r="B93" i="4"/>
  <c r="G93" i="4"/>
  <c r="G65" i="4"/>
  <c r="H93" i="4"/>
  <c r="J93" i="4"/>
  <c r="J65" i="4"/>
  <c r="C84" i="4"/>
  <c r="C80" i="4"/>
  <c r="E80" i="4"/>
  <c r="E52" i="4"/>
  <c r="B19" i="4"/>
  <c r="H19" i="4"/>
  <c r="B13" i="4"/>
  <c r="A35" i="4"/>
  <c r="G35" i="4"/>
  <c r="C79" i="4"/>
  <c r="D75" i="4"/>
  <c r="B75" i="4"/>
  <c r="G75" i="4"/>
  <c r="J71" i="4"/>
  <c r="E95" i="4"/>
  <c r="E91" i="4"/>
  <c r="F87" i="4"/>
  <c r="D87" i="4"/>
  <c r="F83" i="4"/>
  <c r="D83" i="4"/>
  <c r="E81" i="4"/>
  <c r="H79" i="4"/>
  <c r="J79" i="4"/>
  <c r="D79" i="4"/>
  <c r="F75" i="4"/>
  <c r="L71" i="4"/>
  <c r="G15" i="4"/>
  <c r="K15" i="4"/>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C7" i="3"/>
  <c r="D55" i="4"/>
  <c r="F55" i="4"/>
  <c r="E55" i="4"/>
  <c r="C10" i="3"/>
  <c r="C14" i="3"/>
  <c r="C18" i="3"/>
  <c r="C259" i="3"/>
  <c r="U259" i="3"/>
  <c r="C12" i="3"/>
  <c r="C17" i="3"/>
  <c r="C22" i="3"/>
  <c r="C26" i="3"/>
  <c r="U26" i="3"/>
  <c r="C30" i="3"/>
  <c r="U30" i="3"/>
  <c r="C34" i="3"/>
  <c r="U34" i="3"/>
  <c r="C38" i="3"/>
  <c r="U38" i="3"/>
  <c r="C42" i="3"/>
  <c r="U42" i="3"/>
  <c r="C46" i="3"/>
  <c r="U46" i="3"/>
  <c r="C50" i="3"/>
  <c r="U50" i="3"/>
  <c r="C54" i="3"/>
  <c r="U54" i="3"/>
  <c r="C58" i="3"/>
  <c r="U58" i="3"/>
  <c r="C62" i="3"/>
  <c r="U62" i="3"/>
  <c r="C66" i="3"/>
  <c r="U66" i="3"/>
  <c r="C70" i="3"/>
  <c r="U70" i="3"/>
  <c r="C74" i="3"/>
  <c r="U74" i="3"/>
  <c r="C78" i="3"/>
  <c r="U78" i="3"/>
  <c r="C82" i="3"/>
  <c r="U82" i="3"/>
  <c r="C86" i="3"/>
  <c r="U86" i="3"/>
  <c r="C90" i="3"/>
  <c r="U90" i="3"/>
  <c r="C94" i="3"/>
  <c r="U94" i="3"/>
  <c r="C98" i="3"/>
  <c r="U98" i="3"/>
  <c r="C102" i="3"/>
  <c r="U102" i="3"/>
  <c r="C106" i="3"/>
  <c r="U106" i="3"/>
  <c r="C110" i="3"/>
  <c r="U110" i="3"/>
  <c r="C114" i="3"/>
  <c r="U114" i="3"/>
  <c r="C118" i="3"/>
  <c r="U118" i="3"/>
  <c r="C122" i="3"/>
  <c r="U122" i="3"/>
  <c r="C126" i="3"/>
  <c r="U126" i="3"/>
  <c r="C130" i="3"/>
  <c r="U130" i="3"/>
  <c r="C134" i="3"/>
  <c r="U134" i="3"/>
  <c r="C138" i="3"/>
  <c r="U138" i="3"/>
  <c r="C142" i="3"/>
  <c r="U142" i="3"/>
  <c r="C146" i="3"/>
  <c r="U146" i="3"/>
  <c r="C150" i="3"/>
  <c r="U150" i="3"/>
  <c r="C154" i="3"/>
  <c r="U154" i="3"/>
  <c r="C158" i="3"/>
  <c r="U158" i="3"/>
  <c r="C162" i="3"/>
  <c r="U162" i="3"/>
  <c r="C166" i="3"/>
  <c r="U166" i="3"/>
  <c r="C170" i="3"/>
  <c r="U170" i="3"/>
  <c r="C174" i="3"/>
  <c r="U174" i="3"/>
  <c r="C178" i="3"/>
  <c r="U178" i="3"/>
  <c r="C182" i="3"/>
  <c r="U182" i="3"/>
  <c r="C186" i="3"/>
  <c r="U186" i="3"/>
  <c r="C190" i="3"/>
  <c r="U190" i="3"/>
  <c r="C194" i="3"/>
  <c r="U194" i="3"/>
  <c r="C198" i="3"/>
  <c r="U198" i="3"/>
  <c r="C202" i="3"/>
  <c r="U202" i="3"/>
  <c r="C206" i="3"/>
  <c r="U206" i="3"/>
  <c r="C210" i="3"/>
  <c r="U210" i="3"/>
  <c r="C214" i="3"/>
  <c r="U214" i="3"/>
  <c r="C218" i="3"/>
  <c r="U218" i="3"/>
  <c r="C222" i="3"/>
  <c r="U222" i="3"/>
  <c r="C226" i="3"/>
  <c r="U226" i="3"/>
  <c r="C230" i="3"/>
  <c r="U230" i="3"/>
  <c r="C234" i="3"/>
  <c r="U234" i="3"/>
  <c r="C238" i="3"/>
  <c r="U238" i="3"/>
  <c r="C242" i="3"/>
  <c r="U242" i="3"/>
  <c r="C246" i="3"/>
  <c r="U246" i="3"/>
  <c r="C250" i="3"/>
  <c r="U250" i="3"/>
  <c r="C254" i="3"/>
  <c r="U254" i="3"/>
  <c r="C258" i="3"/>
  <c r="U258" i="3"/>
  <c r="C260" i="3"/>
  <c r="U260" i="3"/>
  <c r="C8" i="3"/>
  <c r="C13" i="3"/>
  <c r="C19" i="3"/>
  <c r="C23" i="3"/>
  <c r="U23" i="3"/>
  <c r="C27" i="3"/>
  <c r="U27" i="3"/>
  <c r="C31" i="3"/>
  <c r="U31" i="3"/>
  <c r="C35" i="3"/>
  <c r="U35" i="3"/>
  <c r="C39" i="3"/>
  <c r="U39" i="3"/>
  <c r="C43" i="3"/>
  <c r="U43" i="3"/>
  <c r="C47" i="3"/>
  <c r="U47" i="3"/>
  <c r="C51" i="3"/>
  <c r="U51" i="3"/>
  <c r="C55" i="3"/>
  <c r="U55" i="3"/>
  <c r="C59" i="3"/>
  <c r="U59" i="3"/>
  <c r="C63" i="3"/>
  <c r="U63" i="3"/>
  <c r="C67" i="3"/>
  <c r="U67" i="3"/>
  <c r="C71" i="3"/>
  <c r="U71" i="3"/>
  <c r="C75" i="3"/>
  <c r="U75" i="3"/>
  <c r="C79" i="3"/>
  <c r="U79" i="3"/>
  <c r="C83" i="3"/>
  <c r="U83" i="3"/>
  <c r="C87" i="3"/>
  <c r="U87" i="3"/>
  <c r="C91" i="3"/>
  <c r="U91" i="3"/>
  <c r="C95" i="3"/>
  <c r="U95" i="3"/>
  <c r="C99" i="3"/>
  <c r="U99" i="3"/>
  <c r="C103" i="3"/>
  <c r="U103" i="3"/>
  <c r="C107" i="3"/>
  <c r="U107" i="3"/>
  <c r="C111" i="3"/>
  <c r="U111" i="3"/>
  <c r="C115" i="3"/>
  <c r="U115" i="3"/>
  <c r="C119" i="3"/>
  <c r="U119" i="3"/>
  <c r="C123" i="3"/>
  <c r="U123" i="3"/>
  <c r="C127" i="3"/>
  <c r="U127" i="3"/>
  <c r="C131" i="3"/>
  <c r="U131" i="3"/>
  <c r="C135" i="3"/>
  <c r="U135" i="3"/>
  <c r="C139" i="3"/>
  <c r="U139" i="3"/>
  <c r="C143" i="3"/>
  <c r="U143" i="3"/>
  <c r="C147" i="3"/>
  <c r="U147" i="3"/>
  <c r="C151" i="3"/>
  <c r="U151" i="3"/>
  <c r="C155" i="3"/>
  <c r="U155" i="3"/>
  <c r="C159" i="3"/>
  <c r="U159" i="3"/>
  <c r="C163" i="3"/>
  <c r="U163" i="3"/>
  <c r="C167" i="3"/>
  <c r="U167" i="3"/>
  <c r="C171" i="3"/>
  <c r="U171" i="3"/>
  <c r="C175" i="3"/>
  <c r="U175" i="3"/>
  <c r="C179" i="3"/>
  <c r="U179" i="3"/>
  <c r="C183" i="3"/>
  <c r="U183" i="3"/>
  <c r="C187" i="3"/>
  <c r="U187" i="3"/>
  <c r="C191" i="3"/>
  <c r="U191" i="3"/>
  <c r="C195" i="3"/>
  <c r="U195" i="3"/>
  <c r="C199" i="3"/>
  <c r="U199" i="3"/>
  <c r="C203" i="3"/>
  <c r="U203" i="3"/>
  <c r="C207" i="3"/>
  <c r="U207" i="3"/>
  <c r="C211" i="3"/>
  <c r="U211" i="3"/>
  <c r="C215" i="3"/>
  <c r="U215" i="3"/>
  <c r="C219" i="3"/>
  <c r="U219" i="3"/>
  <c r="C223" i="3"/>
  <c r="U223" i="3"/>
  <c r="C227" i="3"/>
  <c r="U227" i="3"/>
  <c r="C231" i="3"/>
  <c r="U231" i="3"/>
  <c r="C235" i="3"/>
  <c r="U235" i="3"/>
  <c r="C239" i="3"/>
  <c r="U239" i="3"/>
  <c r="C243" i="3"/>
  <c r="U243" i="3"/>
  <c r="C247" i="3"/>
  <c r="U247" i="3"/>
  <c r="C251" i="3"/>
  <c r="U251" i="3"/>
  <c r="C3" i="3"/>
  <c r="C4" i="3"/>
  <c r="C9" i="3"/>
  <c r="C15" i="3"/>
  <c r="C20" i="3"/>
  <c r="C24" i="3"/>
  <c r="U24" i="3"/>
  <c r="C28" i="3"/>
  <c r="U28" i="3"/>
  <c r="C32" i="3"/>
  <c r="U32" i="3"/>
  <c r="C36" i="3"/>
  <c r="U36" i="3"/>
  <c r="C40" i="3"/>
  <c r="U40" i="3"/>
  <c r="C44" i="3"/>
  <c r="U44" i="3"/>
  <c r="C48" i="3"/>
  <c r="U48" i="3"/>
  <c r="C52" i="3"/>
  <c r="U52" i="3"/>
  <c r="C56" i="3"/>
  <c r="U56" i="3"/>
  <c r="C60" i="3"/>
  <c r="U60" i="3"/>
  <c r="C64" i="3"/>
  <c r="U64" i="3"/>
  <c r="C68" i="3"/>
  <c r="U68" i="3"/>
  <c r="C72" i="3"/>
  <c r="U72" i="3"/>
  <c r="C76" i="3"/>
  <c r="U76" i="3"/>
  <c r="C80" i="3"/>
  <c r="U80" i="3"/>
  <c r="C84" i="3"/>
  <c r="U84" i="3"/>
  <c r="C88" i="3"/>
  <c r="U88" i="3"/>
  <c r="C92" i="3"/>
  <c r="U92" i="3"/>
  <c r="C96" i="3"/>
  <c r="U96" i="3"/>
  <c r="C100" i="3"/>
  <c r="U100" i="3"/>
  <c r="C104" i="3"/>
  <c r="U104" i="3"/>
  <c r="C108" i="3"/>
  <c r="U108" i="3"/>
  <c r="C112" i="3"/>
  <c r="U112" i="3"/>
  <c r="C116" i="3"/>
  <c r="U116" i="3"/>
  <c r="C120" i="3"/>
  <c r="U120" i="3"/>
  <c r="C124" i="3"/>
  <c r="U124" i="3"/>
  <c r="C128" i="3"/>
  <c r="U128" i="3"/>
  <c r="C132" i="3"/>
  <c r="U132" i="3"/>
  <c r="C136" i="3"/>
  <c r="U136" i="3"/>
  <c r="C140" i="3"/>
  <c r="U140" i="3"/>
  <c r="C144" i="3"/>
  <c r="U144" i="3"/>
  <c r="C148" i="3"/>
  <c r="U148" i="3"/>
  <c r="C152" i="3"/>
  <c r="U152" i="3"/>
  <c r="C156" i="3"/>
  <c r="U156" i="3"/>
  <c r="C160" i="3"/>
  <c r="U160" i="3"/>
  <c r="C164" i="3"/>
  <c r="U164" i="3"/>
  <c r="C168" i="3"/>
  <c r="U168" i="3"/>
  <c r="C172" i="3"/>
  <c r="U172" i="3"/>
  <c r="C176" i="3"/>
  <c r="U176" i="3"/>
  <c r="C180" i="3"/>
  <c r="U180" i="3"/>
  <c r="C184" i="3"/>
  <c r="U184" i="3"/>
  <c r="C188" i="3"/>
  <c r="U188" i="3"/>
  <c r="C192" i="3"/>
  <c r="U192" i="3"/>
  <c r="C196" i="3"/>
  <c r="U196" i="3"/>
  <c r="C200" i="3"/>
  <c r="U200" i="3"/>
  <c r="C204" i="3"/>
  <c r="U204" i="3"/>
  <c r="C208" i="3"/>
  <c r="U208" i="3"/>
  <c r="C212" i="3"/>
  <c r="U212" i="3"/>
  <c r="C216" i="3"/>
  <c r="U216" i="3"/>
  <c r="C220" i="3"/>
  <c r="U220" i="3"/>
  <c r="C224" i="3"/>
  <c r="U224" i="3"/>
  <c r="C228" i="3"/>
  <c r="U228" i="3"/>
  <c r="C232" i="3"/>
  <c r="U232" i="3"/>
  <c r="C236" i="3"/>
  <c r="U236" i="3"/>
  <c r="C240" i="3"/>
  <c r="U240" i="3"/>
  <c r="C244" i="3"/>
  <c r="U244" i="3"/>
  <c r="C248" i="3"/>
  <c r="U248" i="3"/>
  <c r="C252" i="3"/>
  <c r="U252" i="3"/>
  <c r="C255" i="3"/>
  <c r="U255" i="3"/>
  <c r="C5" i="3"/>
  <c r="C11" i="3"/>
  <c r="C16" i="3"/>
  <c r="C21" i="3"/>
  <c r="C25" i="3"/>
  <c r="U25" i="3"/>
  <c r="C29" i="3"/>
  <c r="U29" i="3"/>
  <c r="C33" i="3"/>
  <c r="U33" i="3"/>
  <c r="C37" i="3"/>
  <c r="U37" i="3"/>
  <c r="C41" i="3"/>
  <c r="U41" i="3"/>
  <c r="C45" i="3"/>
  <c r="U45" i="3"/>
  <c r="C49" i="3"/>
  <c r="U49" i="3"/>
  <c r="C53" i="3"/>
  <c r="U53" i="3"/>
  <c r="C57" i="3"/>
  <c r="U57" i="3"/>
  <c r="C61" i="3"/>
  <c r="U61" i="3"/>
  <c r="C65" i="3"/>
  <c r="U65" i="3"/>
  <c r="C69" i="3"/>
  <c r="U69" i="3"/>
  <c r="C73" i="3"/>
  <c r="U73" i="3"/>
  <c r="C77" i="3"/>
  <c r="U77" i="3"/>
  <c r="C81" i="3"/>
  <c r="U81" i="3"/>
  <c r="C85" i="3"/>
  <c r="U85" i="3"/>
  <c r="C89" i="3"/>
  <c r="U89" i="3"/>
  <c r="C93" i="3"/>
  <c r="U93" i="3"/>
  <c r="C97" i="3"/>
  <c r="U97" i="3"/>
  <c r="C101" i="3"/>
  <c r="U101" i="3"/>
  <c r="C105" i="3"/>
  <c r="U105" i="3"/>
  <c r="C109" i="3"/>
  <c r="U109" i="3"/>
  <c r="C113" i="3"/>
  <c r="U113" i="3"/>
  <c r="C117" i="3"/>
  <c r="U117" i="3"/>
  <c r="C121" i="3"/>
  <c r="U121" i="3"/>
  <c r="C125" i="3"/>
  <c r="U125" i="3"/>
  <c r="C129" i="3"/>
  <c r="U129" i="3"/>
  <c r="C133" i="3"/>
  <c r="U133" i="3"/>
  <c r="C141" i="3"/>
  <c r="U141" i="3"/>
  <c r="C157" i="3"/>
  <c r="U157" i="3"/>
  <c r="C173" i="3"/>
  <c r="U173" i="3"/>
  <c r="C189" i="3"/>
  <c r="U189" i="3"/>
  <c r="C205" i="3"/>
  <c r="U205" i="3"/>
  <c r="C221" i="3"/>
  <c r="U221" i="3"/>
  <c r="C237" i="3"/>
  <c r="U237" i="3"/>
  <c r="C253" i="3"/>
  <c r="U253" i="3"/>
  <c r="C145" i="3"/>
  <c r="U145" i="3"/>
  <c r="C161" i="3"/>
  <c r="U161" i="3"/>
  <c r="C177" i="3"/>
  <c r="U177" i="3"/>
  <c r="C193" i="3"/>
  <c r="U193" i="3"/>
  <c r="C209" i="3"/>
  <c r="U209" i="3"/>
  <c r="C225" i="3"/>
  <c r="U225" i="3"/>
  <c r="C241" i="3"/>
  <c r="U241" i="3"/>
  <c r="C149" i="3"/>
  <c r="U149" i="3"/>
  <c r="C165" i="3"/>
  <c r="U165" i="3"/>
  <c r="C181" i="3"/>
  <c r="U181" i="3"/>
  <c r="C197" i="3"/>
  <c r="U197" i="3"/>
  <c r="C213" i="3"/>
  <c r="U213" i="3"/>
  <c r="C229" i="3"/>
  <c r="U229" i="3"/>
  <c r="C245" i="3"/>
  <c r="U245" i="3"/>
  <c r="C137" i="3"/>
  <c r="U137" i="3"/>
  <c r="C153" i="3"/>
  <c r="U153" i="3"/>
  <c r="C169" i="3"/>
  <c r="U169" i="3"/>
  <c r="C185" i="3"/>
  <c r="U185" i="3"/>
  <c r="C201" i="3"/>
  <c r="U201" i="3"/>
  <c r="C217" i="3"/>
  <c r="U217" i="3"/>
  <c r="C233" i="3"/>
  <c r="U233" i="3"/>
  <c r="C249" i="3"/>
  <c r="U249" i="3"/>
  <c r="C261" i="3"/>
  <c r="U261" i="3"/>
  <c r="Z5" i="3"/>
  <c r="Y5" i="3"/>
  <c r="Z21" i="3"/>
  <c r="Y21" i="3"/>
  <c r="Z37" i="3"/>
  <c r="Y37" i="3"/>
  <c r="Z53" i="3"/>
  <c r="Y53" i="3"/>
  <c r="Z69" i="3"/>
  <c r="Y69" i="3"/>
  <c r="Z85" i="3"/>
  <c r="Y85" i="3"/>
  <c r="Z101" i="3"/>
  <c r="Y101" i="3"/>
  <c r="Z117" i="3"/>
  <c r="Y117" i="3"/>
  <c r="Z133" i="3"/>
  <c r="Y133" i="3"/>
  <c r="Z149" i="3"/>
  <c r="Y149" i="3"/>
  <c r="Z6" i="3"/>
  <c r="Y6" i="3"/>
  <c r="Z22" i="3"/>
  <c r="Y22" i="3"/>
  <c r="Z38" i="3"/>
  <c r="Y38" i="3"/>
  <c r="Z54" i="3"/>
  <c r="Y54" i="3"/>
  <c r="Z70" i="3"/>
  <c r="Y70" i="3"/>
  <c r="Z86" i="3"/>
  <c r="Y86" i="3"/>
  <c r="Z102" i="3"/>
  <c r="Y102" i="3"/>
  <c r="Z7" i="3"/>
  <c r="Y7" i="3"/>
  <c r="Z23" i="3"/>
  <c r="Y23" i="3"/>
  <c r="Z39" i="3"/>
  <c r="Y39" i="3"/>
  <c r="Z55" i="3"/>
  <c r="Y55" i="3"/>
  <c r="Z71" i="3"/>
  <c r="Y71" i="3"/>
  <c r="Z87" i="3"/>
  <c r="Y87" i="3"/>
  <c r="Z103" i="3"/>
  <c r="Y103" i="3"/>
  <c r="Z119" i="3"/>
  <c r="Y119" i="3"/>
  <c r="Z135" i="3"/>
  <c r="Y135" i="3"/>
  <c r="Z151" i="3"/>
  <c r="Y151" i="3"/>
  <c r="Z64" i="3"/>
  <c r="Y64" i="3"/>
  <c r="Z122" i="3"/>
  <c r="Y122" i="3"/>
  <c r="Z154" i="3"/>
  <c r="Y154" i="3"/>
  <c r="Z36" i="3"/>
  <c r="Y36" i="3"/>
  <c r="Z100" i="3"/>
  <c r="Y100" i="3"/>
  <c r="Z140" i="3"/>
  <c r="Y140" i="3"/>
  <c r="Z8" i="3"/>
  <c r="Y8" i="3"/>
  <c r="Z72" i="3"/>
  <c r="Y72" i="3"/>
  <c r="Z126" i="3"/>
  <c r="Y126" i="3"/>
  <c r="Z156" i="3"/>
  <c r="Y156" i="3"/>
  <c r="Z44" i="3"/>
  <c r="Y44" i="3"/>
  <c r="Z108" i="3"/>
  <c r="Y108" i="3"/>
  <c r="Z144" i="3"/>
  <c r="Y144" i="3"/>
  <c r="Z9" i="3"/>
  <c r="Y9" i="3"/>
  <c r="Z25" i="3"/>
  <c r="Y25" i="3"/>
  <c r="Z41" i="3"/>
  <c r="Y41" i="3"/>
  <c r="Z57" i="3"/>
  <c r="Y57" i="3"/>
  <c r="Z73" i="3"/>
  <c r="Y73" i="3"/>
  <c r="Z89" i="3"/>
  <c r="Y89" i="3"/>
  <c r="Z105" i="3"/>
  <c r="Y105" i="3"/>
  <c r="Z121" i="3"/>
  <c r="Y121" i="3"/>
  <c r="Z137" i="3"/>
  <c r="Y137" i="3"/>
  <c r="Z153" i="3"/>
  <c r="Y153" i="3"/>
  <c r="Z10" i="3"/>
  <c r="Y10" i="3"/>
  <c r="Z26" i="3"/>
  <c r="Y26" i="3"/>
  <c r="Z42" i="3"/>
  <c r="Y42" i="3"/>
  <c r="Z58" i="3"/>
  <c r="Y58" i="3"/>
  <c r="Z74" i="3"/>
  <c r="Y74" i="3"/>
  <c r="Z90" i="3"/>
  <c r="Y90" i="3"/>
  <c r="Z106" i="3"/>
  <c r="Y106" i="3"/>
  <c r="Z11" i="3"/>
  <c r="Y11" i="3"/>
  <c r="Z27" i="3"/>
  <c r="Y27" i="3"/>
  <c r="Z43" i="3"/>
  <c r="Y43" i="3"/>
  <c r="Z59" i="3"/>
  <c r="Y59" i="3"/>
  <c r="Z75" i="3"/>
  <c r="Y75" i="3"/>
  <c r="Z91" i="3"/>
  <c r="Y91" i="3"/>
  <c r="Z107" i="3"/>
  <c r="Y107" i="3"/>
  <c r="Z123" i="3"/>
  <c r="Y123" i="3"/>
  <c r="Z139" i="3"/>
  <c r="Y139" i="3"/>
  <c r="Z16" i="3"/>
  <c r="Y16" i="3"/>
  <c r="Z80" i="3"/>
  <c r="Y80" i="3"/>
  <c r="Z130" i="3"/>
  <c r="Y130" i="3"/>
  <c r="Z159" i="3"/>
  <c r="Y159" i="3"/>
  <c r="Z52" i="3"/>
  <c r="Y52" i="3"/>
  <c r="Z116" i="3"/>
  <c r="Y116" i="3"/>
  <c r="Z148" i="3"/>
  <c r="Y148" i="3"/>
  <c r="Z24" i="3"/>
  <c r="Y24" i="3"/>
  <c r="Z88" i="3"/>
  <c r="Y88" i="3"/>
  <c r="Z134" i="3"/>
  <c r="Y134" i="3"/>
  <c r="Z3" i="3"/>
  <c r="Y3" i="3"/>
  <c r="Z60" i="3"/>
  <c r="Y60" i="3"/>
  <c r="Z120" i="3"/>
  <c r="Y120" i="3"/>
  <c r="Z152" i="3"/>
  <c r="Y152" i="3"/>
  <c r="Z13" i="3"/>
  <c r="Y13" i="3"/>
  <c r="Z29" i="3"/>
  <c r="Y29" i="3"/>
  <c r="Z45" i="3"/>
  <c r="Y45" i="3"/>
  <c r="Z61" i="3"/>
  <c r="Y61" i="3"/>
  <c r="Z77" i="3"/>
  <c r="Y77" i="3"/>
  <c r="Z93" i="3"/>
  <c r="Y93" i="3"/>
  <c r="Z109" i="3"/>
  <c r="Y109" i="3"/>
  <c r="Z125" i="3"/>
  <c r="Y125" i="3"/>
  <c r="Z141" i="3"/>
  <c r="Y141" i="3"/>
  <c r="Z157" i="3"/>
  <c r="Y157" i="3"/>
  <c r="Z14" i="3"/>
  <c r="Y14" i="3"/>
  <c r="Z30" i="3"/>
  <c r="Y30" i="3"/>
  <c r="Z46" i="3"/>
  <c r="Y46" i="3"/>
  <c r="Z62" i="3"/>
  <c r="Y62" i="3"/>
  <c r="Z78" i="3"/>
  <c r="Y78" i="3"/>
  <c r="Z94" i="3"/>
  <c r="Y94" i="3"/>
  <c r="Z110" i="3"/>
  <c r="Y110" i="3"/>
  <c r="Z15" i="3"/>
  <c r="Y15" i="3"/>
  <c r="Z31" i="3"/>
  <c r="Y31" i="3"/>
  <c r="Z47" i="3"/>
  <c r="Y47" i="3"/>
  <c r="Z63" i="3"/>
  <c r="Y63" i="3"/>
  <c r="Z79" i="3"/>
  <c r="Y79" i="3"/>
  <c r="Z95" i="3"/>
  <c r="Y95" i="3"/>
  <c r="Z111" i="3"/>
  <c r="Y111" i="3"/>
  <c r="Z127" i="3"/>
  <c r="Y127" i="3"/>
  <c r="Z143" i="3"/>
  <c r="Y143" i="3"/>
  <c r="Z32" i="3"/>
  <c r="Y32" i="3"/>
  <c r="Z96" i="3"/>
  <c r="Y96" i="3"/>
  <c r="Z138" i="3"/>
  <c r="Y138" i="3"/>
  <c r="Z4" i="3"/>
  <c r="Y4" i="3"/>
  <c r="Z68" i="3"/>
  <c r="Y68" i="3"/>
  <c r="Z124" i="3"/>
  <c r="Y124" i="3"/>
  <c r="Z155" i="3"/>
  <c r="Y155" i="3"/>
  <c r="Z40" i="3"/>
  <c r="Y40" i="3"/>
  <c r="Z104" i="3"/>
  <c r="Y104" i="3"/>
  <c r="Z142" i="3"/>
  <c r="Y142" i="3"/>
  <c r="Z12" i="3"/>
  <c r="Y12" i="3"/>
  <c r="Z76" i="3"/>
  <c r="Y76" i="3"/>
  <c r="Z128" i="3"/>
  <c r="Y128" i="3"/>
  <c r="Z158" i="3"/>
  <c r="Y158" i="3"/>
  <c r="Z17" i="3"/>
  <c r="Y17" i="3"/>
  <c r="Z33" i="3"/>
  <c r="Y33" i="3"/>
  <c r="Z49" i="3"/>
  <c r="Y49" i="3"/>
  <c r="Z65" i="3"/>
  <c r="Y65" i="3"/>
  <c r="Z81" i="3"/>
  <c r="Y81" i="3"/>
  <c r="Z97" i="3"/>
  <c r="Y97" i="3"/>
  <c r="Z113" i="3"/>
  <c r="Y113" i="3"/>
  <c r="Z129" i="3"/>
  <c r="Y129" i="3"/>
  <c r="Z145" i="3"/>
  <c r="Y145" i="3"/>
  <c r="Z161" i="3"/>
  <c r="Y161" i="3"/>
  <c r="Z18" i="3"/>
  <c r="Y18" i="3"/>
  <c r="Z34" i="3"/>
  <c r="Y34" i="3"/>
  <c r="Z50" i="3"/>
  <c r="Y50" i="3"/>
  <c r="Z66" i="3"/>
  <c r="Y66" i="3"/>
  <c r="Z82" i="3"/>
  <c r="Y82" i="3"/>
  <c r="Z98" i="3"/>
  <c r="Y98" i="3"/>
  <c r="Z114" i="3"/>
  <c r="Y114" i="3"/>
  <c r="Z19" i="3"/>
  <c r="Y19" i="3"/>
  <c r="Z35" i="3"/>
  <c r="Y35" i="3"/>
  <c r="Z51" i="3"/>
  <c r="Y51" i="3"/>
  <c r="Z67" i="3"/>
  <c r="Y67" i="3"/>
  <c r="Z83" i="3"/>
  <c r="Y83" i="3"/>
  <c r="Z99" i="3"/>
  <c r="Y99" i="3"/>
  <c r="Z115" i="3"/>
  <c r="Y115" i="3"/>
  <c r="Z131" i="3"/>
  <c r="Y131" i="3"/>
  <c r="Z147" i="3"/>
  <c r="Y147" i="3"/>
  <c r="Z48" i="3"/>
  <c r="Y48" i="3"/>
  <c r="Z112" i="3"/>
  <c r="Y112" i="3"/>
  <c r="Z146" i="3"/>
  <c r="Y146" i="3"/>
  <c r="Z20" i="3"/>
  <c r="Y20" i="3"/>
  <c r="Z84" i="3"/>
  <c r="Y84" i="3"/>
  <c r="Z132" i="3"/>
  <c r="Y132" i="3"/>
  <c r="Z160" i="3"/>
  <c r="Y160" i="3"/>
  <c r="Z56" i="3"/>
  <c r="Y56" i="3"/>
  <c r="Z118" i="3"/>
  <c r="Y118" i="3"/>
  <c r="Z150" i="3"/>
  <c r="Y150" i="3"/>
  <c r="Z28" i="3"/>
  <c r="Y28" i="3"/>
  <c r="Z92" i="3"/>
  <c r="Y92" i="3"/>
  <c r="Z136" i="3"/>
  <c r="Y136" i="3"/>
  <c r="J89" i="4"/>
  <c r="J61" i="4"/>
  <c r="E62" i="4"/>
  <c r="G5" i="4"/>
  <c r="K5" i="4"/>
  <c r="F261" i="3"/>
  <c r="H261" i="3"/>
  <c r="M261" i="3"/>
  <c r="I261" i="3"/>
  <c r="P261" i="3"/>
  <c r="B261" i="3"/>
  <c r="K261" i="3"/>
  <c r="L261" i="3"/>
  <c r="G261" i="3"/>
  <c r="O261" i="3"/>
  <c r="A263" i="3"/>
  <c r="C262" i="3"/>
  <c r="U262" i="3"/>
  <c r="F49" i="4"/>
  <c r="E57" i="4"/>
  <c r="E49" i="4"/>
  <c r="G12" i="4"/>
  <c r="K12" i="4"/>
  <c r="G19" i="4"/>
  <c r="K19" i="4"/>
  <c r="D48" i="4"/>
  <c r="D62" i="4"/>
  <c r="C62" i="4"/>
  <c r="G7" i="4"/>
  <c r="K7" i="4"/>
  <c r="C57" i="4"/>
  <c r="I95" i="4"/>
  <c r="I67" i="4"/>
  <c r="G18" i="4"/>
  <c r="K18" i="4"/>
  <c r="G24" i="4"/>
  <c r="K24" i="4"/>
  <c r="D59" i="4"/>
  <c r="J75" i="4"/>
  <c r="J47" i="4"/>
  <c r="I83" i="4"/>
  <c r="I55" i="4"/>
  <c r="J85" i="4"/>
  <c r="J57" i="4"/>
  <c r="J92" i="4"/>
  <c r="J64" i="4"/>
  <c r="L31" i="4"/>
  <c r="I73" i="4"/>
  <c r="I45" i="4"/>
  <c r="J72" i="4"/>
  <c r="J74" i="4"/>
  <c r="J76" i="4"/>
  <c r="J78" i="4"/>
  <c r="J82" i="4"/>
  <c r="I29" i="4"/>
  <c r="I43" i="4"/>
  <c r="P32" i="4"/>
  <c r="I72" i="4"/>
  <c r="I77" i="4"/>
  <c r="I79" i="4"/>
  <c r="I80" i="4"/>
  <c r="I82" i="4"/>
  <c r="H32" i="4"/>
  <c r="I94" i="4"/>
  <c r="I66" i="4"/>
  <c r="I36" i="4"/>
  <c r="I52" i="4"/>
  <c r="I37" i="4"/>
  <c r="J87" i="4"/>
  <c r="J59" i="4"/>
  <c r="F61" i="4"/>
  <c r="D51" i="4"/>
  <c r="E61" i="4"/>
  <c r="D54" i="4"/>
  <c r="H3" i="4"/>
  <c r="C61" i="4"/>
  <c r="F51" i="4"/>
  <c r="L38" i="4"/>
  <c r="C56" i="4"/>
  <c r="F56" i="4"/>
  <c r="F63" i="4"/>
  <c r="J29" i="4"/>
  <c r="F48" i="4"/>
  <c r="H37" i="4"/>
  <c r="I53" i="4"/>
  <c r="J27" i="4"/>
  <c r="H35" i="4"/>
  <c r="J34" i="4"/>
  <c r="J36" i="4"/>
  <c r="F45" i="4"/>
  <c r="I84" i="4"/>
  <c r="I56" i="4"/>
  <c r="K36" i="4"/>
  <c r="J46" i="4"/>
  <c r="F57" i="4"/>
  <c r="C55" i="4"/>
  <c r="G21" i="4"/>
  <c r="K21" i="4"/>
  <c r="J49" i="4"/>
  <c r="I33" i="4"/>
  <c r="I50" i="4"/>
  <c r="H34" i="4"/>
  <c r="C60" i="4"/>
  <c r="D52" i="4"/>
  <c r="D56" i="4"/>
  <c r="J37" i="4"/>
  <c r="L34" i="4"/>
  <c r="L27" i="4"/>
  <c r="C58" i="4"/>
  <c r="L37" i="4"/>
  <c r="I86" i="4"/>
  <c r="I58" i="4"/>
  <c r="I34" i="4"/>
  <c r="J31" i="4"/>
  <c r="G4" i="4"/>
  <c r="K4" i="4"/>
  <c r="D47" i="4"/>
  <c r="G13" i="4"/>
  <c r="K13" i="4"/>
  <c r="C52" i="4"/>
  <c r="D58" i="4"/>
  <c r="I46" i="4"/>
  <c r="H30" i="4"/>
  <c r="AR3" i="3"/>
  <c r="I47" i="4"/>
  <c r="H31" i="4"/>
  <c r="G11" i="4"/>
  <c r="K11" i="4"/>
  <c r="G9" i="4"/>
  <c r="K9" i="4"/>
  <c r="F59" i="4"/>
  <c r="F54" i="4"/>
  <c r="D45" i="4"/>
  <c r="K34" i="4"/>
  <c r="K35" i="4"/>
  <c r="K28" i="4"/>
  <c r="K38" i="4"/>
  <c r="K33" i="4"/>
  <c r="K31" i="4"/>
  <c r="K27" i="4"/>
  <c r="K30" i="4"/>
  <c r="K37" i="4"/>
  <c r="J51" i="4"/>
  <c r="I35" i="4"/>
  <c r="I27" i="4"/>
  <c r="J43" i="4"/>
  <c r="Q32" i="4"/>
  <c r="L29" i="4"/>
  <c r="L33" i="4"/>
  <c r="L28" i="4"/>
  <c r="L30" i="4"/>
  <c r="L32" i="4"/>
  <c r="J38" i="4"/>
  <c r="I93" i="4"/>
  <c r="I65" i="4"/>
  <c r="J30" i="4"/>
  <c r="J33" i="4"/>
  <c r="J32" i="4"/>
  <c r="J90" i="4"/>
  <c r="J62" i="4"/>
  <c r="I90" i="4"/>
  <c r="I62" i="4"/>
  <c r="J28" i="4"/>
  <c r="J35" i="4"/>
  <c r="D44" i="4"/>
  <c r="K32" i="4"/>
  <c r="L35" i="4"/>
  <c r="K29" i="4"/>
  <c r="L36" i="4"/>
  <c r="E59" i="4"/>
  <c r="E50" i="4"/>
  <c r="G22" i="4"/>
  <c r="K22" i="4"/>
  <c r="E63" i="4"/>
  <c r="I91" i="4"/>
  <c r="I63" i="4"/>
  <c r="F58" i="4"/>
  <c r="J88" i="4"/>
  <c r="J60" i="4"/>
  <c r="D64" i="4"/>
  <c r="C59" i="4"/>
  <c r="C54" i="4"/>
  <c r="D63" i="4"/>
  <c r="E56" i="4"/>
  <c r="G23" i="4"/>
  <c r="K23" i="4"/>
  <c r="C47" i="4"/>
  <c r="F50" i="4"/>
  <c r="F44" i="4"/>
  <c r="E54" i="4"/>
  <c r="F60" i="4"/>
  <c r="C63" i="4"/>
  <c r="C49" i="4"/>
  <c r="G17" i="4"/>
  <c r="K17" i="4"/>
  <c r="G45" i="4"/>
  <c r="F33" i="4"/>
  <c r="G53" i="4"/>
  <c r="F37" i="4"/>
  <c r="G47" i="4"/>
  <c r="F47" i="4"/>
  <c r="F38" i="4"/>
  <c r="F62" i="4"/>
  <c r="C51" i="4"/>
  <c r="H14" i="4"/>
  <c r="H22" i="4"/>
  <c r="F52" i="4"/>
  <c r="D57" i="4"/>
  <c r="E45" i="4"/>
  <c r="E58" i="4"/>
  <c r="H13" i="4"/>
  <c r="D53" i="4"/>
  <c r="F53" i="4"/>
  <c r="E64" i="4"/>
  <c r="C53" i="4"/>
  <c r="G52" i="4"/>
  <c r="H7" i="4"/>
  <c r="E47" i="4"/>
  <c r="H24" i="4"/>
  <c r="C64" i="4"/>
  <c r="F64" i="4"/>
  <c r="E53" i="4"/>
  <c r="C48" i="4"/>
  <c r="C44" i="4"/>
  <c r="D49" i="4"/>
  <c r="C50" i="4"/>
  <c r="F34" i="4"/>
  <c r="G50" i="4"/>
  <c r="G44" i="4"/>
  <c r="C45" i="4"/>
  <c r="E44" i="4"/>
  <c r="E51" i="4"/>
  <c r="D50" i="4"/>
  <c r="D60" i="4"/>
  <c r="G48" i="4"/>
  <c r="H4" i="4"/>
  <c r="G51" i="4"/>
  <c r="H11" i="4"/>
  <c r="E60" i="4"/>
  <c r="H8" i="4"/>
  <c r="E48" i="4"/>
  <c r="H16" i="4"/>
  <c r="Q261" i="3"/>
  <c r="AB2" i="2"/>
  <c r="U3" i="3"/>
  <c r="C256" i="3"/>
  <c r="U256" i="3"/>
  <c r="C257" i="3"/>
  <c r="U257" i="3"/>
  <c r="B3" i="3"/>
  <c r="AF136" i="3"/>
  <c r="AJ136" i="3"/>
  <c r="AC136" i="3"/>
  <c r="AG136" i="3"/>
  <c r="AK136" i="3"/>
  <c r="AD136" i="3"/>
  <c r="AH136" i="3"/>
  <c r="AL136" i="3"/>
  <c r="AI136" i="3"/>
  <c r="AM136" i="3"/>
  <c r="AE136" i="3"/>
  <c r="AE118" i="3"/>
  <c r="AI118" i="3"/>
  <c r="AM118" i="3"/>
  <c r="AG118" i="3"/>
  <c r="AL118" i="3"/>
  <c r="AC118" i="3"/>
  <c r="AH118" i="3"/>
  <c r="AD118" i="3"/>
  <c r="AJ118" i="3"/>
  <c r="AK118" i="3"/>
  <c r="AF118" i="3"/>
  <c r="AC84" i="3"/>
  <c r="AG84" i="3"/>
  <c r="AK84" i="3"/>
  <c r="AE84" i="3"/>
  <c r="AI84" i="3"/>
  <c r="AH84" i="3"/>
  <c r="AM84" i="3"/>
  <c r="AF84" i="3"/>
  <c r="AJ84" i="3"/>
  <c r="AD84" i="3"/>
  <c r="AL84" i="3"/>
  <c r="AC48" i="3"/>
  <c r="AG48" i="3"/>
  <c r="AK48" i="3"/>
  <c r="AE48" i="3"/>
  <c r="AI48" i="3"/>
  <c r="AM48" i="3"/>
  <c r="AD48" i="3"/>
  <c r="AL48" i="3"/>
  <c r="AF48" i="3"/>
  <c r="AH48" i="3"/>
  <c r="AJ48" i="3"/>
  <c r="AF99" i="3"/>
  <c r="AJ99" i="3"/>
  <c r="AD99" i="3"/>
  <c r="AH99" i="3"/>
  <c r="AL99" i="3"/>
  <c r="AI99" i="3"/>
  <c r="AC99" i="3"/>
  <c r="AK99" i="3"/>
  <c r="AE99" i="3"/>
  <c r="AM99" i="3"/>
  <c r="AG99" i="3"/>
  <c r="AE35" i="3"/>
  <c r="AI35" i="3"/>
  <c r="AM35" i="3"/>
  <c r="AF35" i="3"/>
  <c r="AK35" i="3"/>
  <c r="AC35" i="3"/>
  <c r="AH35" i="3"/>
  <c r="AG35" i="3"/>
  <c r="AU35" i="3"/>
  <c r="AJ35" i="3"/>
  <c r="AL35" i="3"/>
  <c r="AD35" i="3"/>
  <c r="AS35" i="3"/>
  <c r="AE82" i="3"/>
  <c r="AI82" i="3"/>
  <c r="AM82" i="3"/>
  <c r="AC82" i="3"/>
  <c r="AG82" i="3"/>
  <c r="AK82" i="3"/>
  <c r="AD82" i="3"/>
  <c r="AL82" i="3"/>
  <c r="AF82" i="3"/>
  <c r="AH82" i="3"/>
  <c r="AJ82" i="3"/>
  <c r="AD18" i="3"/>
  <c r="AH18" i="3"/>
  <c r="AL18" i="3"/>
  <c r="AF18" i="3"/>
  <c r="AK18" i="3"/>
  <c r="AI18" i="3"/>
  <c r="AN18" i="3"/>
  <c r="AE18" i="3"/>
  <c r="AM18" i="3"/>
  <c r="AJ18" i="3"/>
  <c r="AC18" i="3"/>
  <c r="AG18" i="3"/>
  <c r="AU18" i="3"/>
  <c r="AS18" i="3"/>
  <c r="AD113" i="3"/>
  <c r="AH113" i="3"/>
  <c r="AL113" i="3"/>
  <c r="AE113" i="3"/>
  <c r="AI113" i="3"/>
  <c r="AM113" i="3"/>
  <c r="AF113" i="3"/>
  <c r="AJ113" i="3"/>
  <c r="AG113" i="3"/>
  <c r="AK113" i="3"/>
  <c r="AC113" i="3"/>
  <c r="AD49" i="3"/>
  <c r="AH49" i="3"/>
  <c r="AL49" i="3"/>
  <c r="AF49" i="3"/>
  <c r="AJ49" i="3"/>
  <c r="AI49" i="3"/>
  <c r="AC49" i="3"/>
  <c r="AK49" i="3"/>
  <c r="AE49" i="3"/>
  <c r="AM49" i="3"/>
  <c r="AG49" i="3"/>
  <c r="AC128" i="3"/>
  <c r="AG128" i="3"/>
  <c r="AK128" i="3"/>
  <c r="AD128" i="3"/>
  <c r="AI128" i="3"/>
  <c r="AE128" i="3"/>
  <c r="AJ128" i="3"/>
  <c r="AF128" i="3"/>
  <c r="AL128" i="3"/>
  <c r="AH128" i="3"/>
  <c r="AM128" i="3"/>
  <c r="AE104" i="3"/>
  <c r="AI104" i="3"/>
  <c r="AM104" i="3"/>
  <c r="AD104" i="3"/>
  <c r="AJ104" i="3"/>
  <c r="AF104" i="3"/>
  <c r="AK104" i="3"/>
  <c r="AG104" i="3"/>
  <c r="AL104" i="3"/>
  <c r="AC104" i="3"/>
  <c r="AH104" i="3"/>
  <c r="AC68" i="3"/>
  <c r="AG68" i="3"/>
  <c r="AK68" i="3"/>
  <c r="AE68" i="3"/>
  <c r="AI68" i="3"/>
  <c r="AM68" i="3"/>
  <c r="AH68" i="3"/>
  <c r="AD68" i="3"/>
  <c r="AL68" i="3"/>
  <c r="AF68" i="3"/>
  <c r="AJ68" i="3"/>
  <c r="AF32" i="3"/>
  <c r="AJ32" i="3"/>
  <c r="AG32" i="3"/>
  <c r="AU32" i="3"/>
  <c r="AL32" i="3"/>
  <c r="AD32" i="3"/>
  <c r="AK32" i="3"/>
  <c r="AH32" i="3"/>
  <c r="AM32" i="3"/>
  <c r="AC32" i="3"/>
  <c r="AE32" i="3"/>
  <c r="AI32" i="3"/>
  <c r="AN32" i="3"/>
  <c r="AS32" i="3"/>
  <c r="AF95" i="3"/>
  <c r="AJ95" i="3"/>
  <c r="AD95" i="3"/>
  <c r="AH95" i="3"/>
  <c r="AL95" i="3"/>
  <c r="AE95" i="3"/>
  <c r="AM95" i="3"/>
  <c r="AG95" i="3"/>
  <c r="AI95" i="3"/>
  <c r="AK95" i="3"/>
  <c r="AC95" i="3"/>
  <c r="AE31" i="3"/>
  <c r="AI31" i="3"/>
  <c r="AM31" i="3"/>
  <c r="AG31" i="3"/>
  <c r="AU31" i="3"/>
  <c r="AL31" i="3"/>
  <c r="AH31" i="3"/>
  <c r="AD31" i="3"/>
  <c r="AK31" i="3"/>
  <c r="AJ31" i="3"/>
  <c r="AC31" i="3"/>
  <c r="AF31" i="3"/>
  <c r="AS31" i="3"/>
  <c r="AE78" i="3"/>
  <c r="AI78" i="3"/>
  <c r="AM78" i="3"/>
  <c r="AC78" i="3"/>
  <c r="AG78" i="3"/>
  <c r="AK78" i="3"/>
  <c r="AJ78" i="3"/>
  <c r="AF78" i="3"/>
  <c r="AH78" i="3"/>
  <c r="AL78" i="3"/>
  <c r="AD78" i="3"/>
  <c r="AD14" i="3"/>
  <c r="AH14" i="3"/>
  <c r="AL14" i="3"/>
  <c r="AG14" i="3"/>
  <c r="AU14" i="3"/>
  <c r="AM14" i="3"/>
  <c r="AC14" i="3"/>
  <c r="AJ14" i="3"/>
  <c r="AF14" i="3"/>
  <c r="AK14" i="3"/>
  <c r="AE14" i="3"/>
  <c r="AI14" i="3"/>
  <c r="AS14" i="3"/>
  <c r="AF109" i="3"/>
  <c r="AJ109" i="3"/>
  <c r="AC109" i="3"/>
  <c r="AH109" i="3"/>
  <c r="AM109" i="3"/>
  <c r="AD109" i="3"/>
  <c r="AI109" i="3"/>
  <c r="AE109" i="3"/>
  <c r="AK109" i="3"/>
  <c r="AL109" i="3"/>
  <c r="AG109" i="3"/>
  <c r="AD45" i="3"/>
  <c r="AH45" i="3"/>
  <c r="AL45" i="3"/>
  <c r="AF45" i="3"/>
  <c r="AJ45" i="3"/>
  <c r="AE45" i="3"/>
  <c r="AM45" i="3"/>
  <c r="AG45" i="3"/>
  <c r="AI45" i="3"/>
  <c r="AC45" i="3"/>
  <c r="AK45" i="3"/>
  <c r="AC120" i="3"/>
  <c r="AG120" i="3"/>
  <c r="AK120" i="3"/>
  <c r="AF120" i="3"/>
  <c r="AL120" i="3"/>
  <c r="AH120" i="3"/>
  <c r="AM120" i="3"/>
  <c r="AD120" i="3"/>
  <c r="AI120" i="3"/>
  <c r="AJ120" i="3"/>
  <c r="AE120" i="3"/>
  <c r="AC88" i="3"/>
  <c r="AG88" i="3"/>
  <c r="AK88" i="3"/>
  <c r="AE88" i="3"/>
  <c r="AI88" i="3"/>
  <c r="AM88" i="3"/>
  <c r="AJ88" i="3"/>
  <c r="AD88" i="3"/>
  <c r="AL88" i="3"/>
  <c r="AF88" i="3"/>
  <c r="AH88" i="3"/>
  <c r="AC52" i="3"/>
  <c r="AG52" i="3"/>
  <c r="AK52" i="3"/>
  <c r="AE52" i="3"/>
  <c r="AI52" i="3"/>
  <c r="AM52" i="3"/>
  <c r="AH52" i="3"/>
  <c r="AJ52" i="3"/>
  <c r="AD52" i="3"/>
  <c r="AL52" i="3"/>
  <c r="AF52" i="3"/>
  <c r="AF16" i="3"/>
  <c r="AJ16" i="3"/>
  <c r="AG16" i="3"/>
  <c r="AU16" i="3"/>
  <c r="AL16" i="3"/>
  <c r="AC16" i="3"/>
  <c r="AI16" i="3"/>
  <c r="AE16" i="3"/>
  <c r="AM16" i="3"/>
  <c r="AD16" i="3"/>
  <c r="AH16" i="3"/>
  <c r="AK16" i="3"/>
  <c r="AS16" i="3"/>
  <c r="AF91" i="3"/>
  <c r="AJ91" i="3"/>
  <c r="AD91" i="3"/>
  <c r="AH91" i="3"/>
  <c r="AL91" i="3"/>
  <c r="AI91" i="3"/>
  <c r="AC91" i="3"/>
  <c r="AK91" i="3"/>
  <c r="AE91" i="3"/>
  <c r="AM91" i="3"/>
  <c r="AG91" i="3"/>
  <c r="AE27" i="3"/>
  <c r="AI27" i="3"/>
  <c r="AM27" i="3"/>
  <c r="AC27" i="3"/>
  <c r="AH27" i="3"/>
  <c r="AJ27" i="3"/>
  <c r="AF27" i="3"/>
  <c r="AL27" i="3"/>
  <c r="AK27" i="3"/>
  <c r="AD27" i="3"/>
  <c r="AG27" i="3"/>
  <c r="AU27" i="3"/>
  <c r="AS27" i="3"/>
  <c r="AE74" i="3"/>
  <c r="AI74" i="3"/>
  <c r="AM74" i="3"/>
  <c r="AC74" i="3"/>
  <c r="AG74" i="3"/>
  <c r="AK74" i="3"/>
  <c r="AF74" i="3"/>
  <c r="AJ74" i="3"/>
  <c r="AD74" i="3"/>
  <c r="AH74" i="3"/>
  <c r="AL74" i="3"/>
  <c r="AD10" i="3"/>
  <c r="AH10" i="3"/>
  <c r="AL10" i="3"/>
  <c r="AC10" i="3"/>
  <c r="AI10" i="3"/>
  <c r="AE10" i="3"/>
  <c r="AK10" i="3"/>
  <c r="AG10" i="3"/>
  <c r="AU10" i="3"/>
  <c r="AM10" i="3"/>
  <c r="AF10" i="3"/>
  <c r="AJ10" i="3"/>
  <c r="AS10" i="3"/>
  <c r="AF105" i="3"/>
  <c r="AJ105" i="3"/>
  <c r="AD105" i="3"/>
  <c r="AI105" i="3"/>
  <c r="AE105" i="3"/>
  <c r="AK105" i="3"/>
  <c r="AG105" i="3"/>
  <c r="AL105" i="3"/>
  <c r="AM105" i="3"/>
  <c r="AC105" i="3"/>
  <c r="AH105" i="3"/>
  <c r="AC41" i="3"/>
  <c r="AG41" i="3"/>
  <c r="AK41" i="3"/>
  <c r="AD41" i="3"/>
  <c r="AI41" i="3"/>
  <c r="AF41" i="3"/>
  <c r="AL41" i="3"/>
  <c r="AE41" i="3"/>
  <c r="AH41" i="3"/>
  <c r="AJ41" i="3"/>
  <c r="AM41" i="3"/>
  <c r="AE108" i="3"/>
  <c r="AI108" i="3"/>
  <c r="AM108" i="3"/>
  <c r="AC108" i="3"/>
  <c r="AH108" i="3"/>
  <c r="AD108" i="3"/>
  <c r="AJ108" i="3"/>
  <c r="AF108" i="3"/>
  <c r="AK108" i="3"/>
  <c r="AG108" i="3"/>
  <c r="AL108" i="3"/>
  <c r="AC72" i="3"/>
  <c r="AG72" i="3"/>
  <c r="AK72" i="3"/>
  <c r="AE72" i="3"/>
  <c r="AI72" i="3"/>
  <c r="AM72" i="3"/>
  <c r="AD72" i="3"/>
  <c r="AL72" i="3"/>
  <c r="AH72" i="3"/>
  <c r="AJ72" i="3"/>
  <c r="AF72" i="3"/>
  <c r="AF36" i="3"/>
  <c r="AJ36" i="3"/>
  <c r="AE36" i="3"/>
  <c r="AK36" i="3"/>
  <c r="AC36" i="3"/>
  <c r="AH36" i="3"/>
  <c r="AM36" i="3"/>
  <c r="AG36" i="3"/>
  <c r="AI36" i="3"/>
  <c r="AL36" i="3"/>
  <c r="AD36" i="3"/>
  <c r="AE151" i="3"/>
  <c r="AI151" i="3"/>
  <c r="AM151" i="3"/>
  <c r="AF151" i="3"/>
  <c r="AJ151" i="3"/>
  <c r="AC151" i="3"/>
  <c r="AG151" i="3"/>
  <c r="AK151" i="3"/>
  <c r="AD151" i="3"/>
  <c r="AH151" i="3"/>
  <c r="AL151" i="3"/>
  <c r="AF87" i="3"/>
  <c r="AJ87" i="3"/>
  <c r="AD87" i="3"/>
  <c r="AH87" i="3"/>
  <c r="AL87" i="3"/>
  <c r="AE87" i="3"/>
  <c r="AM87" i="3"/>
  <c r="AG87" i="3"/>
  <c r="AI87" i="3"/>
  <c r="AC87" i="3"/>
  <c r="AK87" i="3"/>
  <c r="AE23" i="3"/>
  <c r="AI23" i="3"/>
  <c r="AM23" i="3"/>
  <c r="AD23" i="3"/>
  <c r="AJ23" i="3"/>
  <c r="AC23" i="3"/>
  <c r="AK23" i="3"/>
  <c r="AG23" i="3"/>
  <c r="AU23" i="3"/>
  <c r="AL23" i="3"/>
  <c r="AF23" i="3"/>
  <c r="AH23" i="3"/>
  <c r="AS23" i="3"/>
  <c r="AE70" i="3"/>
  <c r="AI70" i="3"/>
  <c r="AM70" i="3"/>
  <c r="AC70" i="3"/>
  <c r="AG70" i="3"/>
  <c r="AK70" i="3"/>
  <c r="AJ70" i="3"/>
  <c r="AF70" i="3"/>
  <c r="AD70" i="3"/>
  <c r="AH70" i="3"/>
  <c r="AL70" i="3"/>
  <c r="AD6" i="3"/>
  <c r="AH6" i="3"/>
  <c r="AL6" i="3"/>
  <c r="AE6" i="3"/>
  <c r="AJ6" i="3"/>
  <c r="AF6" i="3"/>
  <c r="AM6" i="3"/>
  <c r="AI6" i="3"/>
  <c r="AC6" i="3"/>
  <c r="AG6" i="3"/>
  <c r="AU6" i="3"/>
  <c r="AK6" i="3"/>
  <c r="AS6" i="3"/>
  <c r="AD101" i="3"/>
  <c r="AH101" i="3"/>
  <c r="AL101" i="3"/>
  <c r="AF101" i="3"/>
  <c r="AJ101" i="3"/>
  <c r="AC101" i="3"/>
  <c r="AK101" i="3"/>
  <c r="AE101" i="3"/>
  <c r="AM101" i="3"/>
  <c r="AG101" i="3"/>
  <c r="AI101" i="3"/>
  <c r="AC37" i="3"/>
  <c r="AG37" i="3"/>
  <c r="AK37" i="3"/>
  <c r="AE37" i="3"/>
  <c r="AJ37" i="3"/>
  <c r="AH37" i="3"/>
  <c r="AM37" i="3"/>
  <c r="AF37" i="3"/>
  <c r="AI37" i="3"/>
  <c r="AL37" i="3"/>
  <c r="AD37" i="3"/>
  <c r="N249" i="3"/>
  <c r="F249" i="3"/>
  <c r="B249" i="3"/>
  <c r="I249" i="3"/>
  <c r="M249" i="3"/>
  <c r="P249" i="3"/>
  <c r="G249" i="3"/>
  <c r="H249" i="3"/>
  <c r="K249" i="3"/>
  <c r="L249" i="3"/>
  <c r="J249" i="3"/>
  <c r="W249" i="3"/>
  <c r="O249" i="3"/>
  <c r="B185" i="3"/>
  <c r="I185" i="3"/>
  <c r="P185" i="3"/>
  <c r="N185" i="3"/>
  <c r="M185" i="3"/>
  <c r="J185" i="3"/>
  <c r="W185" i="3"/>
  <c r="G185" i="3"/>
  <c r="H185" i="3"/>
  <c r="K185" i="3"/>
  <c r="O185" i="3"/>
  <c r="L185" i="3"/>
  <c r="F185" i="3"/>
  <c r="F245" i="3"/>
  <c r="J245" i="3"/>
  <c r="W245" i="3"/>
  <c r="B245" i="3"/>
  <c r="O245" i="3"/>
  <c r="I245" i="3"/>
  <c r="G245" i="3"/>
  <c r="H245" i="3"/>
  <c r="M245" i="3"/>
  <c r="L245" i="3"/>
  <c r="N245" i="3"/>
  <c r="P245" i="3"/>
  <c r="K245" i="3"/>
  <c r="Q245" i="3"/>
  <c r="B181" i="3"/>
  <c r="M181" i="3"/>
  <c r="F181" i="3"/>
  <c r="J181" i="3"/>
  <c r="W181" i="3"/>
  <c r="H181" i="3"/>
  <c r="N181" i="3"/>
  <c r="K181" i="3"/>
  <c r="L181" i="3"/>
  <c r="G181" i="3"/>
  <c r="I181" i="3"/>
  <c r="P181" i="3"/>
  <c r="Q181" i="3"/>
  <c r="O181" i="3"/>
  <c r="B225" i="3"/>
  <c r="P225" i="3"/>
  <c r="J225" i="3"/>
  <c r="W225" i="3"/>
  <c r="O225" i="3"/>
  <c r="I225" i="3"/>
  <c r="N225" i="3"/>
  <c r="H225" i="3"/>
  <c r="M225" i="3"/>
  <c r="G225" i="3"/>
  <c r="L225" i="3"/>
  <c r="F225" i="3"/>
  <c r="K225" i="3"/>
  <c r="B161" i="3"/>
  <c r="F161" i="3"/>
  <c r="K161" i="3"/>
  <c r="P161" i="3"/>
  <c r="J161" i="3"/>
  <c r="W161" i="3"/>
  <c r="O161" i="3"/>
  <c r="I161" i="3"/>
  <c r="N161" i="3"/>
  <c r="H161" i="3"/>
  <c r="M161" i="3"/>
  <c r="G161" i="3"/>
  <c r="L161" i="3"/>
  <c r="B221" i="3"/>
  <c r="I221" i="3"/>
  <c r="N221" i="3"/>
  <c r="H221" i="3"/>
  <c r="M221" i="3"/>
  <c r="G221" i="3"/>
  <c r="L221" i="3"/>
  <c r="F221" i="3"/>
  <c r="K221" i="3"/>
  <c r="P221" i="3"/>
  <c r="J221" i="3"/>
  <c r="W221" i="3"/>
  <c r="O221" i="3"/>
  <c r="B157" i="3"/>
  <c r="J157" i="3"/>
  <c r="W157" i="3"/>
  <c r="O157" i="3"/>
  <c r="I157" i="3"/>
  <c r="N157" i="3"/>
  <c r="H157" i="3"/>
  <c r="M157" i="3"/>
  <c r="G157" i="3"/>
  <c r="L157" i="3"/>
  <c r="F157" i="3"/>
  <c r="K157" i="3"/>
  <c r="P157" i="3"/>
  <c r="B125" i="3"/>
  <c r="H125" i="3"/>
  <c r="F125" i="3"/>
  <c r="G125" i="3"/>
  <c r="L125" i="3"/>
  <c r="J125" i="3"/>
  <c r="W125" i="3"/>
  <c r="K125" i="3"/>
  <c r="P125" i="3"/>
  <c r="M125" i="3"/>
  <c r="O125" i="3"/>
  <c r="I125" i="3"/>
  <c r="N125" i="3"/>
  <c r="B109" i="3"/>
  <c r="H109" i="3"/>
  <c r="M109" i="3"/>
  <c r="G109" i="3"/>
  <c r="L109" i="3"/>
  <c r="F109" i="3"/>
  <c r="O109" i="3"/>
  <c r="I109" i="3"/>
  <c r="N109" i="3"/>
  <c r="K109" i="3"/>
  <c r="P109" i="3"/>
  <c r="Q109" i="3"/>
  <c r="J109" i="3"/>
  <c r="W109" i="3"/>
  <c r="B93" i="3"/>
  <c r="H93" i="3"/>
  <c r="M93" i="3"/>
  <c r="G93" i="3"/>
  <c r="L93" i="3"/>
  <c r="F93" i="3"/>
  <c r="O93" i="3"/>
  <c r="I93" i="3"/>
  <c r="N93" i="3"/>
  <c r="P93" i="3"/>
  <c r="J93" i="3"/>
  <c r="W93" i="3"/>
  <c r="K93" i="3"/>
  <c r="B77" i="3"/>
  <c r="G77" i="3"/>
  <c r="L77" i="3"/>
  <c r="F77" i="3"/>
  <c r="O77" i="3"/>
  <c r="I77" i="3"/>
  <c r="N77" i="3"/>
  <c r="K77" i="3"/>
  <c r="J77" i="3"/>
  <c r="W77" i="3"/>
  <c r="H77" i="3"/>
  <c r="P77" i="3"/>
  <c r="Q77" i="3"/>
  <c r="M77" i="3"/>
  <c r="B61" i="3"/>
  <c r="G61" i="3"/>
  <c r="L61" i="3"/>
  <c r="F61" i="3"/>
  <c r="O61" i="3"/>
  <c r="I61" i="3"/>
  <c r="N61" i="3"/>
  <c r="P61" i="3"/>
  <c r="M61" i="3"/>
  <c r="K61" i="3"/>
  <c r="J61" i="3"/>
  <c r="W61" i="3"/>
  <c r="H61" i="3"/>
  <c r="B45" i="3"/>
  <c r="F45" i="3"/>
  <c r="K45" i="3"/>
  <c r="P45" i="3"/>
  <c r="J45" i="3"/>
  <c r="W45" i="3"/>
  <c r="O45" i="3"/>
  <c r="I45" i="3"/>
  <c r="N45" i="3"/>
  <c r="H45" i="3"/>
  <c r="M45" i="3"/>
  <c r="G45" i="3"/>
  <c r="L45" i="3"/>
  <c r="B29" i="3"/>
  <c r="G29" i="3"/>
  <c r="L29" i="3"/>
  <c r="N29" i="3"/>
  <c r="K29" i="3"/>
  <c r="P29" i="3"/>
  <c r="I29" i="3"/>
  <c r="O29" i="3"/>
  <c r="F29" i="3"/>
  <c r="M29" i="3"/>
  <c r="H29" i="3"/>
  <c r="J29" i="3"/>
  <c r="W29" i="3"/>
  <c r="B11" i="3"/>
  <c r="M11" i="3"/>
  <c r="H11" i="3"/>
  <c r="O11" i="3"/>
  <c r="J11" i="3"/>
  <c r="W11" i="3"/>
  <c r="P11" i="3"/>
  <c r="F11" i="3"/>
  <c r="G11" i="3"/>
  <c r="N11" i="3"/>
  <c r="L11" i="3"/>
  <c r="I11" i="3"/>
  <c r="K11" i="3"/>
  <c r="U11" i="3"/>
  <c r="B248" i="3"/>
  <c r="O248" i="3"/>
  <c r="G248" i="3"/>
  <c r="N248" i="3"/>
  <c r="K248" i="3"/>
  <c r="I248" i="3"/>
  <c r="L248" i="3"/>
  <c r="F248" i="3"/>
  <c r="M248" i="3"/>
  <c r="H248" i="3"/>
  <c r="P248" i="3"/>
  <c r="Q248" i="3"/>
  <c r="J248" i="3"/>
  <c r="W248" i="3"/>
  <c r="B232" i="3"/>
  <c r="O232" i="3"/>
  <c r="I232" i="3"/>
  <c r="N232" i="3"/>
  <c r="H232" i="3"/>
  <c r="M232" i="3"/>
  <c r="G232" i="3"/>
  <c r="L232" i="3"/>
  <c r="F232" i="3"/>
  <c r="K232" i="3"/>
  <c r="P232" i="3"/>
  <c r="J232" i="3"/>
  <c r="W232" i="3"/>
  <c r="B216" i="3"/>
  <c r="O216" i="3"/>
  <c r="I216" i="3"/>
  <c r="N216" i="3"/>
  <c r="H216" i="3"/>
  <c r="M216" i="3"/>
  <c r="G216" i="3"/>
  <c r="L216" i="3"/>
  <c r="F216" i="3"/>
  <c r="K216" i="3"/>
  <c r="P216" i="3"/>
  <c r="J216" i="3"/>
  <c r="W216" i="3"/>
  <c r="B200" i="3"/>
  <c r="O200" i="3"/>
  <c r="I200" i="3"/>
  <c r="N200" i="3"/>
  <c r="H200" i="3"/>
  <c r="M200" i="3"/>
  <c r="G200" i="3"/>
  <c r="L200" i="3"/>
  <c r="F200" i="3"/>
  <c r="P200" i="3"/>
  <c r="J200" i="3"/>
  <c r="W200" i="3"/>
  <c r="K200" i="3"/>
  <c r="B184" i="3"/>
  <c r="P184" i="3"/>
  <c r="M184" i="3"/>
  <c r="J184" i="3"/>
  <c r="W184" i="3"/>
  <c r="G184" i="3"/>
  <c r="F184" i="3"/>
  <c r="H184" i="3"/>
  <c r="K184" i="3"/>
  <c r="N184" i="3"/>
  <c r="I184" i="3"/>
  <c r="L184" i="3"/>
  <c r="O184" i="3"/>
  <c r="B168" i="3"/>
  <c r="P168" i="3"/>
  <c r="J168" i="3"/>
  <c r="W168" i="3"/>
  <c r="O168" i="3"/>
  <c r="I168" i="3"/>
  <c r="N168" i="3"/>
  <c r="H168" i="3"/>
  <c r="M168" i="3"/>
  <c r="G168" i="3"/>
  <c r="L168" i="3"/>
  <c r="F168" i="3"/>
  <c r="K168" i="3"/>
  <c r="B152" i="3"/>
  <c r="P152" i="3"/>
  <c r="J152" i="3"/>
  <c r="W152" i="3"/>
  <c r="O152" i="3"/>
  <c r="I152" i="3"/>
  <c r="N152" i="3"/>
  <c r="H152" i="3"/>
  <c r="M152" i="3"/>
  <c r="G152" i="3"/>
  <c r="L152" i="3"/>
  <c r="F152" i="3"/>
  <c r="K152" i="3"/>
  <c r="B136" i="3"/>
  <c r="P136" i="3"/>
  <c r="K136" i="3"/>
  <c r="Q136" i="3"/>
  <c r="J136" i="3"/>
  <c r="W136" i="3"/>
  <c r="O136" i="3"/>
  <c r="I136" i="3"/>
  <c r="N136" i="3"/>
  <c r="H136" i="3"/>
  <c r="M136" i="3"/>
  <c r="G136" i="3"/>
  <c r="F136" i="3"/>
  <c r="L136" i="3"/>
  <c r="B120" i="3"/>
  <c r="N120" i="3"/>
  <c r="H120" i="3"/>
  <c r="I120" i="3"/>
  <c r="G120" i="3"/>
  <c r="L120" i="3"/>
  <c r="F120" i="3"/>
  <c r="K120" i="3"/>
  <c r="P120" i="3"/>
  <c r="M120" i="3"/>
  <c r="J120" i="3"/>
  <c r="W120" i="3"/>
  <c r="O120" i="3"/>
  <c r="B104" i="3"/>
  <c r="N104" i="3"/>
  <c r="H104" i="3"/>
  <c r="M104" i="3"/>
  <c r="G104" i="3"/>
  <c r="L104" i="3"/>
  <c r="F104" i="3"/>
  <c r="K104" i="3"/>
  <c r="P104" i="3"/>
  <c r="J104" i="3"/>
  <c r="W104" i="3"/>
  <c r="O104" i="3"/>
  <c r="I104" i="3"/>
  <c r="B88" i="3"/>
  <c r="N88" i="3"/>
  <c r="H88" i="3"/>
  <c r="M88" i="3"/>
  <c r="G88" i="3"/>
  <c r="L88" i="3"/>
  <c r="F88" i="3"/>
  <c r="K88" i="3"/>
  <c r="P88" i="3"/>
  <c r="J88" i="3"/>
  <c r="W88" i="3"/>
  <c r="O88" i="3"/>
  <c r="I88" i="3"/>
  <c r="B72" i="3"/>
  <c r="N72" i="3"/>
  <c r="H72" i="3"/>
  <c r="I72" i="3"/>
  <c r="G72" i="3"/>
  <c r="L72" i="3"/>
  <c r="F72" i="3"/>
  <c r="K72" i="3"/>
  <c r="P72" i="3"/>
  <c r="O72" i="3"/>
  <c r="M72" i="3"/>
  <c r="J72" i="3"/>
  <c r="W72" i="3"/>
  <c r="B56" i="3"/>
  <c r="F56" i="3"/>
  <c r="K56" i="3"/>
  <c r="H56" i="3"/>
  <c r="J56" i="3"/>
  <c r="W56" i="3"/>
  <c r="O56" i="3"/>
  <c r="I56" i="3"/>
  <c r="N56" i="3"/>
  <c r="L56" i="3"/>
  <c r="P56" i="3"/>
  <c r="Q56" i="3"/>
  <c r="M56" i="3"/>
  <c r="G56" i="3"/>
  <c r="B40" i="3"/>
  <c r="F40" i="3"/>
  <c r="K40" i="3"/>
  <c r="H40" i="3"/>
  <c r="J40" i="3"/>
  <c r="W40" i="3"/>
  <c r="O40" i="3"/>
  <c r="I40" i="3"/>
  <c r="N40" i="3"/>
  <c r="L40" i="3"/>
  <c r="M40" i="3"/>
  <c r="G40" i="3"/>
  <c r="P40" i="3"/>
  <c r="Q40" i="3"/>
  <c r="B24" i="3"/>
  <c r="N24" i="3"/>
  <c r="I24" i="3"/>
  <c r="H24" i="3"/>
  <c r="G24" i="3"/>
  <c r="M24" i="3"/>
  <c r="F24" i="3"/>
  <c r="K24" i="3"/>
  <c r="L24" i="3"/>
  <c r="J24" i="3"/>
  <c r="W24" i="3"/>
  <c r="O24" i="3"/>
  <c r="P24" i="3"/>
  <c r="Q24" i="3"/>
  <c r="B4" i="3"/>
  <c r="G4" i="3"/>
  <c r="M4" i="3"/>
  <c r="D74" i="4"/>
  <c r="D46" i="4"/>
  <c r="J4" i="3"/>
  <c r="W4" i="3"/>
  <c r="O4" i="3"/>
  <c r="F74" i="4"/>
  <c r="F46" i="4"/>
  <c r="L4" i="3"/>
  <c r="C74" i="4"/>
  <c r="C46" i="4"/>
  <c r="K4" i="3"/>
  <c r="B74" i="4"/>
  <c r="I4" i="3"/>
  <c r="E6" i="4"/>
  <c r="G6" i="4"/>
  <c r="K6" i="4"/>
  <c r="F4" i="3"/>
  <c r="H4" i="3"/>
  <c r="N4" i="3"/>
  <c r="E74" i="4"/>
  <c r="E46" i="4"/>
  <c r="P4" i="3"/>
  <c r="U4" i="3"/>
  <c r="B243" i="3"/>
  <c r="F243" i="3"/>
  <c r="K243" i="3"/>
  <c r="N243" i="3"/>
  <c r="I243" i="3"/>
  <c r="J243" i="3"/>
  <c r="W243" i="3"/>
  <c r="G243" i="3"/>
  <c r="O243" i="3"/>
  <c r="M243" i="3"/>
  <c r="P243" i="3"/>
  <c r="L243" i="3"/>
  <c r="H243" i="3"/>
  <c r="B227" i="3"/>
  <c r="N227" i="3"/>
  <c r="H227" i="3"/>
  <c r="M227" i="3"/>
  <c r="F227" i="3"/>
  <c r="K227" i="3"/>
  <c r="P227" i="3"/>
  <c r="Q227" i="3"/>
  <c r="G227" i="3"/>
  <c r="O227" i="3"/>
  <c r="L227" i="3"/>
  <c r="J227" i="3"/>
  <c r="W227" i="3"/>
  <c r="I227" i="3"/>
  <c r="B211" i="3"/>
  <c r="N211" i="3"/>
  <c r="H211" i="3"/>
  <c r="M211" i="3"/>
  <c r="F211" i="3"/>
  <c r="K211" i="3"/>
  <c r="P211" i="3"/>
  <c r="Q211" i="3"/>
  <c r="L211" i="3"/>
  <c r="J211" i="3"/>
  <c r="W211" i="3"/>
  <c r="I211" i="3"/>
  <c r="G211" i="3"/>
  <c r="O211" i="3"/>
  <c r="B195" i="3"/>
  <c r="N195" i="3"/>
  <c r="H195" i="3"/>
  <c r="M195" i="3"/>
  <c r="F195" i="3"/>
  <c r="K195" i="3"/>
  <c r="P195" i="3"/>
  <c r="Q195" i="3"/>
  <c r="G195" i="3"/>
  <c r="O195" i="3"/>
  <c r="L195" i="3"/>
  <c r="J195" i="3"/>
  <c r="W195" i="3"/>
  <c r="I195" i="3"/>
  <c r="B179" i="3"/>
  <c r="O179" i="3"/>
  <c r="L179" i="3"/>
  <c r="I179" i="3"/>
  <c r="G179" i="3"/>
  <c r="J179" i="3"/>
  <c r="W179" i="3"/>
  <c r="H179" i="3"/>
  <c r="M179" i="3"/>
  <c r="K179" i="3"/>
  <c r="P179" i="3"/>
  <c r="F179" i="3"/>
  <c r="N179" i="3"/>
  <c r="B163" i="3"/>
  <c r="G163" i="3"/>
  <c r="L163" i="3"/>
  <c r="F163" i="3"/>
  <c r="K163" i="3"/>
  <c r="I163" i="3"/>
  <c r="O163" i="3"/>
  <c r="M163" i="3"/>
  <c r="H163" i="3"/>
  <c r="J163" i="3"/>
  <c r="W163" i="3"/>
  <c r="P163" i="3"/>
  <c r="Q163" i="3"/>
  <c r="N163" i="3"/>
  <c r="B147" i="3"/>
  <c r="G147" i="3"/>
  <c r="L147" i="3"/>
  <c r="F147" i="3"/>
  <c r="P147" i="3"/>
  <c r="N147" i="3"/>
  <c r="K147" i="3"/>
  <c r="I147" i="3"/>
  <c r="O147" i="3"/>
  <c r="M147" i="3"/>
  <c r="H147" i="3"/>
  <c r="J147" i="3"/>
  <c r="W147" i="3"/>
  <c r="B131" i="3"/>
  <c r="I131" i="3"/>
  <c r="N131" i="3"/>
  <c r="P131" i="3"/>
  <c r="J131" i="3"/>
  <c r="W131" i="3"/>
  <c r="K131" i="3"/>
  <c r="G131" i="3"/>
  <c r="L131" i="3"/>
  <c r="M131" i="3"/>
  <c r="O131" i="3"/>
  <c r="F131" i="3"/>
  <c r="H131" i="3"/>
  <c r="B115" i="3"/>
  <c r="I115" i="3"/>
  <c r="N115" i="3"/>
  <c r="H115" i="3"/>
  <c r="J115" i="3"/>
  <c r="W115" i="3"/>
  <c r="L115" i="3"/>
  <c r="M115" i="3"/>
  <c r="K115" i="3"/>
  <c r="G115" i="3"/>
  <c r="O115" i="3"/>
  <c r="P115" i="3"/>
  <c r="Q115" i="3"/>
  <c r="F115" i="3"/>
  <c r="B99" i="3"/>
  <c r="I99" i="3"/>
  <c r="N99" i="3"/>
  <c r="H99" i="3"/>
  <c r="F99" i="3"/>
  <c r="O99" i="3"/>
  <c r="G99" i="3"/>
  <c r="P99" i="3"/>
  <c r="J99" i="3"/>
  <c r="W99" i="3"/>
  <c r="K99" i="3"/>
  <c r="L99" i="3"/>
  <c r="M99" i="3"/>
  <c r="B83" i="3"/>
  <c r="J83" i="3"/>
  <c r="W83" i="3"/>
  <c r="O83" i="3"/>
  <c r="M83" i="3"/>
  <c r="G83" i="3"/>
  <c r="L83" i="3"/>
  <c r="I83" i="3"/>
  <c r="H83" i="3"/>
  <c r="F83" i="3"/>
  <c r="P83" i="3"/>
  <c r="N83" i="3"/>
  <c r="K83" i="3"/>
  <c r="B67" i="3"/>
  <c r="J67" i="3"/>
  <c r="W67" i="3"/>
  <c r="O67" i="3"/>
  <c r="M67" i="3"/>
  <c r="G67" i="3"/>
  <c r="L67" i="3"/>
  <c r="N67" i="3"/>
  <c r="K67" i="3"/>
  <c r="I67" i="3"/>
  <c r="H67" i="3"/>
  <c r="F67" i="3"/>
  <c r="P67" i="3"/>
  <c r="Q67" i="3"/>
  <c r="B51" i="3"/>
  <c r="I51" i="3"/>
  <c r="N51" i="3"/>
  <c r="L51" i="3"/>
  <c r="F51" i="3"/>
  <c r="K51" i="3"/>
  <c r="H51" i="3"/>
  <c r="G51" i="3"/>
  <c r="P51" i="3"/>
  <c r="Q51" i="3"/>
  <c r="O51" i="3"/>
  <c r="M51" i="3"/>
  <c r="J51" i="3"/>
  <c r="W51" i="3"/>
  <c r="B35" i="3"/>
  <c r="I35" i="3"/>
  <c r="N35" i="3"/>
  <c r="L35" i="3"/>
  <c r="F35" i="3"/>
  <c r="K35" i="3"/>
  <c r="M35" i="3"/>
  <c r="J35" i="3"/>
  <c r="W35" i="3"/>
  <c r="H35" i="3"/>
  <c r="G35" i="3"/>
  <c r="P35" i="3"/>
  <c r="Q35" i="3"/>
  <c r="O35" i="3"/>
  <c r="B19" i="3"/>
  <c r="J19" i="3"/>
  <c r="W19" i="3"/>
  <c r="P19" i="3"/>
  <c r="M19" i="3"/>
  <c r="H19" i="3"/>
  <c r="K19" i="3"/>
  <c r="I19" i="3"/>
  <c r="G19" i="3"/>
  <c r="F19" i="3"/>
  <c r="O19" i="3"/>
  <c r="N19" i="3"/>
  <c r="L19" i="3"/>
  <c r="U19" i="3"/>
  <c r="F258" i="3"/>
  <c r="H258" i="3"/>
  <c r="M258" i="3"/>
  <c r="B258" i="3"/>
  <c r="K258" i="3"/>
  <c r="L258" i="3"/>
  <c r="G258" i="3"/>
  <c r="O258" i="3"/>
  <c r="I258" i="3"/>
  <c r="P258" i="3"/>
  <c r="Q258" i="3"/>
  <c r="N258" i="3"/>
  <c r="J258" i="3"/>
  <c r="W258" i="3"/>
  <c r="K242" i="3"/>
  <c r="B242" i="3"/>
  <c r="O242" i="3"/>
  <c r="J242" i="3"/>
  <c r="W242" i="3"/>
  <c r="P242" i="3"/>
  <c r="Q242" i="3"/>
  <c r="G242" i="3"/>
  <c r="I242" i="3"/>
  <c r="N242" i="3"/>
  <c r="M242" i="3"/>
  <c r="H242" i="3"/>
  <c r="F242" i="3"/>
  <c r="L242" i="3"/>
  <c r="B226" i="3"/>
  <c r="J226" i="3"/>
  <c r="W226" i="3"/>
  <c r="O226" i="3"/>
  <c r="I226" i="3"/>
  <c r="N226" i="3"/>
  <c r="H226" i="3"/>
  <c r="M226" i="3"/>
  <c r="G226" i="3"/>
  <c r="L226" i="3"/>
  <c r="F226" i="3"/>
  <c r="K226" i="3"/>
  <c r="P226" i="3"/>
  <c r="Q226" i="3"/>
  <c r="B210" i="3"/>
  <c r="J210" i="3"/>
  <c r="W210" i="3"/>
  <c r="O210" i="3"/>
  <c r="I210" i="3"/>
  <c r="N210" i="3"/>
  <c r="H210" i="3"/>
  <c r="M210" i="3"/>
  <c r="G210" i="3"/>
  <c r="L210" i="3"/>
  <c r="F210" i="3"/>
  <c r="K210" i="3"/>
  <c r="P210" i="3"/>
  <c r="Q210" i="3"/>
  <c r="B194" i="3"/>
  <c r="G194" i="3"/>
  <c r="I194" i="3"/>
  <c r="F194" i="3"/>
  <c r="L194" i="3"/>
  <c r="O194" i="3"/>
  <c r="J194" i="3"/>
  <c r="W194" i="3"/>
  <c r="H194" i="3"/>
  <c r="K194" i="3"/>
  <c r="N194" i="3"/>
  <c r="M194" i="3"/>
  <c r="P194" i="3"/>
  <c r="Q194" i="3"/>
  <c r="B178" i="3"/>
  <c r="H178" i="3"/>
  <c r="G178" i="3"/>
  <c r="F178" i="3"/>
  <c r="I178" i="3"/>
  <c r="P178" i="3"/>
  <c r="K178" i="3"/>
  <c r="Q178" i="3"/>
  <c r="J178" i="3"/>
  <c r="W178" i="3"/>
  <c r="M178" i="3"/>
  <c r="N178" i="3"/>
  <c r="O178" i="3"/>
  <c r="L178" i="3"/>
  <c r="B162" i="3"/>
  <c r="G162" i="3"/>
  <c r="L162" i="3"/>
  <c r="F162" i="3"/>
  <c r="K162" i="3"/>
  <c r="P162" i="3"/>
  <c r="Q162" i="3"/>
  <c r="J162" i="3"/>
  <c r="W162" i="3"/>
  <c r="O162" i="3"/>
  <c r="I162" i="3"/>
  <c r="N162" i="3"/>
  <c r="H162" i="3"/>
  <c r="M162" i="3"/>
  <c r="B146" i="3"/>
  <c r="G146" i="3"/>
  <c r="L146" i="3"/>
  <c r="F146" i="3"/>
  <c r="K146" i="3"/>
  <c r="P146" i="3"/>
  <c r="Q146" i="3"/>
  <c r="J146" i="3"/>
  <c r="W146" i="3"/>
  <c r="O146" i="3"/>
  <c r="I146" i="3"/>
  <c r="N146" i="3"/>
  <c r="H146" i="3"/>
  <c r="M146" i="3"/>
  <c r="B130" i="3"/>
  <c r="I130" i="3"/>
  <c r="F130" i="3"/>
  <c r="H130" i="3"/>
  <c r="M130" i="3"/>
  <c r="N130" i="3"/>
  <c r="L130" i="3"/>
  <c r="J130" i="3"/>
  <c r="W130" i="3"/>
  <c r="G130" i="3"/>
  <c r="P130" i="3"/>
  <c r="K130" i="3"/>
  <c r="Q130" i="3"/>
  <c r="O130" i="3"/>
  <c r="B114" i="3"/>
  <c r="I114" i="3"/>
  <c r="N114" i="3"/>
  <c r="H114" i="3"/>
  <c r="M114" i="3"/>
  <c r="O114" i="3"/>
  <c r="L114" i="3"/>
  <c r="F114" i="3"/>
  <c r="G114" i="3"/>
  <c r="P114" i="3"/>
  <c r="J114" i="3"/>
  <c r="W114" i="3"/>
  <c r="K114" i="3"/>
  <c r="B98" i="3"/>
  <c r="I98" i="3"/>
  <c r="N98" i="3"/>
  <c r="H98" i="3"/>
  <c r="M98" i="3"/>
  <c r="G98" i="3"/>
  <c r="L98" i="3"/>
  <c r="F98" i="3"/>
  <c r="K98" i="3"/>
  <c r="P98" i="3"/>
  <c r="J98" i="3"/>
  <c r="W98" i="3"/>
  <c r="O98" i="3"/>
  <c r="B82" i="3"/>
  <c r="I82" i="3"/>
  <c r="N82" i="3"/>
  <c r="H82" i="3"/>
  <c r="M82" i="3"/>
  <c r="G82" i="3"/>
  <c r="L82" i="3"/>
  <c r="F82" i="3"/>
  <c r="K82" i="3"/>
  <c r="P82" i="3"/>
  <c r="J82" i="3"/>
  <c r="W82" i="3"/>
  <c r="O82" i="3"/>
  <c r="B66" i="3"/>
  <c r="I66" i="3"/>
  <c r="N66" i="3"/>
  <c r="H66" i="3"/>
  <c r="M66" i="3"/>
  <c r="O66" i="3"/>
  <c r="L66" i="3"/>
  <c r="F66" i="3"/>
  <c r="G66" i="3"/>
  <c r="P66" i="3"/>
  <c r="J66" i="3"/>
  <c r="W66" i="3"/>
  <c r="K66" i="3"/>
  <c r="B50" i="3"/>
  <c r="H50" i="3"/>
  <c r="M50" i="3"/>
  <c r="G50" i="3"/>
  <c r="L50" i="3"/>
  <c r="N50" i="3"/>
  <c r="K50" i="3"/>
  <c r="P50" i="3"/>
  <c r="F50" i="3"/>
  <c r="O50" i="3"/>
  <c r="I50" i="3"/>
  <c r="J50" i="3"/>
  <c r="W50" i="3"/>
  <c r="B34" i="3"/>
  <c r="M34" i="3"/>
  <c r="N34" i="3"/>
  <c r="H34" i="3"/>
  <c r="G34" i="3"/>
  <c r="P34" i="3"/>
  <c r="L34" i="3"/>
  <c r="K34" i="3"/>
  <c r="F34" i="3"/>
  <c r="I34" i="3"/>
  <c r="O34" i="3"/>
  <c r="J34" i="3"/>
  <c r="W34" i="3"/>
  <c r="B17" i="3"/>
  <c r="H17" i="3"/>
  <c r="J17" i="3"/>
  <c r="W17" i="3"/>
  <c r="G17" i="3"/>
  <c r="L17" i="3"/>
  <c r="N17" i="3"/>
  <c r="K17" i="3"/>
  <c r="P17" i="3"/>
  <c r="I17" i="3"/>
  <c r="O17" i="3"/>
  <c r="F17" i="3"/>
  <c r="M17" i="3"/>
  <c r="U17" i="3"/>
  <c r="M256" i="3"/>
  <c r="P256" i="3"/>
  <c r="I256" i="3"/>
  <c r="N256" i="3"/>
  <c r="G256" i="3"/>
  <c r="B256" i="3"/>
  <c r="J256" i="3"/>
  <c r="W256" i="3"/>
  <c r="O256" i="3"/>
  <c r="H256" i="3"/>
  <c r="L256" i="3"/>
  <c r="F256" i="3"/>
  <c r="K256" i="3"/>
  <c r="B6" i="3"/>
  <c r="P6" i="3"/>
  <c r="K6" i="3"/>
  <c r="N6" i="3"/>
  <c r="I6" i="3"/>
  <c r="O6" i="3"/>
  <c r="H6" i="3"/>
  <c r="M6" i="3"/>
  <c r="F6" i="3"/>
  <c r="L6" i="3"/>
  <c r="G6" i="3"/>
  <c r="J6" i="3"/>
  <c r="W6" i="3"/>
  <c r="U6" i="3"/>
  <c r="AC92" i="3"/>
  <c r="AG92" i="3"/>
  <c r="AK92" i="3"/>
  <c r="AE92" i="3"/>
  <c r="AI92" i="3"/>
  <c r="AH92" i="3"/>
  <c r="AM92" i="3"/>
  <c r="AF92" i="3"/>
  <c r="AJ92" i="3"/>
  <c r="AL92" i="3"/>
  <c r="AD92" i="3"/>
  <c r="AC56" i="3"/>
  <c r="AG56" i="3"/>
  <c r="AK56" i="3"/>
  <c r="AE56" i="3"/>
  <c r="AI56" i="3"/>
  <c r="AM56" i="3"/>
  <c r="AD56" i="3"/>
  <c r="AL56" i="3"/>
  <c r="AF56" i="3"/>
  <c r="AH56" i="3"/>
  <c r="AJ56" i="3"/>
  <c r="AF20" i="3"/>
  <c r="AJ20" i="3"/>
  <c r="AE20" i="3"/>
  <c r="AK20" i="3"/>
  <c r="AH20" i="3"/>
  <c r="AD20" i="3"/>
  <c r="AL20" i="3"/>
  <c r="AC20" i="3"/>
  <c r="AG20" i="3"/>
  <c r="AU20" i="3"/>
  <c r="AI20" i="3"/>
  <c r="AM20" i="3"/>
  <c r="AS20" i="3"/>
  <c r="AE147" i="3"/>
  <c r="AI147" i="3"/>
  <c r="AM147" i="3"/>
  <c r="AF147" i="3"/>
  <c r="AJ147" i="3"/>
  <c r="AC147" i="3"/>
  <c r="AG147" i="3"/>
  <c r="AK147" i="3"/>
  <c r="AD147" i="3"/>
  <c r="AH147" i="3"/>
  <c r="AL147" i="3"/>
  <c r="AF83" i="3"/>
  <c r="AJ83" i="3"/>
  <c r="AD83" i="3"/>
  <c r="AH83" i="3"/>
  <c r="AL83" i="3"/>
  <c r="AI83" i="3"/>
  <c r="AC83" i="3"/>
  <c r="AK83" i="3"/>
  <c r="AE83" i="3"/>
  <c r="AM83" i="3"/>
  <c r="AG83" i="3"/>
  <c r="AE19" i="3"/>
  <c r="AI19" i="3"/>
  <c r="AM19" i="3"/>
  <c r="AF19" i="3"/>
  <c r="AK19" i="3"/>
  <c r="AD19" i="3"/>
  <c r="AL19" i="3"/>
  <c r="AH19" i="3"/>
  <c r="AC19" i="3"/>
  <c r="AG19" i="3"/>
  <c r="AU19" i="3"/>
  <c r="AJ19" i="3"/>
  <c r="AO19" i="3"/>
  <c r="AS19" i="3"/>
  <c r="AE66" i="3"/>
  <c r="AI66" i="3"/>
  <c r="AM66" i="3"/>
  <c r="AC66" i="3"/>
  <c r="AG66" i="3"/>
  <c r="AK66" i="3"/>
  <c r="AF66" i="3"/>
  <c r="AJ66" i="3"/>
  <c r="AL66" i="3"/>
  <c r="AD66" i="3"/>
  <c r="AH66" i="3"/>
  <c r="AC161" i="3"/>
  <c r="AG161" i="3"/>
  <c r="AK161" i="3"/>
  <c r="AD161" i="3"/>
  <c r="AH161" i="3"/>
  <c r="AL161" i="3"/>
  <c r="AE161" i="3"/>
  <c r="AI161" i="3"/>
  <c r="AM161" i="3"/>
  <c r="AF161" i="3"/>
  <c r="AJ161" i="3"/>
  <c r="AD97" i="3"/>
  <c r="AH97" i="3"/>
  <c r="AL97" i="3"/>
  <c r="AF97" i="3"/>
  <c r="AJ97" i="3"/>
  <c r="AG97" i="3"/>
  <c r="AI97" i="3"/>
  <c r="AC97" i="3"/>
  <c r="AK97" i="3"/>
  <c r="AE97" i="3"/>
  <c r="AM97" i="3"/>
  <c r="AC33" i="3"/>
  <c r="AG33" i="3"/>
  <c r="AU33" i="3"/>
  <c r="AK33" i="3"/>
  <c r="AF33" i="3"/>
  <c r="AL33" i="3"/>
  <c r="AH33" i="3"/>
  <c r="AD33" i="3"/>
  <c r="AJ33" i="3"/>
  <c r="AE33" i="3"/>
  <c r="AI33" i="3"/>
  <c r="AN33" i="3"/>
  <c r="AM33" i="3"/>
  <c r="AS33" i="3"/>
  <c r="AC76" i="3"/>
  <c r="AG76" i="3"/>
  <c r="AK76" i="3"/>
  <c r="AE76" i="3"/>
  <c r="AI76" i="3"/>
  <c r="AM76" i="3"/>
  <c r="AH76" i="3"/>
  <c r="AD76" i="3"/>
  <c r="AL76" i="3"/>
  <c r="AF76" i="3"/>
  <c r="AJ76" i="3"/>
  <c r="AF40" i="3"/>
  <c r="AJ40" i="3"/>
  <c r="AD40" i="3"/>
  <c r="AI40" i="3"/>
  <c r="AG40" i="3"/>
  <c r="AL40" i="3"/>
  <c r="AE40" i="3"/>
  <c r="AH40" i="3"/>
  <c r="AK40" i="3"/>
  <c r="AC40" i="3"/>
  <c r="AM40" i="3"/>
  <c r="AD4" i="3"/>
  <c r="AF4" i="3"/>
  <c r="AJ4" i="3"/>
  <c r="AE4" i="3"/>
  <c r="AK4" i="3"/>
  <c r="AG4" i="3"/>
  <c r="AU4" i="3"/>
  <c r="AM4" i="3"/>
  <c r="AI4" i="3"/>
  <c r="AH4" i="3"/>
  <c r="AL4" i="3"/>
  <c r="AC4" i="3"/>
  <c r="AS4" i="3"/>
  <c r="AE143" i="3"/>
  <c r="AI143" i="3"/>
  <c r="AM143" i="3"/>
  <c r="AF143" i="3"/>
  <c r="AJ143" i="3"/>
  <c r="AC143" i="3"/>
  <c r="AG143" i="3"/>
  <c r="AK143" i="3"/>
  <c r="AL143" i="3"/>
  <c r="AD143" i="3"/>
  <c r="AH143" i="3"/>
  <c r="AF79" i="3"/>
  <c r="AJ79" i="3"/>
  <c r="AD79" i="3"/>
  <c r="AH79" i="3"/>
  <c r="AL79" i="3"/>
  <c r="AG79" i="3"/>
  <c r="AC79" i="3"/>
  <c r="AK79" i="3"/>
  <c r="AM79" i="3"/>
  <c r="AE79" i="3"/>
  <c r="AI79" i="3"/>
  <c r="AE15" i="3"/>
  <c r="AI15" i="3"/>
  <c r="AM15" i="3"/>
  <c r="AG15" i="3"/>
  <c r="AU15" i="3"/>
  <c r="AL15" i="3"/>
  <c r="AF15" i="3"/>
  <c r="AC15" i="3"/>
  <c r="AJ15" i="3"/>
  <c r="AD15" i="3"/>
  <c r="AH15" i="3"/>
  <c r="AK15" i="3"/>
  <c r="AS15" i="3"/>
  <c r="AE62" i="3"/>
  <c r="AI62" i="3"/>
  <c r="AM62" i="3"/>
  <c r="AC62" i="3"/>
  <c r="AG62" i="3"/>
  <c r="AK62" i="3"/>
  <c r="AJ62" i="3"/>
  <c r="AF62" i="3"/>
  <c r="AH62" i="3"/>
  <c r="AL62" i="3"/>
  <c r="AD62" i="3"/>
  <c r="AC157" i="3"/>
  <c r="AG157" i="3"/>
  <c r="AK157" i="3"/>
  <c r="AD157" i="3"/>
  <c r="AH157" i="3"/>
  <c r="AL157" i="3"/>
  <c r="AE157" i="3"/>
  <c r="AI157" i="3"/>
  <c r="AM157" i="3"/>
  <c r="AF157" i="3"/>
  <c r="AJ157" i="3"/>
  <c r="AD93" i="3"/>
  <c r="AH93" i="3"/>
  <c r="AL93" i="3"/>
  <c r="AF93" i="3"/>
  <c r="AJ93" i="3"/>
  <c r="AC93" i="3"/>
  <c r="AK93" i="3"/>
  <c r="AE93" i="3"/>
  <c r="AM93" i="3"/>
  <c r="AG93" i="3"/>
  <c r="AI93" i="3"/>
  <c r="AC29" i="3"/>
  <c r="AG29" i="3"/>
  <c r="AU29" i="3"/>
  <c r="AK29" i="3"/>
  <c r="AH29" i="3"/>
  <c r="AM29" i="3"/>
  <c r="AI29" i="3"/>
  <c r="AN29" i="3"/>
  <c r="AE29" i="3"/>
  <c r="AL29" i="3"/>
  <c r="AD29" i="3"/>
  <c r="AF29" i="3"/>
  <c r="AJ29" i="3"/>
  <c r="AO29" i="3"/>
  <c r="AS29" i="3"/>
  <c r="AC60" i="3"/>
  <c r="AG60" i="3"/>
  <c r="AK60" i="3"/>
  <c r="AE60" i="3"/>
  <c r="AI60" i="3"/>
  <c r="AM60" i="3"/>
  <c r="AH60" i="3"/>
  <c r="AD60" i="3"/>
  <c r="AL60" i="3"/>
  <c r="AF60" i="3"/>
  <c r="AJ60" i="3"/>
  <c r="AF24" i="3"/>
  <c r="AJ24" i="3"/>
  <c r="AD24" i="3"/>
  <c r="AI24" i="3"/>
  <c r="AG24" i="3"/>
  <c r="AU24" i="3"/>
  <c r="AM24" i="3"/>
  <c r="AC24" i="3"/>
  <c r="AK24" i="3"/>
  <c r="AE24" i="3"/>
  <c r="AH24" i="3"/>
  <c r="AL24" i="3"/>
  <c r="AS24" i="3"/>
  <c r="AE159" i="3"/>
  <c r="AI159" i="3"/>
  <c r="AM159" i="3"/>
  <c r="AF159" i="3"/>
  <c r="AJ159" i="3"/>
  <c r="AC159" i="3"/>
  <c r="AG159" i="3"/>
  <c r="AK159" i="3"/>
  <c r="AL159" i="3"/>
  <c r="AD159" i="3"/>
  <c r="AH159" i="3"/>
  <c r="AE139" i="3"/>
  <c r="AI139" i="3"/>
  <c r="AM139" i="3"/>
  <c r="AF139" i="3"/>
  <c r="AJ139" i="3"/>
  <c r="AC139" i="3"/>
  <c r="AG139" i="3"/>
  <c r="AK139" i="3"/>
  <c r="AH139" i="3"/>
  <c r="AL139" i="3"/>
  <c r="AD139" i="3"/>
  <c r="AF75" i="3"/>
  <c r="AJ75" i="3"/>
  <c r="AD75" i="3"/>
  <c r="AH75" i="3"/>
  <c r="AL75" i="3"/>
  <c r="AC75" i="3"/>
  <c r="AK75" i="3"/>
  <c r="AG75" i="3"/>
  <c r="AI75" i="3"/>
  <c r="AM75" i="3"/>
  <c r="AE75" i="3"/>
  <c r="AE11" i="3"/>
  <c r="AI11" i="3"/>
  <c r="AM11" i="3"/>
  <c r="AC11" i="3"/>
  <c r="AH11" i="3"/>
  <c r="AG11" i="3"/>
  <c r="AU11" i="3"/>
  <c r="AD11" i="3"/>
  <c r="AK11" i="3"/>
  <c r="AF11" i="3"/>
  <c r="AJ11" i="3"/>
  <c r="AL11" i="3"/>
  <c r="AS11" i="3"/>
  <c r="AE58" i="3"/>
  <c r="AI58" i="3"/>
  <c r="AM58" i="3"/>
  <c r="AC58" i="3"/>
  <c r="AG58" i="3"/>
  <c r="AK58" i="3"/>
  <c r="AF58" i="3"/>
  <c r="AJ58" i="3"/>
  <c r="AD58" i="3"/>
  <c r="AH58" i="3"/>
  <c r="AL58" i="3"/>
  <c r="AC153" i="3"/>
  <c r="AG153" i="3"/>
  <c r="AK153" i="3"/>
  <c r="AD153" i="3"/>
  <c r="AH153" i="3"/>
  <c r="AL153" i="3"/>
  <c r="AE153" i="3"/>
  <c r="AI153" i="3"/>
  <c r="AM153" i="3"/>
  <c r="AF153" i="3"/>
  <c r="AJ153" i="3"/>
  <c r="AD89" i="3"/>
  <c r="AH89" i="3"/>
  <c r="AL89" i="3"/>
  <c r="AF89" i="3"/>
  <c r="AJ89" i="3"/>
  <c r="AG89" i="3"/>
  <c r="AI89" i="3"/>
  <c r="AC89" i="3"/>
  <c r="AK89" i="3"/>
  <c r="AM89" i="3"/>
  <c r="AE89" i="3"/>
  <c r="AC25" i="3"/>
  <c r="AG25" i="3"/>
  <c r="AU25" i="3"/>
  <c r="AK25" i="3"/>
  <c r="AD25" i="3"/>
  <c r="AI25" i="3"/>
  <c r="AJ25" i="3"/>
  <c r="AF25" i="3"/>
  <c r="AM25" i="3"/>
  <c r="AE25" i="3"/>
  <c r="AH25" i="3"/>
  <c r="AL25" i="3"/>
  <c r="AS25" i="3"/>
  <c r="AC44" i="3"/>
  <c r="AG44" i="3"/>
  <c r="AK44" i="3"/>
  <c r="AE44" i="3"/>
  <c r="AI44" i="3"/>
  <c r="AM44" i="3"/>
  <c r="AH44" i="3"/>
  <c r="AJ44" i="3"/>
  <c r="AD44" i="3"/>
  <c r="AL44" i="3"/>
  <c r="AF44" i="3"/>
  <c r="AF8" i="3"/>
  <c r="AJ8" i="3"/>
  <c r="AD8" i="3"/>
  <c r="AI8" i="3"/>
  <c r="AE8" i="3"/>
  <c r="AL8" i="3"/>
  <c r="AH8" i="3"/>
  <c r="AG8" i="3"/>
  <c r="AU8" i="3"/>
  <c r="AK8" i="3"/>
  <c r="AM8" i="3"/>
  <c r="AC8" i="3"/>
  <c r="AS8" i="3"/>
  <c r="AD154" i="3"/>
  <c r="AH154" i="3"/>
  <c r="AL154" i="3"/>
  <c r="AE154" i="3"/>
  <c r="AI154" i="3"/>
  <c r="AM154" i="3"/>
  <c r="AF154" i="3"/>
  <c r="AJ154" i="3"/>
  <c r="AC154" i="3"/>
  <c r="AG154" i="3"/>
  <c r="AK154" i="3"/>
  <c r="AE135" i="3"/>
  <c r="AI135" i="3"/>
  <c r="AM135" i="3"/>
  <c r="AF135" i="3"/>
  <c r="AJ135" i="3"/>
  <c r="AC135" i="3"/>
  <c r="AG135" i="3"/>
  <c r="AK135" i="3"/>
  <c r="AD135" i="3"/>
  <c r="AH135" i="3"/>
  <c r="AL135" i="3"/>
  <c r="AF71" i="3"/>
  <c r="AJ71" i="3"/>
  <c r="AD71" i="3"/>
  <c r="AH71" i="3"/>
  <c r="AL71" i="3"/>
  <c r="AG71" i="3"/>
  <c r="AC71" i="3"/>
  <c r="AK71" i="3"/>
  <c r="AE71" i="3"/>
  <c r="AI71" i="3"/>
  <c r="AM71" i="3"/>
  <c r="AE7" i="3"/>
  <c r="AI7" i="3"/>
  <c r="AM7" i="3"/>
  <c r="AD7" i="3"/>
  <c r="AJ7" i="3"/>
  <c r="AH7" i="3"/>
  <c r="AF7" i="3"/>
  <c r="AL7" i="3"/>
  <c r="AC7" i="3"/>
  <c r="AG7" i="3"/>
  <c r="AU7" i="3"/>
  <c r="AK7" i="3"/>
  <c r="AS7" i="3"/>
  <c r="AE54" i="3"/>
  <c r="AI54" i="3"/>
  <c r="AM54" i="3"/>
  <c r="AC54" i="3"/>
  <c r="AG54" i="3"/>
  <c r="AK54" i="3"/>
  <c r="AJ54" i="3"/>
  <c r="AD54" i="3"/>
  <c r="AL54" i="3"/>
  <c r="AF54" i="3"/>
  <c r="AH54" i="3"/>
  <c r="AC149" i="3"/>
  <c r="AG149" i="3"/>
  <c r="AK149" i="3"/>
  <c r="AD149" i="3"/>
  <c r="AH149" i="3"/>
  <c r="AL149" i="3"/>
  <c r="AE149" i="3"/>
  <c r="AI149" i="3"/>
  <c r="AM149" i="3"/>
  <c r="AJ149" i="3"/>
  <c r="AF149" i="3"/>
  <c r="AD85" i="3"/>
  <c r="AH85" i="3"/>
  <c r="AL85" i="3"/>
  <c r="AF85" i="3"/>
  <c r="AJ85" i="3"/>
  <c r="AC85" i="3"/>
  <c r="AK85" i="3"/>
  <c r="AE85" i="3"/>
  <c r="AM85" i="3"/>
  <c r="AG85" i="3"/>
  <c r="AI85" i="3"/>
  <c r="AC21" i="3"/>
  <c r="AG21" i="3"/>
  <c r="AU21" i="3"/>
  <c r="AK21" i="3"/>
  <c r="AE21" i="3"/>
  <c r="AJ21" i="3"/>
  <c r="AH21" i="3"/>
  <c r="AO21" i="3"/>
  <c r="AD21" i="3"/>
  <c r="AL21" i="3"/>
  <c r="AF21" i="3"/>
  <c r="AI21" i="3"/>
  <c r="AN21" i="3"/>
  <c r="AM21" i="3"/>
  <c r="AS21" i="3"/>
  <c r="B233" i="3"/>
  <c r="H233" i="3"/>
  <c r="M233" i="3"/>
  <c r="G233" i="3"/>
  <c r="L233" i="3"/>
  <c r="F233" i="3"/>
  <c r="K233" i="3"/>
  <c r="P233" i="3"/>
  <c r="J233" i="3"/>
  <c r="W233" i="3"/>
  <c r="O233" i="3"/>
  <c r="I233" i="3"/>
  <c r="N233" i="3"/>
  <c r="B169" i="3"/>
  <c r="I169" i="3"/>
  <c r="N169" i="3"/>
  <c r="H169" i="3"/>
  <c r="M169" i="3"/>
  <c r="G169" i="3"/>
  <c r="L169" i="3"/>
  <c r="F169" i="3"/>
  <c r="K169" i="3"/>
  <c r="P169" i="3"/>
  <c r="J169" i="3"/>
  <c r="W169" i="3"/>
  <c r="O169" i="3"/>
  <c r="B229" i="3"/>
  <c r="L229" i="3"/>
  <c r="F229" i="3"/>
  <c r="K229" i="3"/>
  <c r="P229" i="3"/>
  <c r="Q229" i="3"/>
  <c r="J229" i="3"/>
  <c r="W229" i="3"/>
  <c r="O229" i="3"/>
  <c r="I229" i="3"/>
  <c r="N229" i="3"/>
  <c r="H229" i="3"/>
  <c r="M229" i="3"/>
  <c r="G229" i="3"/>
  <c r="B165" i="3"/>
  <c r="M165" i="3"/>
  <c r="G165" i="3"/>
  <c r="L165" i="3"/>
  <c r="F165" i="3"/>
  <c r="K165" i="3"/>
  <c r="P165" i="3"/>
  <c r="Q165" i="3"/>
  <c r="J165" i="3"/>
  <c r="W165" i="3"/>
  <c r="O165" i="3"/>
  <c r="I165" i="3"/>
  <c r="N165" i="3"/>
  <c r="H165" i="3"/>
  <c r="B209" i="3"/>
  <c r="P209" i="3"/>
  <c r="J209" i="3"/>
  <c r="W209" i="3"/>
  <c r="O209" i="3"/>
  <c r="I209" i="3"/>
  <c r="N209" i="3"/>
  <c r="H209" i="3"/>
  <c r="M209" i="3"/>
  <c r="G209" i="3"/>
  <c r="L209" i="3"/>
  <c r="F209" i="3"/>
  <c r="K209" i="3"/>
  <c r="B145" i="3"/>
  <c r="F145" i="3"/>
  <c r="K145" i="3"/>
  <c r="P145" i="3"/>
  <c r="J145" i="3"/>
  <c r="W145" i="3"/>
  <c r="O145" i="3"/>
  <c r="I145" i="3"/>
  <c r="N145" i="3"/>
  <c r="H145" i="3"/>
  <c r="M145" i="3"/>
  <c r="G145" i="3"/>
  <c r="L145" i="3"/>
  <c r="B205" i="3"/>
  <c r="I205" i="3"/>
  <c r="N205" i="3"/>
  <c r="H205" i="3"/>
  <c r="M205" i="3"/>
  <c r="G205" i="3"/>
  <c r="L205" i="3"/>
  <c r="F205" i="3"/>
  <c r="K205" i="3"/>
  <c r="P205" i="3"/>
  <c r="J205" i="3"/>
  <c r="W205" i="3"/>
  <c r="O205" i="3"/>
  <c r="B141" i="3"/>
  <c r="J141" i="3"/>
  <c r="W141" i="3"/>
  <c r="O141" i="3"/>
  <c r="I141" i="3"/>
  <c r="N141" i="3"/>
  <c r="H141" i="3"/>
  <c r="M141" i="3"/>
  <c r="G141" i="3"/>
  <c r="L141" i="3"/>
  <c r="F141" i="3"/>
  <c r="K141" i="3"/>
  <c r="P141" i="3"/>
  <c r="B121" i="3"/>
  <c r="G121" i="3"/>
  <c r="L121" i="3"/>
  <c r="F121" i="3"/>
  <c r="K121" i="3"/>
  <c r="P121" i="3"/>
  <c r="J121" i="3"/>
  <c r="W121" i="3"/>
  <c r="H121" i="3"/>
  <c r="M121" i="3"/>
  <c r="O121" i="3"/>
  <c r="I121" i="3"/>
  <c r="N121" i="3"/>
  <c r="B105" i="3"/>
  <c r="G105" i="3"/>
  <c r="L105" i="3"/>
  <c r="F105" i="3"/>
  <c r="K105" i="3"/>
  <c r="P105" i="3"/>
  <c r="J105" i="3"/>
  <c r="W105" i="3"/>
  <c r="H105" i="3"/>
  <c r="M105" i="3"/>
  <c r="I105" i="3"/>
  <c r="N105" i="3"/>
  <c r="O105" i="3"/>
  <c r="B89" i="3"/>
  <c r="G89" i="3"/>
  <c r="L89" i="3"/>
  <c r="F89" i="3"/>
  <c r="K89" i="3"/>
  <c r="P89" i="3"/>
  <c r="J89" i="3"/>
  <c r="W89" i="3"/>
  <c r="H89" i="3"/>
  <c r="M89" i="3"/>
  <c r="N89" i="3"/>
  <c r="O89" i="3"/>
  <c r="I89" i="3"/>
  <c r="B73" i="3"/>
  <c r="K73" i="3"/>
  <c r="P73" i="3"/>
  <c r="Q73" i="3"/>
  <c r="J73" i="3"/>
  <c r="W73" i="3"/>
  <c r="H73" i="3"/>
  <c r="M73" i="3"/>
  <c r="I73" i="3"/>
  <c r="G73" i="3"/>
  <c r="F73" i="3"/>
  <c r="O73" i="3"/>
  <c r="N73" i="3"/>
  <c r="L73" i="3"/>
  <c r="B57" i="3"/>
  <c r="J57" i="3"/>
  <c r="W57" i="3"/>
  <c r="O57" i="3"/>
  <c r="I57" i="3"/>
  <c r="N57" i="3"/>
  <c r="H57" i="3"/>
  <c r="M57" i="3"/>
  <c r="G57" i="3"/>
  <c r="L57" i="3"/>
  <c r="F57" i="3"/>
  <c r="K57" i="3"/>
  <c r="P57" i="3"/>
  <c r="B41" i="3"/>
  <c r="J41" i="3"/>
  <c r="W41" i="3"/>
  <c r="O41" i="3"/>
  <c r="I41" i="3"/>
  <c r="N41" i="3"/>
  <c r="H41" i="3"/>
  <c r="M41" i="3"/>
  <c r="G41" i="3"/>
  <c r="L41" i="3"/>
  <c r="F41" i="3"/>
  <c r="K41" i="3"/>
  <c r="P41" i="3"/>
  <c r="B25" i="3"/>
  <c r="K25" i="3"/>
  <c r="P25" i="3"/>
  <c r="Q25" i="3"/>
  <c r="I25" i="3"/>
  <c r="O25" i="3"/>
  <c r="F25" i="3"/>
  <c r="M25" i="3"/>
  <c r="H25" i="3"/>
  <c r="J25" i="3"/>
  <c r="W25" i="3"/>
  <c r="G25" i="3"/>
  <c r="L25" i="3"/>
  <c r="N25" i="3"/>
  <c r="B5" i="3"/>
  <c r="O5" i="3"/>
  <c r="F5" i="3"/>
  <c r="I5" i="3"/>
  <c r="H5" i="3"/>
  <c r="J5" i="3"/>
  <c r="W5" i="3"/>
  <c r="G5" i="3"/>
  <c r="L5" i="3"/>
  <c r="N5" i="3"/>
  <c r="K5" i="3"/>
  <c r="P5" i="3"/>
  <c r="Q5" i="3"/>
  <c r="M5" i="3"/>
  <c r="U5" i="3"/>
  <c r="B244" i="3"/>
  <c r="H244" i="3"/>
  <c r="J244" i="3"/>
  <c r="W244" i="3"/>
  <c r="G244" i="3"/>
  <c r="L244" i="3"/>
  <c r="N244" i="3"/>
  <c r="K244" i="3"/>
  <c r="P244" i="3"/>
  <c r="Q244" i="3"/>
  <c r="O244" i="3"/>
  <c r="F244" i="3"/>
  <c r="I244" i="3"/>
  <c r="M244" i="3"/>
  <c r="B228" i="3"/>
  <c r="H228" i="3"/>
  <c r="M228" i="3"/>
  <c r="G228" i="3"/>
  <c r="L228" i="3"/>
  <c r="F228" i="3"/>
  <c r="K228" i="3"/>
  <c r="P228" i="3"/>
  <c r="Q228" i="3"/>
  <c r="J228" i="3"/>
  <c r="W228" i="3"/>
  <c r="O228" i="3"/>
  <c r="I228" i="3"/>
  <c r="N228" i="3"/>
  <c r="B212" i="3"/>
  <c r="H212" i="3"/>
  <c r="M212" i="3"/>
  <c r="G212" i="3"/>
  <c r="L212" i="3"/>
  <c r="F212" i="3"/>
  <c r="K212" i="3"/>
  <c r="P212" i="3"/>
  <c r="Q212" i="3"/>
  <c r="J212" i="3"/>
  <c r="W212" i="3"/>
  <c r="I212" i="3"/>
  <c r="N212" i="3"/>
  <c r="O212" i="3"/>
  <c r="B196" i="3"/>
  <c r="H196" i="3"/>
  <c r="M196" i="3"/>
  <c r="G196" i="3"/>
  <c r="L196" i="3"/>
  <c r="F196" i="3"/>
  <c r="K196" i="3"/>
  <c r="P196" i="3"/>
  <c r="Q196" i="3"/>
  <c r="J196" i="3"/>
  <c r="W196" i="3"/>
  <c r="N196" i="3"/>
  <c r="O196" i="3"/>
  <c r="I196" i="3"/>
  <c r="B180" i="3"/>
  <c r="G180" i="3"/>
  <c r="J180" i="3"/>
  <c r="W180" i="3"/>
  <c r="H180" i="3"/>
  <c r="K180" i="3"/>
  <c r="M180" i="3"/>
  <c r="L180" i="3"/>
  <c r="O180" i="3"/>
  <c r="F180" i="3"/>
  <c r="P180" i="3"/>
  <c r="Q180" i="3"/>
  <c r="I180" i="3"/>
  <c r="N180" i="3"/>
  <c r="B164" i="3"/>
  <c r="I164" i="3"/>
  <c r="N164" i="3"/>
  <c r="H164" i="3"/>
  <c r="M164" i="3"/>
  <c r="G164" i="3"/>
  <c r="L164" i="3"/>
  <c r="F164" i="3"/>
  <c r="K164" i="3"/>
  <c r="P164" i="3"/>
  <c r="Q164" i="3"/>
  <c r="J164" i="3"/>
  <c r="W164" i="3"/>
  <c r="O164" i="3"/>
  <c r="B148" i="3"/>
  <c r="I148" i="3"/>
  <c r="N148" i="3"/>
  <c r="H148" i="3"/>
  <c r="M148" i="3"/>
  <c r="G148" i="3"/>
  <c r="L148" i="3"/>
  <c r="F148" i="3"/>
  <c r="K148" i="3"/>
  <c r="J148" i="3"/>
  <c r="W148" i="3"/>
  <c r="O148" i="3"/>
  <c r="P148" i="3"/>
  <c r="Q148" i="3"/>
  <c r="B132" i="3"/>
  <c r="G132" i="3"/>
  <c r="M132" i="3"/>
  <c r="F132" i="3"/>
  <c r="K132" i="3"/>
  <c r="H132" i="3"/>
  <c r="J132" i="3"/>
  <c r="W132" i="3"/>
  <c r="O132" i="3"/>
  <c r="P132" i="3"/>
  <c r="Q132" i="3"/>
  <c r="I132" i="3"/>
  <c r="N132" i="3"/>
  <c r="L132" i="3"/>
  <c r="B116" i="3"/>
  <c r="G116" i="3"/>
  <c r="L116" i="3"/>
  <c r="F116" i="3"/>
  <c r="K116" i="3"/>
  <c r="P116" i="3"/>
  <c r="Q116" i="3"/>
  <c r="J116" i="3"/>
  <c r="W116" i="3"/>
  <c r="O116" i="3"/>
  <c r="I116" i="3"/>
  <c r="N116" i="3"/>
  <c r="H116" i="3"/>
  <c r="M116" i="3"/>
  <c r="B100" i="3"/>
  <c r="G100" i="3"/>
  <c r="L100" i="3"/>
  <c r="F100" i="3"/>
  <c r="K100" i="3"/>
  <c r="P100" i="3"/>
  <c r="Q100" i="3"/>
  <c r="J100" i="3"/>
  <c r="W100" i="3"/>
  <c r="O100" i="3"/>
  <c r="I100" i="3"/>
  <c r="N100" i="3"/>
  <c r="H100" i="3"/>
  <c r="M100" i="3"/>
  <c r="B84" i="3"/>
  <c r="G84" i="3"/>
  <c r="L84" i="3"/>
  <c r="F84" i="3"/>
  <c r="K84" i="3"/>
  <c r="P84" i="3"/>
  <c r="Q84" i="3"/>
  <c r="J84" i="3"/>
  <c r="W84" i="3"/>
  <c r="O84" i="3"/>
  <c r="I84" i="3"/>
  <c r="H84" i="3"/>
  <c r="M84" i="3"/>
  <c r="N84" i="3"/>
  <c r="B68" i="3"/>
  <c r="G68" i="3"/>
  <c r="L68" i="3"/>
  <c r="F68" i="3"/>
  <c r="K68" i="3"/>
  <c r="P68" i="3"/>
  <c r="Q68" i="3"/>
  <c r="J68" i="3"/>
  <c r="W68" i="3"/>
  <c r="O68" i="3"/>
  <c r="I68" i="3"/>
  <c r="M68" i="3"/>
  <c r="N68" i="3"/>
  <c r="H68" i="3"/>
  <c r="B52" i="3"/>
  <c r="J52" i="3"/>
  <c r="W52" i="3"/>
  <c r="O52" i="3"/>
  <c r="I52" i="3"/>
  <c r="N52" i="3"/>
  <c r="H52" i="3"/>
  <c r="M52" i="3"/>
  <c r="G52" i="3"/>
  <c r="L52" i="3"/>
  <c r="F52" i="3"/>
  <c r="K52" i="3"/>
  <c r="P52" i="3"/>
  <c r="Q52" i="3"/>
  <c r="B36" i="3"/>
  <c r="J36" i="3"/>
  <c r="W36" i="3"/>
  <c r="O36" i="3"/>
  <c r="I36" i="3"/>
  <c r="N36" i="3"/>
  <c r="H36" i="3"/>
  <c r="M36" i="3"/>
  <c r="G36" i="3"/>
  <c r="L36" i="3"/>
  <c r="F36" i="3"/>
  <c r="K36" i="3"/>
  <c r="P36" i="3"/>
  <c r="Q36" i="3"/>
  <c r="B20" i="3"/>
  <c r="G20" i="3"/>
  <c r="M20" i="3"/>
  <c r="F20" i="3"/>
  <c r="K20" i="3"/>
  <c r="H20" i="3"/>
  <c r="J20" i="3"/>
  <c r="W20" i="3"/>
  <c r="O20" i="3"/>
  <c r="L20" i="3"/>
  <c r="I20" i="3"/>
  <c r="P20" i="3"/>
  <c r="N20" i="3"/>
  <c r="U20" i="3"/>
  <c r="P3" i="3"/>
  <c r="F3" i="3"/>
  <c r="O3" i="3"/>
  <c r="F71" i="4"/>
  <c r="I3" i="3"/>
  <c r="E3" i="4"/>
  <c r="G3" i="4"/>
  <c r="K3" i="4"/>
  <c r="K3" i="3"/>
  <c r="B71" i="4"/>
  <c r="J3" i="3"/>
  <c r="W3" i="3"/>
  <c r="M3" i="3"/>
  <c r="D71" i="4"/>
  <c r="S4" i="3"/>
  <c r="L3" i="3"/>
  <c r="C71" i="4"/>
  <c r="G3" i="3"/>
  <c r="N3" i="3"/>
  <c r="E71" i="4"/>
  <c r="H3" i="3"/>
  <c r="P239" i="3"/>
  <c r="F239" i="3"/>
  <c r="K239" i="3"/>
  <c r="B239" i="3"/>
  <c r="N239" i="3"/>
  <c r="I239" i="3"/>
  <c r="J239" i="3"/>
  <c r="W239" i="3"/>
  <c r="G239" i="3"/>
  <c r="O239" i="3"/>
  <c r="M239" i="3"/>
  <c r="L239" i="3"/>
  <c r="H239" i="3"/>
  <c r="B223" i="3"/>
  <c r="G223" i="3"/>
  <c r="L223" i="3"/>
  <c r="J223" i="3"/>
  <c r="W223" i="3"/>
  <c r="O223" i="3"/>
  <c r="I223" i="3"/>
  <c r="F223" i="3"/>
  <c r="P223" i="3"/>
  <c r="N223" i="3"/>
  <c r="M223" i="3"/>
  <c r="K223" i="3"/>
  <c r="H223" i="3"/>
  <c r="B207" i="3"/>
  <c r="G207" i="3"/>
  <c r="L207" i="3"/>
  <c r="J207" i="3"/>
  <c r="W207" i="3"/>
  <c r="O207" i="3"/>
  <c r="I207" i="3"/>
  <c r="K207" i="3"/>
  <c r="H207" i="3"/>
  <c r="F207" i="3"/>
  <c r="P207" i="3"/>
  <c r="N207" i="3"/>
  <c r="M207" i="3"/>
  <c r="B191" i="3"/>
  <c r="H191" i="3"/>
  <c r="J191" i="3"/>
  <c r="W191" i="3"/>
  <c r="K191" i="3"/>
  <c r="I191" i="3"/>
  <c r="F191" i="3"/>
  <c r="G191" i="3"/>
  <c r="P191" i="3"/>
  <c r="Q191" i="3"/>
  <c r="O191" i="3"/>
  <c r="L191" i="3"/>
  <c r="M191" i="3"/>
  <c r="N191" i="3"/>
  <c r="B175" i="3"/>
  <c r="I175" i="3"/>
  <c r="N175" i="3"/>
  <c r="K175" i="3"/>
  <c r="F175" i="3"/>
  <c r="L175" i="3"/>
  <c r="M175" i="3"/>
  <c r="J175" i="3"/>
  <c r="W175" i="3"/>
  <c r="G175" i="3"/>
  <c r="H175" i="3"/>
  <c r="O175" i="3"/>
  <c r="P175" i="3"/>
  <c r="Q175" i="3"/>
  <c r="B159" i="3"/>
  <c r="K159" i="3"/>
  <c r="P159" i="3"/>
  <c r="Q159" i="3"/>
  <c r="J159" i="3"/>
  <c r="W159" i="3"/>
  <c r="G159" i="3"/>
  <c r="I159" i="3"/>
  <c r="O159" i="3"/>
  <c r="M159" i="3"/>
  <c r="H159" i="3"/>
  <c r="F159" i="3"/>
  <c r="L159" i="3"/>
  <c r="N159" i="3"/>
  <c r="B143" i="3"/>
  <c r="K143" i="3"/>
  <c r="P143" i="3"/>
  <c r="Q143" i="3"/>
  <c r="J143" i="3"/>
  <c r="W143" i="3"/>
  <c r="L143" i="3"/>
  <c r="N143" i="3"/>
  <c r="G143" i="3"/>
  <c r="I143" i="3"/>
  <c r="O143" i="3"/>
  <c r="M143" i="3"/>
  <c r="H143" i="3"/>
  <c r="F143" i="3"/>
  <c r="B127" i="3"/>
  <c r="M127" i="3"/>
  <c r="K127" i="3"/>
  <c r="H127" i="3"/>
  <c r="J127" i="3"/>
  <c r="W127" i="3"/>
  <c r="O127" i="3"/>
  <c r="N127" i="3"/>
  <c r="P127" i="3"/>
  <c r="I127" i="3"/>
  <c r="L127" i="3"/>
  <c r="F127" i="3"/>
  <c r="G127" i="3"/>
  <c r="B111" i="3"/>
  <c r="M111" i="3"/>
  <c r="G111" i="3"/>
  <c r="H111" i="3"/>
  <c r="J111" i="3"/>
  <c r="W111" i="3"/>
  <c r="P111" i="3"/>
  <c r="I111" i="3"/>
  <c r="K111" i="3"/>
  <c r="N111" i="3"/>
  <c r="O111" i="3"/>
  <c r="L111" i="3"/>
  <c r="F111" i="3"/>
  <c r="B95" i="3"/>
  <c r="M95" i="3"/>
  <c r="G95" i="3"/>
  <c r="L95" i="3"/>
  <c r="F95" i="3"/>
  <c r="O95" i="3"/>
  <c r="N95" i="3"/>
  <c r="P95" i="3"/>
  <c r="J95" i="3"/>
  <c r="W95" i="3"/>
  <c r="K95" i="3"/>
  <c r="H95" i="3"/>
  <c r="I95" i="3"/>
  <c r="B79" i="3"/>
  <c r="I79" i="3"/>
  <c r="N79" i="3"/>
  <c r="P79" i="3"/>
  <c r="F79" i="3"/>
  <c r="K79" i="3"/>
  <c r="L79" i="3"/>
  <c r="G79" i="3"/>
  <c r="O79" i="3"/>
  <c r="M79" i="3"/>
  <c r="H79" i="3"/>
  <c r="J79" i="3"/>
  <c r="W79" i="3"/>
  <c r="B63" i="3"/>
  <c r="I63" i="3"/>
  <c r="N63" i="3"/>
  <c r="P63" i="3"/>
  <c r="F63" i="3"/>
  <c r="K63" i="3"/>
  <c r="L63" i="3"/>
  <c r="M63" i="3"/>
  <c r="H63" i="3"/>
  <c r="J63" i="3"/>
  <c r="W63" i="3"/>
  <c r="G63" i="3"/>
  <c r="O63" i="3"/>
  <c r="B47" i="3"/>
  <c r="H47" i="3"/>
  <c r="M47" i="3"/>
  <c r="O47" i="3"/>
  <c r="P47" i="3"/>
  <c r="J47" i="3"/>
  <c r="W47" i="3"/>
  <c r="K47" i="3"/>
  <c r="F47" i="3"/>
  <c r="N47" i="3"/>
  <c r="L47" i="3"/>
  <c r="G47" i="3"/>
  <c r="I47" i="3"/>
  <c r="B31" i="3"/>
  <c r="I31" i="3"/>
  <c r="N31" i="3"/>
  <c r="O31" i="3"/>
  <c r="F31" i="3"/>
  <c r="L31" i="3"/>
  <c r="K31" i="3"/>
  <c r="M31" i="3"/>
  <c r="G31" i="3"/>
  <c r="J31" i="3"/>
  <c r="W31" i="3"/>
  <c r="H31" i="3"/>
  <c r="P31" i="3"/>
  <c r="B13" i="3"/>
  <c r="G13" i="3"/>
  <c r="L13" i="3"/>
  <c r="N13" i="3"/>
  <c r="K13" i="3"/>
  <c r="P13" i="3"/>
  <c r="I13" i="3"/>
  <c r="O13" i="3"/>
  <c r="F13" i="3"/>
  <c r="M13" i="3"/>
  <c r="H13" i="3"/>
  <c r="J13" i="3"/>
  <c r="W13" i="3"/>
  <c r="U13" i="3"/>
  <c r="F254" i="3"/>
  <c r="G254" i="3"/>
  <c r="B254" i="3"/>
  <c r="L254" i="3"/>
  <c r="P254" i="3"/>
  <c r="K254" i="3"/>
  <c r="M254" i="3"/>
  <c r="O254" i="3"/>
  <c r="J254" i="3"/>
  <c r="W254" i="3"/>
  <c r="I254" i="3"/>
  <c r="N254" i="3"/>
  <c r="H254" i="3"/>
  <c r="B238" i="3"/>
  <c r="J238" i="3"/>
  <c r="W238" i="3"/>
  <c r="H238" i="3"/>
  <c r="I238" i="3"/>
  <c r="N238" i="3"/>
  <c r="L238" i="3"/>
  <c r="M238" i="3"/>
  <c r="G238" i="3"/>
  <c r="P238" i="3"/>
  <c r="F238" i="3"/>
  <c r="K238" i="3"/>
  <c r="O238" i="3"/>
  <c r="B222" i="3"/>
  <c r="I222" i="3"/>
  <c r="N222" i="3"/>
  <c r="H222" i="3"/>
  <c r="M222" i="3"/>
  <c r="G222" i="3"/>
  <c r="L222" i="3"/>
  <c r="F222" i="3"/>
  <c r="K222" i="3"/>
  <c r="P222" i="3"/>
  <c r="Q222" i="3"/>
  <c r="J222" i="3"/>
  <c r="W222" i="3"/>
  <c r="O222" i="3"/>
  <c r="B206" i="3"/>
  <c r="I206" i="3"/>
  <c r="N206" i="3"/>
  <c r="H206" i="3"/>
  <c r="M206" i="3"/>
  <c r="G206" i="3"/>
  <c r="L206" i="3"/>
  <c r="F206" i="3"/>
  <c r="K206" i="3"/>
  <c r="P206" i="3"/>
  <c r="Q206" i="3"/>
  <c r="J206" i="3"/>
  <c r="W206" i="3"/>
  <c r="O206" i="3"/>
  <c r="B190" i="3"/>
  <c r="F190" i="3"/>
  <c r="M190" i="3"/>
  <c r="P190" i="3"/>
  <c r="J190" i="3"/>
  <c r="W190" i="3"/>
  <c r="I190" i="3"/>
  <c r="G190" i="3"/>
  <c r="N190" i="3"/>
  <c r="O190" i="3"/>
  <c r="L190" i="3"/>
  <c r="H190" i="3"/>
  <c r="K190" i="3"/>
  <c r="B174" i="3"/>
  <c r="F174" i="3"/>
  <c r="L174" i="3"/>
  <c r="O174" i="3"/>
  <c r="J174" i="3"/>
  <c r="W174" i="3"/>
  <c r="P174" i="3"/>
  <c r="G174" i="3"/>
  <c r="N174" i="3"/>
  <c r="I174" i="3"/>
  <c r="K174" i="3"/>
  <c r="H174" i="3"/>
  <c r="M174" i="3"/>
  <c r="B158" i="3"/>
  <c r="F158" i="3"/>
  <c r="K158" i="3"/>
  <c r="P158" i="3"/>
  <c r="Q158" i="3"/>
  <c r="J158" i="3"/>
  <c r="W158" i="3"/>
  <c r="O158" i="3"/>
  <c r="I158" i="3"/>
  <c r="N158" i="3"/>
  <c r="H158" i="3"/>
  <c r="M158" i="3"/>
  <c r="G158" i="3"/>
  <c r="L158" i="3"/>
  <c r="B142" i="3"/>
  <c r="F142" i="3"/>
  <c r="K142" i="3"/>
  <c r="P142" i="3"/>
  <c r="Q142" i="3"/>
  <c r="J142" i="3"/>
  <c r="W142" i="3"/>
  <c r="O142" i="3"/>
  <c r="I142" i="3"/>
  <c r="N142" i="3"/>
  <c r="H142" i="3"/>
  <c r="M142" i="3"/>
  <c r="G142" i="3"/>
  <c r="L142" i="3"/>
  <c r="B126" i="3"/>
  <c r="H126" i="3"/>
  <c r="M126" i="3"/>
  <c r="O126" i="3"/>
  <c r="L126" i="3"/>
  <c r="F126" i="3"/>
  <c r="J126" i="3"/>
  <c r="W126" i="3"/>
  <c r="P126" i="3"/>
  <c r="N126" i="3"/>
  <c r="K126" i="3"/>
  <c r="I126" i="3"/>
  <c r="G126" i="3"/>
  <c r="B110" i="3"/>
  <c r="H110" i="3"/>
  <c r="M110" i="3"/>
  <c r="K110" i="3"/>
  <c r="L110" i="3"/>
  <c r="F110" i="3"/>
  <c r="O110" i="3"/>
  <c r="P110" i="3"/>
  <c r="Q110" i="3"/>
  <c r="J110" i="3"/>
  <c r="W110" i="3"/>
  <c r="G110" i="3"/>
  <c r="I110" i="3"/>
  <c r="N110" i="3"/>
  <c r="B94" i="3"/>
  <c r="H94" i="3"/>
  <c r="M94" i="3"/>
  <c r="G94" i="3"/>
  <c r="L94" i="3"/>
  <c r="F94" i="3"/>
  <c r="K94" i="3"/>
  <c r="P94" i="3"/>
  <c r="Q94" i="3"/>
  <c r="J94" i="3"/>
  <c r="W94" i="3"/>
  <c r="O94" i="3"/>
  <c r="I94" i="3"/>
  <c r="N94" i="3"/>
  <c r="B78" i="3"/>
  <c r="H78" i="3"/>
  <c r="M78" i="3"/>
  <c r="K78" i="3"/>
  <c r="L78" i="3"/>
  <c r="F78" i="3"/>
  <c r="O78" i="3"/>
  <c r="P78" i="3"/>
  <c r="Q78" i="3"/>
  <c r="J78" i="3"/>
  <c r="W78" i="3"/>
  <c r="G78" i="3"/>
  <c r="I78" i="3"/>
  <c r="N78" i="3"/>
  <c r="B62" i="3"/>
  <c r="H62" i="3"/>
  <c r="M62" i="3"/>
  <c r="K62" i="3"/>
  <c r="L62" i="3"/>
  <c r="F62" i="3"/>
  <c r="O62" i="3"/>
  <c r="P62" i="3"/>
  <c r="Q62" i="3"/>
  <c r="J62" i="3"/>
  <c r="W62" i="3"/>
  <c r="G62" i="3"/>
  <c r="I62" i="3"/>
  <c r="N62" i="3"/>
  <c r="B46" i="3"/>
  <c r="G46" i="3"/>
  <c r="L46" i="3"/>
  <c r="J46" i="3"/>
  <c r="W46" i="3"/>
  <c r="K46" i="3"/>
  <c r="P46" i="3"/>
  <c r="Q46" i="3"/>
  <c r="N46" i="3"/>
  <c r="O46" i="3"/>
  <c r="I46" i="3"/>
  <c r="F46" i="3"/>
  <c r="H46" i="3"/>
  <c r="M46" i="3"/>
  <c r="B30" i="3"/>
  <c r="H30" i="3"/>
  <c r="M30" i="3"/>
  <c r="J30" i="3"/>
  <c r="W30" i="3"/>
  <c r="L30" i="3"/>
  <c r="G30" i="3"/>
  <c r="N30" i="3"/>
  <c r="P30" i="3"/>
  <c r="K30" i="3"/>
  <c r="Q30" i="3"/>
  <c r="F30" i="3"/>
  <c r="I30" i="3"/>
  <c r="O30" i="3"/>
  <c r="B12" i="3"/>
  <c r="J12" i="3"/>
  <c r="W12" i="3"/>
  <c r="O12" i="3"/>
  <c r="H12" i="3"/>
  <c r="N12" i="3"/>
  <c r="I12" i="3"/>
  <c r="L12" i="3"/>
  <c r="G12" i="3"/>
  <c r="M12" i="3"/>
  <c r="F12" i="3"/>
  <c r="K12" i="3"/>
  <c r="P12" i="3"/>
  <c r="U12" i="3"/>
  <c r="B18" i="3"/>
  <c r="I18" i="3"/>
  <c r="O18" i="3"/>
  <c r="H18" i="3"/>
  <c r="M18" i="3"/>
  <c r="N18" i="3"/>
  <c r="L18" i="3"/>
  <c r="G18" i="3"/>
  <c r="F18" i="3"/>
  <c r="P18" i="3"/>
  <c r="K18" i="3"/>
  <c r="J18" i="3"/>
  <c r="W18" i="3"/>
  <c r="U18" i="3"/>
  <c r="F257" i="3"/>
  <c r="P257" i="3"/>
  <c r="G257" i="3"/>
  <c r="K257" i="3"/>
  <c r="L257" i="3"/>
  <c r="O257" i="3"/>
  <c r="M257" i="3"/>
  <c r="N257" i="3"/>
  <c r="I257" i="3"/>
  <c r="H257" i="3"/>
  <c r="J257" i="3"/>
  <c r="W257" i="3"/>
  <c r="B257" i="3"/>
  <c r="AF28" i="3"/>
  <c r="AJ28" i="3"/>
  <c r="AC28" i="3"/>
  <c r="AH28" i="3"/>
  <c r="AM28" i="3"/>
  <c r="AE28" i="3"/>
  <c r="AL28" i="3"/>
  <c r="AI28" i="3"/>
  <c r="AN28" i="3"/>
  <c r="AD28" i="3"/>
  <c r="AG28" i="3"/>
  <c r="AU28" i="3"/>
  <c r="AK28" i="3"/>
  <c r="AS28" i="3"/>
  <c r="AF160" i="3"/>
  <c r="AJ160" i="3"/>
  <c r="AC160" i="3"/>
  <c r="AG160" i="3"/>
  <c r="AK160" i="3"/>
  <c r="AD160" i="3"/>
  <c r="AH160" i="3"/>
  <c r="AL160" i="3"/>
  <c r="AE160" i="3"/>
  <c r="AI160" i="3"/>
  <c r="AM160" i="3"/>
  <c r="AD146" i="3"/>
  <c r="AH146" i="3"/>
  <c r="AL146" i="3"/>
  <c r="AE146" i="3"/>
  <c r="AI146" i="3"/>
  <c r="AM146" i="3"/>
  <c r="AF146" i="3"/>
  <c r="AJ146" i="3"/>
  <c r="AK146" i="3"/>
  <c r="AC146" i="3"/>
  <c r="AG146" i="3"/>
  <c r="AF131" i="3"/>
  <c r="AJ131" i="3"/>
  <c r="AC131" i="3"/>
  <c r="AH131" i="3"/>
  <c r="AM131" i="3"/>
  <c r="AD131" i="3"/>
  <c r="AI131" i="3"/>
  <c r="AE131" i="3"/>
  <c r="AK131" i="3"/>
  <c r="AG131" i="3"/>
  <c r="AL131" i="3"/>
  <c r="AF67" i="3"/>
  <c r="AJ67" i="3"/>
  <c r="AD67" i="3"/>
  <c r="AH67" i="3"/>
  <c r="AL67" i="3"/>
  <c r="AC67" i="3"/>
  <c r="AK67" i="3"/>
  <c r="AG67" i="3"/>
  <c r="AE67" i="3"/>
  <c r="AI67" i="3"/>
  <c r="AM67" i="3"/>
  <c r="AE114" i="3"/>
  <c r="AI114" i="3"/>
  <c r="AM114" i="3"/>
  <c r="AF114" i="3"/>
  <c r="AJ114" i="3"/>
  <c r="AC114" i="3"/>
  <c r="AG114" i="3"/>
  <c r="AK114" i="3"/>
  <c r="AL114" i="3"/>
  <c r="AD114" i="3"/>
  <c r="AH114" i="3"/>
  <c r="AE50" i="3"/>
  <c r="AI50" i="3"/>
  <c r="AM50" i="3"/>
  <c r="AC50" i="3"/>
  <c r="AG50" i="3"/>
  <c r="AK50" i="3"/>
  <c r="AF50" i="3"/>
  <c r="AH50" i="3"/>
  <c r="AJ50" i="3"/>
  <c r="AD50" i="3"/>
  <c r="AL50" i="3"/>
  <c r="AC145" i="3"/>
  <c r="AG145" i="3"/>
  <c r="AK145" i="3"/>
  <c r="AD145" i="3"/>
  <c r="AH145" i="3"/>
  <c r="AL145" i="3"/>
  <c r="AE145" i="3"/>
  <c r="AI145" i="3"/>
  <c r="AM145" i="3"/>
  <c r="AF145" i="3"/>
  <c r="AJ145" i="3"/>
  <c r="AD81" i="3"/>
  <c r="AF81" i="3"/>
  <c r="AH81" i="3"/>
  <c r="AL81" i="3"/>
  <c r="AE81" i="3"/>
  <c r="AJ81" i="3"/>
  <c r="AG81" i="3"/>
  <c r="AI81" i="3"/>
  <c r="AK81" i="3"/>
  <c r="AC81" i="3"/>
  <c r="AM81" i="3"/>
  <c r="AC17" i="3"/>
  <c r="AG17" i="3"/>
  <c r="AU17" i="3"/>
  <c r="AK17" i="3"/>
  <c r="AF17" i="3"/>
  <c r="AL17" i="3"/>
  <c r="AE17" i="3"/>
  <c r="AM17" i="3"/>
  <c r="AI17" i="3"/>
  <c r="AH17" i="3"/>
  <c r="AJ17" i="3"/>
  <c r="AD17" i="3"/>
  <c r="AS17" i="3"/>
  <c r="AF12" i="3"/>
  <c r="AJ12" i="3"/>
  <c r="AC12" i="3"/>
  <c r="AH12" i="3"/>
  <c r="AM12" i="3"/>
  <c r="AD12" i="3"/>
  <c r="AK12" i="3"/>
  <c r="AG12" i="3"/>
  <c r="AU12" i="3"/>
  <c r="AE12" i="3"/>
  <c r="AI12" i="3"/>
  <c r="AN12" i="3"/>
  <c r="AL12" i="3"/>
  <c r="AS12" i="3"/>
  <c r="AE155" i="3"/>
  <c r="AI155" i="3"/>
  <c r="AM155" i="3"/>
  <c r="AF155" i="3"/>
  <c r="AJ155" i="3"/>
  <c r="AC155" i="3"/>
  <c r="AG155" i="3"/>
  <c r="AK155" i="3"/>
  <c r="AH155" i="3"/>
  <c r="AL155" i="3"/>
  <c r="AD155" i="3"/>
  <c r="AD138" i="3"/>
  <c r="AH138" i="3"/>
  <c r="AL138" i="3"/>
  <c r="AE138" i="3"/>
  <c r="AI138" i="3"/>
  <c r="AM138" i="3"/>
  <c r="AF138" i="3"/>
  <c r="AJ138" i="3"/>
  <c r="AC138" i="3"/>
  <c r="AG138" i="3"/>
  <c r="AK138" i="3"/>
  <c r="AF127" i="3"/>
  <c r="AJ127" i="3"/>
  <c r="AD127" i="3"/>
  <c r="AI127" i="3"/>
  <c r="AE127" i="3"/>
  <c r="AK127" i="3"/>
  <c r="AG127" i="3"/>
  <c r="AL127" i="3"/>
  <c r="AC127" i="3"/>
  <c r="AH127" i="3"/>
  <c r="AM127" i="3"/>
  <c r="AF63" i="3"/>
  <c r="AJ63" i="3"/>
  <c r="AD63" i="3"/>
  <c r="AH63" i="3"/>
  <c r="AL63" i="3"/>
  <c r="AG63" i="3"/>
  <c r="AC63" i="3"/>
  <c r="AK63" i="3"/>
  <c r="AM63" i="3"/>
  <c r="AE63" i="3"/>
  <c r="AI63" i="3"/>
  <c r="AC110" i="3"/>
  <c r="AG110" i="3"/>
  <c r="AK110" i="3"/>
  <c r="AH110" i="3"/>
  <c r="AM110" i="3"/>
  <c r="AD110" i="3"/>
  <c r="AI110" i="3"/>
  <c r="AE110" i="3"/>
  <c r="AJ110" i="3"/>
  <c r="AF110" i="3"/>
  <c r="AL110" i="3"/>
  <c r="AE46" i="3"/>
  <c r="AI46" i="3"/>
  <c r="AM46" i="3"/>
  <c r="AC46" i="3"/>
  <c r="AG46" i="3"/>
  <c r="AK46" i="3"/>
  <c r="AJ46" i="3"/>
  <c r="AD46" i="3"/>
  <c r="AL46" i="3"/>
  <c r="AF46" i="3"/>
  <c r="AH46" i="3"/>
  <c r="AC141" i="3"/>
  <c r="AG141" i="3"/>
  <c r="AK141" i="3"/>
  <c r="AD141" i="3"/>
  <c r="AH141" i="3"/>
  <c r="AL141" i="3"/>
  <c r="AE141" i="3"/>
  <c r="AI141" i="3"/>
  <c r="AM141" i="3"/>
  <c r="AF141" i="3"/>
  <c r="AJ141" i="3"/>
  <c r="AD77" i="3"/>
  <c r="AH77" i="3"/>
  <c r="AL77" i="3"/>
  <c r="AF77" i="3"/>
  <c r="AJ77" i="3"/>
  <c r="AE77" i="3"/>
  <c r="AM77" i="3"/>
  <c r="AI77" i="3"/>
  <c r="AC77" i="3"/>
  <c r="AG77" i="3"/>
  <c r="AK77" i="3"/>
  <c r="AC13" i="3"/>
  <c r="AG13" i="3"/>
  <c r="AU13" i="3"/>
  <c r="AK13" i="3"/>
  <c r="AH13" i="3"/>
  <c r="AM13" i="3"/>
  <c r="AF13" i="3"/>
  <c r="AD13" i="3"/>
  <c r="AJ13" i="3"/>
  <c r="AO13" i="3"/>
  <c r="AI13" i="3"/>
  <c r="AL13" i="3"/>
  <c r="AE13" i="3"/>
  <c r="AS13" i="3"/>
  <c r="AL3" i="3"/>
  <c r="AH3" i="3"/>
  <c r="AG3" i="3"/>
  <c r="AU3" i="3"/>
  <c r="AK3" i="3"/>
  <c r="AF3" i="3"/>
  <c r="AC3" i="3"/>
  <c r="AJ3" i="3"/>
  <c r="AE3" i="3"/>
  <c r="AD3" i="3"/>
  <c r="AM3" i="3"/>
  <c r="AI3" i="3"/>
  <c r="AV2" i="2"/>
  <c r="AW2" i="2"/>
  <c r="AL4" i="2"/>
  <c r="AM4" i="2"/>
  <c r="AQ5" i="2"/>
  <c r="AR5" i="2"/>
  <c r="AV6" i="2"/>
  <c r="AW6" i="2"/>
  <c r="AL8" i="2"/>
  <c r="AM8" i="2"/>
  <c r="AQ9" i="2"/>
  <c r="AR9" i="2"/>
  <c r="AV10" i="2"/>
  <c r="AW10" i="2"/>
  <c r="AL12" i="2"/>
  <c r="AM12" i="2"/>
  <c r="AQ13" i="2"/>
  <c r="AR13" i="2"/>
  <c r="AV14" i="2"/>
  <c r="AW14" i="2"/>
  <c r="AL16" i="2"/>
  <c r="AM16" i="2"/>
  <c r="AQ17" i="2"/>
  <c r="AR17" i="2"/>
  <c r="AV18" i="2"/>
  <c r="AW18" i="2"/>
  <c r="AL20" i="2"/>
  <c r="AM20" i="2"/>
  <c r="AQ21" i="2"/>
  <c r="AR21" i="2"/>
  <c r="AV22" i="2"/>
  <c r="AW22" i="2"/>
  <c r="AL24" i="2"/>
  <c r="AM24" i="2"/>
  <c r="AQ25" i="2"/>
  <c r="AR25" i="2"/>
  <c r="AV26" i="2"/>
  <c r="AW26" i="2"/>
  <c r="AL28" i="2"/>
  <c r="AM28" i="2"/>
  <c r="AQ29" i="2"/>
  <c r="AR29" i="2"/>
  <c r="AV30" i="2"/>
  <c r="AW30" i="2"/>
  <c r="AV33" i="2"/>
  <c r="AW33" i="2"/>
  <c r="AV35" i="2"/>
  <c r="AW35" i="2"/>
  <c r="AV37" i="2"/>
  <c r="AW37" i="2"/>
  <c r="AV39" i="2"/>
  <c r="AW39" i="2"/>
  <c r="AV41" i="2"/>
  <c r="AW41" i="2"/>
  <c r="AL43" i="2"/>
  <c r="AM43" i="2"/>
  <c r="AL45" i="2"/>
  <c r="AM45" i="2"/>
  <c r="AL47" i="2"/>
  <c r="AM47" i="2"/>
  <c r="AL49" i="2"/>
  <c r="AM49" i="2"/>
  <c r="AL51" i="2"/>
  <c r="AM51" i="2"/>
  <c r="AL53" i="2"/>
  <c r="AM53" i="2"/>
  <c r="AL55" i="2"/>
  <c r="AM55" i="2"/>
  <c r="AL57" i="2"/>
  <c r="AM57" i="2"/>
  <c r="AL59" i="2"/>
  <c r="AM59" i="2"/>
  <c r="AL61" i="2"/>
  <c r="AM61" i="2"/>
  <c r="AL63" i="2"/>
  <c r="AM63" i="2"/>
  <c r="AL65" i="2"/>
  <c r="AM65" i="2"/>
  <c r="AL67" i="2"/>
  <c r="AM67" i="2"/>
  <c r="AL69" i="2"/>
  <c r="AM69" i="2"/>
  <c r="AL71" i="2"/>
  <c r="AM71" i="2"/>
  <c r="AL73" i="2"/>
  <c r="AM73" i="2"/>
  <c r="AL75" i="2"/>
  <c r="AM75" i="2"/>
  <c r="AL77" i="2"/>
  <c r="AM77" i="2"/>
  <c r="AL79" i="2"/>
  <c r="AM79" i="2"/>
  <c r="AL81" i="2"/>
  <c r="AM81" i="2"/>
  <c r="AL83" i="2"/>
  <c r="AM83" i="2"/>
  <c r="AL85" i="2"/>
  <c r="AM85" i="2"/>
  <c r="AL87" i="2"/>
  <c r="AM87" i="2"/>
  <c r="AL89" i="2"/>
  <c r="AM89" i="2"/>
  <c r="AL91" i="2"/>
  <c r="AM91" i="2"/>
  <c r="AL93" i="2"/>
  <c r="AM93" i="2"/>
  <c r="AL95" i="2"/>
  <c r="AM95" i="2"/>
  <c r="AL97" i="2"/>
  <c r="AM97" i="2"/>
  <c r="AL99" i="2"/>
  <c r="AM99" i="2"/>
  <c r="AL101" i="2"/>
  <c r="AM101" i="2"/>
  <c r="AL103" i="2"/>
  <c r="AM103" i="2"/>
  <c r="AL105" i="2"/>
  <c r="AM105" i="2"/>
  <c r="AL107" i="2"/>
  <c r="AM107" i="2"/>
  <c r="AL109" i="2"/>
  <c r="AM109" i="2"/>
  <c r="AL111" i="2"/>
  <c r="AM111" i="2"/>
  <c r="AL113" i="2"/>
  <c r="AM113" i="2"/>
  <c r="AL115" i="2"/>
  <c r="AM115" i="2"/>
  <c r="AL117" i="2"/>
  <c r="AM117" i="2"/>
  <c r="AL119" i="2"/>
  <c r="AM119" i="2"/>
  <c r="AL121" i="2"/>
  <c r="AM121" i="2"/>
  <c r="AL123" i="2"/>
  <c r="AM123" i="2"/>
  <c r="AL125" i="2"/>
  <c r="AM125" i="2"/>
  <c r="AL127" i="2"/>
  <c r="AM127" i="2"/>
  <c r="AL129" i="2"/>
  <c r="AM129" i="2"/>
  <c r="AL131" i="2"/>
  <c r="AM131" i="2"/>
  <c r="AL133" i="2"/>
  <c r="AM133" i="2"/>
  <c r="AL135" i="2"/>
  <c r="AM135" i="2"/>
  <c r="AL137" i="2"/>
  <c r="AM137" i="2"/>
  <c r="AL139" i="2"/>
  <c r="AM139" i="2"/>
  <c r="AL141" i="2"/>
  <c r="AM141" i="2"/>
  <c r="AL143" i="2"/>
  <c r="AM143" i="2"/>
  <c r="AL145" i="2"/>
  <c r="AM145" i="2"/>
  <c r="AL147" i="2"/>
  <c r="AM147" i="2"/>
  <c r="AL149" i="2"/>
  <c r="AM149" i="2"/>
  <c r="AL151" i="2"/>
  <c r="AM151" i="2"/>
  <c r="AL153" i="2"/>
  <c r="AM153" i="2"/>
  <c r="AL155" i="2"/>
  <c r="AM155" i="2"/>
  <c r="AL157" i="2"/>
  <c r="AM157" i="2"/>
  <c r="AL159" i="2"/>
  <c r="AM159" i="2"/>
  <c r="AL161" i="2"/>
  <c r="AM161" i="2"/>
  <c r="AL163" i="2"/>
  <c r="AM163" i="2"/>
  <c r="AL165" i="2"/>
  <c r="AM165" i="2"/>
  <c r="AL167" i="2"/>
  <c r="AM167" i="2"/>
  <c r="AL169" i="2"/>
  <c r="AM169" i="2"/>
  <c r="AL171" i="2"/>
  <c r="AM171" i="2"/>
  <c r="AL173" i="2"/>
  <c r="AM173" i="2"/>
  <c r="AL175" i="2"/>
  <c r="AM175" i="2"/>
  <c r="AL177" i="2"/>
  <c r="AM177" i="2"/>
  <c r="AL179" i="2"/>
  <c r="AM179" i="2"/>
  <c r="AL181" i="2"/>
  <c r="AM181" i="2"/>
  <c r="AL183" i="2"/>
  <c r="AM183" i="2"/>
  <c r="AL185" i="2"/>
  <c r="AM185" i="2"/>
  <c r="AL187" i="2"/>
  <c r="AM187" i="2"/>
  <c r="AL189" i="2"/>
  <c r="AM189" i="2"/>
  <c r="AL191" i="2"/>
  <c r="AM191" i="2"/>
  <c r="AL193" i="2"/>
  <c r="AM193" i="2"/>
  <c r="AL195" i="2"/>
  <c r="AM195" i="2"/>
  <c r="AL197" i="2"/>
  <c r="AM197" i="2"/>
  <c r="AL199" i="2"/>
  <c r="AM199" i="2"/>
  <c r="AL201" i="2"/>
  <c r="AM201" i="2"/>
  <c r="AL203" i="2"/>
  <c r="AM203" i="2"/>
  <c r="AL205" i="2"/>
  <c r="AM205" i="2"/>
  <c r="AL207" i="2"/>
  <c r="AM207" i="2"/>
  <c r="AL209" i="2"/>
  <c r="AM209" i="2"/>
  <c r="AL211" i="2"/>
  <c r="AM211" i="2"/>
  <c r="AL213" i="2"/>
  <c r="AM213" i="2"/>
  <c r="AL215" i="2"/>
  <c r="AM215" i="2"/>
  <c r="AL217" i="2"/>
  <c r="AM217" i="2"/>
  <c r="AL219" i="2"/>
  <c r="AM219" i="2"/>
  <c r="AL221" i="2"/>
  <c r="AM221" i="2"/>
  <c r="AL223" i="2"/>
  <c r="AM223" i="2"/>
  <c r="AL225" i="2"/>
  <c r="AM225" i="2"/>
  <c r="AL227" i="2"/>
  <c r="AM227" i="2"/>
  <c r="AL229" i="2"/>
  <c r="AM229" i="2"/>
  <c r="AL231" i="2"/>
  <c r="AM231" i="2"/>
  <c r="AL233" i="2"/>
  <c r="AM233" i="2"/>
  <c r="AL235" i="2"/>
  <c r="AM235" i="2"/>
  <c r="AL237" i="2"/>
  <c r="AM237" i="2"/>
  <c r="AL239" i="2"/>
  <c r="AM239" i="2"/>
  <c r="AL241" i="2"/>
  <c r="AM241" i="2"/>
  <c r="AL243" i="2"/>
  <c r="AM243" i="2"/>
  <c r="AL245" i="2"/>
  <c r="AM245" i="2"/>
  <c r="AL247" i="2"/>
  <c r="AM247" i="2"/>
  <c r="AL249" i="2"/>
  <c r="AM249" i="2"/>
  <c r="AL251" i="2"/>
  <c r="AM251" i="2"/>
  <c r="AL253" i="2"/>
  <c r="AM253" i="2"/>
  <c r="AL255" i="2"/>
  <c r="AM255" i="2"/>
  <c r="AL257" i="2"/>
  <c r="AM257" i="2"/>
  <c r="AL259" i="2"/>
  <c r="AM259" i="2"/>
  <c r="AL261" i="2"/>
  <c r="AM261" i="2"/>
  <c r="AL263" i="2"/>
  <c r="AM263" i="2"/>
  <c r="AL265" i="2"/>
  <c r="AM265" i="2"/>
  <c r="AL267" i="2"/>
  <c r="AM267" i="2"/>
  <c r="AL269" i="2"/>
  <c r="AM269" i="2"/>
  <c r="AL271" i="2"/>
  <c r="AM271" i="2"/>
  <c r="AL273" i="2"/>
  <c r="AM273" i="2"/>
  <c r="AL275" i="2"/>
  <c r="AM275" i="2"/>
  <c r="AL277" i="2"/>
  <c r="AM277" i="2"/>
  <c r="AL279" i="2"/>
  <c r="AM279" i="2"/>
  <c r="AL281" i="2"/>
  <c r="AM281" i="2"/>
  <c r="AL283" i="2"/>
  <c r="AM283" i="2"/>
  <c r="AL285" i="2"/>
  <c r="AM285" i="2"/>
  <c r="AL287" i="2"/>
  <c r="AM287" i="2"/>
  <c r="AL289" i="2"/>
  <c r="AM289" i="2"/>
  <c r="AL291" i="2"/>
  <c r="AM291" i="2"/>
  <c r="AL293" i="2"/>
  <c r="AM293" i="2"/>
  <c r="AL295" i="2"/>
  <c r="AM295" i="2"/>
  <c r="AL297" i="2"/>
  <c r="AM297" i="2"/>
  <c r="AL299" i="2"/>
  <c r="AM299" i="2"/>
  <c r="AL301" i="2"/>
  <c r="AM301" i="2"/>
  <c r="AL303" i="2"/>
  <c r="AM303" i="2"/>
  <c r="AL305" i="2"/>
  <c r="AM305" i="2"/>
  <c r="AL307" i="2"/>
  <c r="AM307" i="2"/>
  <c r="AL309" i="2"/>
  <c r="AM309" i="2"/>
  <c r="AL311" i="2"/>
  <c r="AM311" i="2"/>
  <c r="AL313" i="2"/>
  <c r="AM313" i="2"/>
  <c r="AL315" i="2"/>
  <c r="AM315" i="2"/>
  <c r="AL317" i="2"/>
  <c r="AM317" i="2"/>
  <c r="AL319" i="2"/>
  <c r="AM319" i="2"/>
  <c r="AL321" i="2"/>
  <c r="AM321" i="2"/>
  <c r="AL323" i="2"/>
  <c r="AM323" i="2"/>
  <c r="AL325" i="2"/>
  <c r="AM325" i="2"/>
  <c r="AL327" i="2"/>
  <c r="AM327" i="2"/>
  <c r="AL329" i="2"/>
  <c r="AM329" i="2"/>
  <c r="AL331" i="2"/>
  <c r="AM331" i="2"/>
  <c r="AL333" i="2"/>
  <c r="AM333" i="2"/>
  <c r="AL335" i="2"/>
  <c r="AM335" i="2"/>
  <c r="AL337" i="2"/>
  <c r="AM337" i="2"/>
  <c r="AL339" i="2"/>
  <c r="AM339" i="2"/>
  <c r="AL341" i="2"/>
  <c r="AM341" i="2"/>
  <c r="AL343" i="2"/>
  <c r="AM343" i="2"/>
  <c r="AL345" i="2"/>
  <c r="AM345" i="2"/>
  <c r="AL347" i="2"/>
  <c r="AM347" i="2"/>
  <c r="AL349" i="2"/>
  <c r="AM349" i="2"/>
  <c r="AL351" i="2"/>
  <c r="AM351" i="2"/>
  <c r="AL353" i="2"/>
  <c r="AM353" i="2"/>
  <c r="AL355" i="2"/>
  <c r="AM355" i="2"/>
  <c r="AL357" i="2"/>
  <c r="AM357" i="2"/>
  <c r="AL359" i="2"/>
  <c r="AM359" i="2"/>
  <c r="AL361" i="2"/>
  <c r="AM361" i="2"/>
  <c r="AL363" i="2"/>
  <c r="AM363" i="2"/>
  <c r="AL365" i="2"/>
  <c r="AM365" i="2"/>
  <c r="AL367" i="2"/>
  <c r="AM367" i="2"/>
  <c r="AL369" i="2"/>
  <c r="AM369" i="2"/>
  <c r="AL371" i="2"/>
  <c r="AM371" i="2"/>
  <c r="AL373" i="2"/>
  <c r="AM373" i="2"/>
  <c r="AL375" i="2"/>
  <c r="AM375" i="2"/>
  <c r="AL377" i="2"/>
  <c r="AM377" i="2"/>
  <c r="AL379" i="2"/>
  <c r="AM379" i="2"/>
  <c r="AL381" i="2"/>
  <c r="AM381" i="2"/>
  <c r="AL383" i="2"/>
  <c r="AM383" i="2"/>
  <c r="AL385" i="2"/>
  <c r="AM385" i="2"/>
  <c r="AL387" i="2"/>
  <c r="AM387" i="2"/>
  <c r="AL3" i="2"/>
  <c r="AM3" i="2"/>
  <c r="AQ4" i="2"/>
  <c r="AR4" i="2"/>
  <c r="AV5" i="2"/>
  <c r="AW5" i="2"/>
  <c r="AL7" i="2"/>
  <c r="AM7" i="2"/>
  <c r="AQ8" i="2"/>
  <c r="AR8" i="2"/>
  <c r="AV9" i="2"/>
  <c r="AW9" i="2"/>
  <c r="AL11" i="2"/>
  <c r="AM11" i="2"/>
  <c r="AQ12" i="2"/>
  <c r="AR12" i="2"/>
  <c r="AV13" i="2"/>
  <c r="AW13" i="2"/>
  <c r="AL15" i="2"/>
  <c r="AM15" i="2"/>
  <c r="AQ16" i="2"/>
  <c r="AR16" i="2"/>
  <c r="AV17" i="2"/>
  <c r="AW17" i="2"/>
  <c r="AL19" i="2"/>
  <c r="AM19" i="2"/>
  <c r="AQ20" i="2"/>
  <c r="AR20" i="2"/>
  <c r="AV21" i="2"/>
  <c r="AW21" i="2"/>
  <c r="AL23" i="2"/>
  <c r="AM23" i="2"/>
  <c r="AQ24" i="2"/>
  <c r="AR24" i="2"/>
  <c r="AV25" i="2"/>
  <c r="AW25" i="2"/>
  <c r="AL27" i="2"/>
  <c r="AM27" i="2"/>
  <c r="AQ28" i="2"/>
  <c r="AR28" i="2"/>
  <c r="AV29" i="2"/>
  <c r="AW29" i="2"/>
  <c r="AL31" i="2"/>
  <c r="AM31" i="2"/>
  <c r="AL32" i="2"/>
  <c r="AM32" i="2"/>
  <c r="AL34" i="2"/>
  <c r="AM34" i="2"/>
  <c r="AL36" i="2"/>
  <c r="AM36" i="2"/>
  <c r="AL38" i="2"/>
  <c r="AM38" i="2"/>
  <c r="AL40" i="2"/>
  <c r="AM40" i="2"/>
  <c r="AV43" i="2"/>
  <c r="AW43" i="2"/>
  <c r="AV45" i="2"/>
  <c r="AW45" i="2"/>
  <c r="AV47" i="2"/>
  <c r="AW47" i="2"/>
  <c r="AV49" i="2"/>
  <c r="AW49" i="2"/>
  <c r="AV51" i="2"/>
  <c r="AW51" i="2"/>
  <c r="AV53" i="2"/>
  <c r="AW53" i="2"/>
  <c r="AV55" i="2"/>
  <c r="AW55" i="2"/>
  <c r="AV57" i="2"/>
  <c r="AW57" i="2"/>
  <c r="AV59" i="2"/>
  <c r="AW59" i="2"/>
  <c r="AV61" i="2"/>
  <c r="AW61" i="2"/>
  <c r="AV63" i="2"/>
  <c r="AW63" i="2"/>
  <c r="AV65" i="2"/>
  <c r="AW65" i="2"/>
  <c r="AV67" i="2"/>
  <c r="AW67" i="2"/>
  <c r="AV69" i="2"/>
  <c r="AW69" i="2"/>
  <c r="AV71" i="2"/>
  <c r="AW71" i="2"/>
  <c r="AV73" i="2"/>
  <c r="AW73" i="2"/>
  <c r="AV75" i="2"/>
  <c r="AW75" i="2"/>
  <c r="AV77" i="2"/>
  <c r="AW77" i="2"/>
  <c r="AV79" i="2"/>
  <c r="AW79" i="2"/>
  <c r="AV81" i="2"/>
  <c r="AW81" i="2"/>
  <c r="AV83" i="2"/>
  <c r="AW83" i="2"/>
  <c r="AV85" i="2"/>
  <c r="AW85" i="2"/>
  <c r="AV87" i="2"/>
  <c r="AW87" i="2"/>
  <c r="AV89" i="2"/>
  <c r="AW89" i="2"/>
  <c r="AV91" i="2"/>
  <c r="AW91" i="2"/>
  <c r="AV93" i="2"/>
  <c r="AW93" i="2"/>
  <c r="AV95" i="2"/>
  <c r="AW95" i="2"/>
  <c r="AV97" i="2"/>
  <c r="AW97" i="2"/>
  <c r="AV99" i="2"/>
  <c r="AW99" i="2"/>
  <c r="AV101" i="2"/>
  <c r="AW101" i="2"/>
  <c r="AV103" i="2"/>
  <c r="AW103" i="2"/>
  <c r="AV105" i="2"/>
  <c r="AW105" i="2"/>
  <c r="AV107" i="2"/>
  <c r="AW107" i="2"/>
  <c r="AV109" i="2"/>
  <c r="AW109" i="2"/>
  <c r="AV111" i="2"/>
  <c r="AW111" i="2"/>
  <c r="AV113" i="2"/>
  <c r="AW113" i="2"/>
  <c r="AV115" i="2"/>
  <c r="AW115" i="2"/>
  <c r="AV117" i="2"/>
  <c r="AW117" i="2"/>
  <c r="AV119" i="2"/>
  <c r="AW119" i="2"/>
  <c r="AV121" i="2"/>
  <c r="AW121" i="2"/>
  <c r="AV123" i="2"/>
  <c r="AW123" i="2"/>
  <c r="AV125" i="2"/>
  <c r="AW125" i="2"/>
  <c r="AV127" i="2"/>
  <c r="AW127" i="2"/>
  <c r="AV129" i="2"/>
  <c r="AW129" i="2"/>
  <c r="AV131" i="2"/>
  <c r="AW131" i="2"/>
  <c r="AV133" i="2"/>
  <c r="AW133" i="2"/>
  <c r="AV135" i="2"/>
  <c r="AW135" i="2"/>
  <c r="AV137" i="2"/>
  <c r="AW137" i="2"/>
  <c r="AV139" i="2"/>
  <c r="AW139" i="2"/>
  <c r="AV141" i="2"/>
  <c r="AW141" i="2"/>
  <c r="AV143" i="2"/>
  <c r="AW143" i="2"/>
  <c r="AV145" i="2"/>
  <c r="AW145" i="2"/>
  <c r="AV147" i="2"/>
  <c r="AW147" i="2"/>
  <c r="AV149" i="2"/>
  <c r="AW149" i="2"/>
  <c r="AV151" i="2"/>
  <c r="AW151" i="2"/>
  <c r="AV153" i="2"/>
  <c r="AW153" i="2"/>
  <c r="AV155" i="2"/>
  <c r="AW155" i="2"/>
  <c r="AV157" i="2"/>
  <c r="AW157" i="2"/>
  <c r="AV159" i="2"/>
  <c r="AW159" i="2"/>
  <c r="AV161" i="2"/>
  <c r="AW161" i="2"/>
  <c r="AV163" i="2"/>
  <c r="AW163" i="2"/>
  <c r="AV165" i="2"/>
  <c r="AW165" i="2"/>
  <c r="AV167" i="2"/>
  <c r="AW167" i="2"/>
  <c r="AV169" i="2"/>
  <c r="AW169" i="2"/>
  <c r="AV171" i="2"/>
  <c r="AW171" i="2"/>
  <c r="AV173" i="2"/>
  <c r="AW173" i="2"/>
  <c r="AV175" i="2"/>
  <c r="AW175" i="2"/>
  <c r="AV177" i="2"/>
  <c r="AW177" i="2"/>
  <c r="AV179" i="2"/>
  <c r="AW179" i="2"/>
  <c r="AV181" i="2"/>
  <c r="AW181" i="2"/>
  <c r="AV183" i="2"/>
  <c r="AW183" i="2"/>
  <c r="AV185" i="2"/>
  <c r="AW185" i="2"/>
  <c r="AV187" i="2"/>
  <c r="AW187" i="2"/>
  <c r="AV189" i="2"/>
  <c r="AW189" i="2"/>
  <c r="AV191" i="2"/>
  <c r="AW191" i="2"/>
  <c r="AV193" i="2"/>
  <c r="AW193" i="2"/>
  <c r="AV195" i="2"/>
  <c r="AW195" i="2"/>
  <c r="AV197" i="2"/>
  <c r="AW197" i="2"/>
  <c r="AV199" i="2"/>
  <c r="AW199" i="2"/>
  <c r="AV201" i="2"/>
  <c r="AW201" i="2"/>
  <c r="AV203" i="2"/>
  <c r="AW203" i="2"/>
  <c r="AV205" i="2"/>
  <c r="AW205" i="2"/>
  <c r="AV207" i="2"/>
  <c r="AW207" i="2"/>
  <c r="AV209" i="2"/>
  <c r="AW209" i="2"/>
  <c r="AV211" i="2"/>
  <c r="AW211" i="2"/>
  <c r="AV213" i="2"/>
  <c r="AW213" i="2"/>
  <c r="AV215" i="2"/>
  <c r="AW215" i="2"/>
  <c r="AV217" i="2"/>
  <c r="AW217" i="2"/>
  <c r="AV219" i="2"/>
  <c r="AW219" i="2"/>
  <c r="AV221" i="2"/>
  <c r="AW221" i="2"/>
  <c r="AV223" i="2"/>
  <c r="AW223" i="2"/>
  <c r="AV225" i="2"/>
  <c r="AW225" i="2"/>
  <c r="AV227" i="2"/>
  <c r="AW227" i="2"/>
  <c r="AV229" i="2"/>
  <c r="AW229" i="2"/>
  <c r="AV231" i="2"/>
  <c r="AW231" i="2"/>
  <c r="AV233" i="2"/>
  <c r="AW233" i="2"/>
  <c r="AV235" i="2"/>
  <c r="AW235" i="2"/>
  <c r="AV237" i="2"/>
  <c r="AW237" i="2"/>
  <c r="AV239" i="2"/>
  <c r="AW239" i="2"/>
  <c r="AV241" i="2"/>
  <c r="AW241" i="2"/>
  <c r="AV243" i="2"/>
  <c r="AW243" i="2"/>
  <c r="AV245" i="2"/>
  <c r="AW245" i="2"/>
  <c r="AV247" i="2"/>
  <c r="AW247" i="2"/>
  <c r="AV249" i="2"/>
  <c r="AW249" i="2"/>
  <c r="AV251" i="2"/>
  <c r="AW251" i="2"/>
  <c r="AV253" i="2"/>
  <c r="AW253" i="2"/>
  <c r="AV255" i="2"/>
  <c r="AW255" i="2"/>
  <c r="AV257" i="2"/>
  <c r="AW257" i="2"/>
  <c r="AV259" i="2"/>
  <c r="AW259" i="2"/>
  <c r="AV261" i="2"/>
  <c r="AW261" i="2"/>
  <c r="AV263" i="2"/>
  <c r="AW263" i="2"/>
  <c r="AV265" i="2"/>
  <c r="AW265" i="2"/>
  <c r="AV267" i="2"/>
  <c r="AW267" i="2"/>
  <c r="AV269" i="2"/>
  <c r="AW269" i="2"/>
  <c r="AV271" i="2"/>
  <c r="AW271" i="2"/>
  <c r="AV273" i="2"/>
  <c r="AW273" i="2"/>
  <c r="AV275" i="2"/>
  <c r="AW275" i="2"/>
  <c r="AV277" i="2"/>
  <c r="AW277" i="2"/>
  <c r="AV279" i="2"/>
  <c r="AW279" i="2"/>
  <c r="AV281" i="2"/>
  <c r="AW281" i="2"/>
  <c r="AV283" i="2"/>
  <c r="AW283" i="2"/>
  <c r="AV285" i="2"/>
  <c r="AW285" i="2"/>
  <c r="AV287" i="2"/>
  <c r="AW287" i="2"/>
  <c r="AV289" i="2"/>
  <c r="AW289" i="2"/>
  <c r="AV291" i="2"/>
  <c r="AW291" i="2"/>
  <c r="AV293" i="2"/>
  <c r="AW293" i="2"/>
  <c r="AV295" i="2"/>
  <c r="AW295" i="2"/>
  <c r="AV297" i="2"/>
  <c r="AW297" i="2"/>
  <c r="AV299" i="2"/>
  <c r="AW299" i="2"/>
  <c r="AV301" i="2"/>
  <c r="AW301" i="2"/>
  <c r="AV303" i="2"/>
  <c r="AW303" i="2"/>
  <c r="AV305" i="2"/>
  <c r="AW305" i="2"/>
  <c r="AV307" i="2"/>
  <c r="AW307" i="2"/>
  <c r="AV309" i="2"/>
  <c r="AW309" i="2"/>
  <c r="AV311" i="2"/>
  <c r="AW311" i="2"/>
  <c r="AV313" i="2"/>
  <c r="AW313" i="2"/>
  <c r="AV315" i="2"/>
  <c r="AW315" i="2"/>
  <c r="AV317" i="2"/>
  <c r="AW317" i="2"/>
  <c r="AV319" i="2"/>
  <c r="AW319" i="2"/>
  <c r="AV321" i="2"/>
  <c r="AW321" i="2"/>
  <c r="AV323" i="2"/>
  <c r="AW323" i="2"/>
  <c r="AV325" i="2"/>
  <c r="AW325" i="2"/>
  <c r="AV327" i="2"/>
  <c r="AW327" i="2"/>
  <c r="AV329" i="2"/>
  <c r="AW329" i="2"/>
  <c r="AV331" i="2"/>
  <c r="AW331" i="2"/>
  <c r="AV333" i="2"/>
  <c r="AW333" i="2"/>
  <c r="AV335" i="2"/>
  <c r="AW335" i="2"/>
  <c r="AV337" i="2"/>
  <c r="AW337" i="2"/>
  <c r="AV339" i="2"/>
  <c r="AW339" i="2"/>
  <c r="AV341" i="2"/>
  <c r="AW341" i="2"/>
  <c r="AV343" i="2"/>
  <c r="AW343" i="2"/>
  <c r="AV345" i="2"/>
  <c r="AW345" i="2"/>
  <c r="AV347" i="2"/>
  <c r="AW347" i="2"/>
  <c r="AV349" i="2"/>
  <c r="AW349" i="2"/>
  <c r="AV351" i="2"/>
  <c r="AW351" i="2"/>
  <c r="AV353" i="2"/>
  <c r="AW353" i="2"/>
  <c r="AV355" i="2"/>
  <c r="AW355" i="2"/>
  <c r="AV357" i="2"/>
  <c r="AW357" i="2"/>
  <c r="AV359" i="2"/>
  <c r="AW359" i="2"/>
  <c r="AV361" i="2"/>
  <c r="AW361" i="2"/>
  <c r="AV363" i="2"/>
  <c r="AW363" i="2"/>
  <c r="AV365" i="2"/>
  <c r="AW365" i="2"/>
  <c r="AV367" i="2"/>
  <c r="AW367" i="2"/>
  <c r="AV369" i="2"/>
  <c r="AW369" i="2"/>
  <c r="AV371" i="2"/>
  <c r="AW371" i="2"/>
  <c r="AV373" i="2"/>
  <c r="AW373" i="2"/>
  <c r="AV375" i="2"/>
  <c r="AW375" i="2"/>
  <c r="AV377" i="2"/>
  <c r="AW377" i="2"/>
  <c r="AV379" i="2"/>
  <c r="AW379" i="2"/>
  <c r="AV381" i="2"/>
  <c r="AW381" i="2"/>
  <c r="AV383" i="2"/>
  <c r="AW383" i="2"/>
  <c r="AV385" i="2"/>
  <c r="AW385" i="2"/>
  <c r="AV387" i="2"/>
  <c r="AW387" i="2"/>
  <c r="AV389" i="2"/>
  <c r="AW389" i="2"/>
  <c r="AV391" i="2"/>
  <c r="AW391" i="2"/>
  <c r="AV393" i="2"/>
  <c r="AW393" i="2"/>
  <c r="AV395" i="2"/>
  <c r="AW395" i="2"/>
  <c r="AV397" i="2"/>
  <c r="AW397" i="2"/>
  <c r="AV399" i="2"/>
  <c r="AW399" i="2"/>
  <c r="AV401" i="2"/>
  <c r="AW401" i="2"/>
  <c r="AV403" i="2"/>
  <c r="AW403" i="2"/>
  <c r="AV405" i="2"/>
  <c r="AW405" i="2"/>
  <c r="AV407" i="2"/>
  <c r="AW407" i="2"/>
  <c r="AV409" i="2"/>
  <c r="AW409" i="2"/>
  <c r="AV411" i="2"/>
  <c r="AW411" i="2"/>
  <c r="AV413" i="2"/>
  <c r="AW413" i="2"/>
  <c r="AV415" i="2"/>
  <c r="AW415" i="2"/>
  <c r="AV417" i="2"/>
  <c r="AW417" i="2"/>
  <c r="AV419" i="2"/>
  <c r="AW419" i="2"/>
  <c r="AV421" i="2"/>
  <c r="AW421" i="2"/>
  <c r="AV423" i="2"/>
  <c r="AW423" i="2"/>
  <c r="AV425" i="2"/>
  <c r="AW425" i="2"/>
  <c r="AV427" i="2"/>
  <c r="AW427" i="2"/>
  <c r="AV429" i="2"/>
  <c r="AW429" i="2"/>
  <c r="AV431" i="2"/>
  <c r="AW431" i="2"/>
  <c r="AV433" i="2"/>
  <c r="AW433" i="2"/>
  <c r="AV435" i="2"/>
  <c r="AW435" i="2"/>
  <c r="AV437" i="2"/>
  <c r="AW437" i="2"/>
  <c r="AV439" i="2"/>
  <c r="AW439" i="2"/>
  <c r="AV441" i="2"/>
  <c r="AW441" i="2"/>
  <c r="AV443" i="2"/>
  <c r="AW443" i="2"/>
  <c r="AV445" i="2"/>
  <c r="AW445" i="2"/>
  <c r="AV447" i="2"/>
  <c r="AW447" i="2"/>
  <c r="AV449" i="2"/>
  <c r="AW449" i="2"/>
  <c r="AV451" i="2"/>
  <c r="AW451" i="2"/>
  <c r="AV453" i="2"/>
  <c r="AW453" i="2"/>
  <c r="AV455" i="2"/>
  <c r="AW455" i="2"/>
  <c r="AV457" i="2"/>
  <c r="AW457" i="2"/>
  <c r="AV459" i="2"/>
  <c r="AW459" i="2"/>
  <c r="AV461" i="2"/>
  <c r="AW461" i="2"/>
  <c r="AV463" i="2"/>
  <c r="AW463" i="2"/>
  <c r="AV465" i="2"/>
  <c r="AW465" i="2"/>
  <c r="AV467" i="2"/>
  <c r="AW467" i="2"/>
  <c r="AV469" i="2"/>
  <c r="AW469" i="2"/>
  <c r="AV471" i="2"/>
  <c r="AW471" i="2"/>
  <c r="AV473" i="2"/>
  <c r="AW473" i="2"/>
  <c r="AV475" i="2"/>
  <c r="AW475" i="2"/>
  <c r="AV477" i="2"/>
  <c r="AW477" i="2"/>
  <c r="AV479" i="2"/>
  <c r="AW479" i="2"/>
  <c r="AV481" i="2"/>
  <c r="AW481" i="2"/>
  <c r="AV483" i="2"/>
  <c r="AW483" i="2"/>
  <c r="AV485" i="2"/>
  <c r="AW485" i="2"/>
  <c r="AV487" i="2"/>
  <c r="AW487" i="2"/>
  <c r="AV489" i="2"/>
  <c r="AW489" i="2"/>
  <c r="AV491" i="2"/>
  <c r="AW491" i="2"/>
  <c r="AV493" i="2"/>
  <c r="AW493" i="2"/>
  <c r="AV495" i="2"/>
  <c r="AW495" i="2"/>
  <c r="AV497" i="2"/>
  <c r="AW497" i="2"/>
  <c r="AV499" i="2"/>
  <c r="AW499" i="2"/>
  <c r="AV501" i="2"/>
  <c r="AW501" i="2"/>
  <c r="AV503" i="2"/>
  <c r="AW503" i="2"/>
  <c r="AV505" i="2"/>
  <c r="AW505" i="2"/>
  <c r="AV507" i="2"/>
  <c r="AW507" i="2"/>
  <c r="AV509" i="2"/>
  <c r="AW509" i="2"/>
  <c r="AV511" i="2"/>
  <c r="AW511" i="2"/>
  <c r="AV513" i="2"/>
  <c r="AW513" i="2"/>
  <c r="AV515" i="2"/>
  <c r="AW515" i="2"/>
  <c r="AV517" i="2"/>
  <c r="AW517" i="2"/>
  <c r="AV519" i="2"/>
  <c r="AW519" i="2"/>
  <c r="AV521" i="2"/>
  <c r="AW521" i="2"/>
  <c r="AV523" i="2"/>
  <c r="AW523" i="2"/>
  <c r="AV525" i="2"/>
  <c r="AW525" i="2"/>
  <c r="AV527" i="2"/>
  <c r="AW527" i="2"/>
  <c r="AV529" i="2"/>
  <c r="AW529" i="2"/>
  <c r="AV531" i="2"/>
  <c r="AW531" i="2"/>
  <c r="AV533" i="2"/>
  <c r="AW533" i="2"/>
  <c r="AV535" i="2"/>
  <c r="AW535" i="2"/>
  <c r="AV537" i="2"/>
  <c r="AW537" i="2"/>
  <c r="AV539" i="2"/>
  <c r="AW539" i="2"/>
  <c r="AV541" i="2"/>
  <c r="AW541" i="2"/>
  <c r="AV543" i="2"/>
  <c r="AW543" i="2"/>
  <c r="AV545" i="2"/>
  <c r="AW545" i="2"/>
  <c r="AV547" i="2"/>
  <c r="AW547" i="2"/>
  <c r="AV549" i="2"/>
  <c r="AW549" i="2"/>
  <c r="AV551" i="2"/>
  <c r="AW551" i="2"/>
  <c r="AV553" i="2"/>
  <c r="AW553" i="2"/>
  <c r="AV555" i="2"/>
  <c r="AW555" i="2"/>
  <c r="AV557" i="2"/>
  <c r="AW557" i="2"/>
  <c r="AV559" i="2"/>
  <c r="AW559" i="2"/>
  <c r="AV561" i="2"/>
  <c r="AW561" i="2"/>
  <c r="AV563" i="2"/>
  <c r="AW563" i="2"/>
  <c r="AV565" i="2"/>
  <c r="AW565" i="2"/>
  <c r="AV567" i="2"/>
  <c r="AW567" i="2"/>
  <c r="AV569" i="2"/>
  <c r="AW569" i="2"/>
  <c r="AV571" i="2"/>
  <c r="AW571" i="2"/>
  <c r="AV573" i="2"/>
  <c r="AW573" i="2"/>
  <c r="AV575" i="2"/>
  <c r="AW575" i="2"/>
  <c r="AV577" i="2"/>
  <c r="AW577" i="2"/>
  <c r="AV579" i="2"/>
  <c r="AW579" i="2"/>
  <c r="AV581" i="2"/>
  <c r="AW581" i="2"/>
  <c r="AV583" i="2"/>
  <c r="AW583" i="2"/>
  <c r="AV585" i="2"/>
  <c r="AW585" i="2"/>
  <c r="AV587" i="2"/>
  <c r="AW587" i="2"/>
  <c r="AV589" i="2"/>
  <c r="AW589" i="2"/>
  <c r="AV591" i="2"/>
  <c r="AW591" i="2"/>
  <c r="AV593" i="2"/>
  <c r="AW593" i="2"/>
  <c r="AV595" i="2"/>
  <c r="AW595" i="2"/>
  <c r="AV597" i="2"/>
  <c r="AW597" i="2"/>
  <c r="AV599" i="2"/>
  <c r="AW599" i="2"/>
  <c r="AV601" i="2"/>
  <c r="AW601" i="2"/>
  <c r="AV603" i="2"/>
  <c r="AW603" i="2"/>
  <c r="AV605" i="2"/>
  <c r="AW605" i="2"/>
  <c r="AV607" i="2"/>
  <c r="AW607" i="2"/>
  <c r="AV609" i="2"/>
  <c r="AW609" i="2"/>
  <c r="AV611" i="2"/>
  <c r="AW611" i="2"/>
  <c r="AV613" i="2"/>
  <c r="AW613" i="2"/>
  <c r="AV616" i="2"/>
  <c r="AW616" i="2"/>
  <c r="AV620" i="2"/>
  <c r="AW620" i="2"/>
  <c r="AV624" i="2"/>
  <c r="AW624" i="2"/>
  <c r="AV628" i="2"/>
  <c r="AW628" i="2"/>
  <c r="AV632" i="2"/>
  <c r="AW632" i="2"/>
  <c r="AV636" i="2"/>
  <c r="AW636" i="2"/>
  <c r="AV640" i="2"/>
  <c r="AW640" i="2"/>
  <c r="AV644" i="2"/>
  <c r="AW644" i="2"/>
  <c r="AV648" i="2"/>
  <c r="AW648" i="2"/>
  <c r="AV652" i="2"/>
  <c r="AW652" i="2"/>
  <c r="AV656" i="2"/>
  <c r="AW656" i="2"/>
  <c r="AV660" i="2"/>
  <c r="AW660" i="2"/>
  <c r="AV664" i="2"/>
  <c r="AW664" i="2"/>
  <c r="AV668" i="2"/>
  <c r="AW668" i="2"/>
  <c r="AV672" i="2"/>
  <c r="AW672" i="2"/>
  <c r="AV676" i="2"/>
  <c r="AW676" i="2"/>
  <c r="AV680" i="2"/>
  <c r="AW680" i="2"/>
  <c r="AV684" i="2"/>
  <c r="AW684" i="2"/>
  <c r="AV688" i="2"/>
  <c r="AW688" i="2"/>
  <c r="AV692" i="2"/>
  <c r="AW692" i="2"/>
  <c r="AV696" i="2"/>
  <c r="AW696" i="2"/>
  <c r="AV700" i="2"/>
  <c r="AW700" i="2"/>
  <c r="AV704" i="2"/>
  <c r="AW704" i="2"/>
  <c r="AV708" i="2"/>
  <c r="AW708" i="2"/>
  <c r="AV712" i="2"/>
  <c r="AW712" i="2"/>
  <c r="AV716" i="2"/>
  <c r="AW716" i="2"/>
  <c r="AV720" i="2"/>
  <c r="AW720" i="2"/>
  <c r="AV724" i="2"/>
  <c r="AW724" i="2"/>
  <c r="AV728" i="2"/>
  <c r="AW728" i="2"/>
  <c r="AV732" i="2"/>
  <c r="AW732" i="2"/>
  <c r="AV736" i="2"/>
  <c r="AW736" i="2"/>
  <c r="AV740" i="2"/>
  <c r="AW740" i="2"/>
  <c r="AV744" i="2"/>
  <c r="AW744" i="2"/>
  <c r="AV748" i="2"/>
  <c r="AW748" i="2"/>
  <c r="AV752" i="2"/>
  <c r="AW752" i="2"/>
  <c r="AV756" i="2"/>
  <c r="AW756" i="2"/>
  <c r="AV760" i="2"/>
  <c r="AW760" i="2"/>
  <c r="AV764" i="2"/>
  <c r="AW764" i="2"/>
  <c r="AV768" i="2"/>
  <c r="AW768" i="2"/>
  <c r="AV772" i="2"/>
  <c r="AW772" i="2"/>
  <c r="AV776" i="2"/>
  <c r="AW776" i="2"/>
  <c r="AV780" i="2"/>
  <c r="AW780" i="2"/>
  <c r="AV784" i="2"/>
  <c r="AW784" i="2"/>
  <c r="AV788" i="2"/>
  <c r="AW788" i="2"/>
  <c r="AV792" i="2"/>
  <c r="AW792" i="2"/>
  <c r="AV796" i="2"/>
  <c r="AW796" i="2"/>
  <c r="AV800" i="2"/>
  <c r="AW800" i="2"/>
  <c r="AV804" i="2"/>
  <c r="AW804" i="2"/>
  <c r="AV808" i="2"/>
  <c r="AW808" i="2"/>
  <c r="AV812" i="2"/>
  <c r="AW812" i="2"/>
  <c r="AV816" i="2"/>
  <c r="AW816" i="2"/>
  <c r="AV820" i="2"/>
  <c r="AW820" i="2"/>
  <c r="AV824" i="2"/>
  <c r="AW824" i="2"/>
  <c r="AV828" i="2"/>
  <c r="AW828" i="2"/>
  <c r="AV832" i="2"/>
  <c r="AW832" i="2"/>
  <c r="AV836" i="2"/>
  <c r="AW836" i="2"/>
  <c r="AV840" i="2"/>
  <c r="AW840" i="2"/>
  <c r="AV844" i="2"/>
  <c r="AW844" i="2"/>
  <c r="AV848" i="2"/>
  <c r="AW848" i="2"/>
  <c r="AV852" i="2"/>
  <c r="AW852" i="2"/>
  <c r="AV856" i="2"/>
  <c r="AW856" i="2"/>
  <c r="AV860" i="2"/>
  <c r="AW860" i="2"/>
  <c r="AV864" i="2"/>
  <c r="AW864" i="2"/>
  <c r="AQ2" i="2"/>
  <c r="AR2" i="2"/>
  <c r="AV3" i="2"/>
  <c r="AW3" i="2"/>
  <c r="AL5" i="2"/>
  <c r="AM5" i="2"/>
  <c r="AQ6" i="2"/>
  <c r="AR6" i="2"/>
  <c r="AV7" i="2"/>
  <c r="AW7" i="2"/>
  <c r="AL9" i="2"/>
  <c r="AM9" i="2"/>
  <c r="AQ10" i="2"/>
  <c r="AR10" i="2"/>
  <c r="AV11" i="2"/>
  <c r="AW11" i="2"/>
  <c r="AL13" i="2"/>
  <c r="AM13" i="2"/>
  <c r="AQ14" i="2"/>
  <c r="AR14" i="2"/>
  <c r="AV15" i="2"/>
  <c r="AW15" i="2"/>
  <c r="AL17" i="2"/>
  <c r="AM17" i="2"/>
  <c r="AQ18" i="2"/>
  <c r="AR18" i="2"/>
  <c r="AV19" i="2"/>
  <c r="AW19" i="2"/>
  <c r="AL21" i="2"/>
  <c r="AM21" i="2"/>
  <c r="AQ22" i="2"/>
  <c r="AR22" i="2"/>
  <c r="AV23" i="2"/>
  <c r="AW23" i="2"/>
  <c r="AL25" i="2"/>
  <c r="AM25" i="2"/>
  <c r="AQ26" i="2"/>
  <c r="AR26" i="2"/>
  <c r="AV27" i="2"/>
  <c r="AW27" i="2"/>
  <c r="AL29" i="2"/>
  <c r="AM29" i="2"/>
  <c r="AQ30" i="2"/>
  <c r="AR30" i="2"/>
  <c r="AV31" i="2"/>
  <c r="AW31" i="2"/>
  <c r="AL33" i="2"/>
  <c r="AM33" i="2"/>
  <c r="AL35" i="2"/>
  <c r="AM35" i="2"/>
  <c r="AL37" i="2"/>
  <c r="AM37" i="2"/>
  <c r="AL39" i="2"/>
  <c r="AM39" i="2"/>
  <c r="AL41" i="2"/>
  <c r="AM41" i="2"/>
  <c r="AV42" i="2"/>
  <c r="AW42" i="2"/>
  <c r="AV44" i="2"/>
  <c r="AW44" i="2"/>
  <c r="AV46" i="2"/>
  <c r="AW46" i="2"/>
  <c r="AV48" i="2"/>
  <c r="AW48" i="2"/>
  <c r="AV50" i="2"/>
  <c r="AW50" i="2"/>
  <c r="AV52" i="2"/>
  <c r="AW52" i="2"/>
  <c r="AV54" i="2"/>
  <c r="AW54" i="2"/>
  <c r="AV56" i="2"/>
  <c r="AW56" i="2"/>
  <c r="AV58" i="2"/>
  <c r="AW58" i="2"/>
  <c r="AV60" i="2"/>
  <c r="AW60" i="2"/>
  <c r="AV62" i="2"/>
  <c r="AW62" i="2"/>
  <c r="AV64" i="2"/>
  <c r="AW64" i="2"/>
  <c r="AV66" i="2"/>
  <c r="AW66" i="2"/>
  <c r="AV68" i="2"/>
  <c r="AW68" i="2"/>
  <c r="AV70" i="2"/>
  <c r="AW70" i="2"/>
  <c r="AV72" i="2"/>
  <c r="AW72" i="2"/>
  <c r="AV74" i="2"/>
  <c r="AW74" i="2"/>
  <c r="AV76" i="2"/>
  <c r="AW76" i="2"/>
  <c r="AV78" i="2"/>
  <c r="AW78" i="2"/>
  <c r="AV80" i="2"/>
  <c r="AW80" i="2"/>
  <c r="AV82" i="2"/>
  <c r="AW82" i="2"/>
  <c r="AV84" i="2"/>
  <c r="AW84" i="2"/>
  <c r="AV86" i="2"/>
  <c r="AW86" i="2"/>
  <c r="AV88" i="2"/>
  <c r="AW88" i="2"/>
  <c r="AV90" i="2"/>
  <c r="AW90" i="2"/>
  <c r="AV92" i="2"/>
  <c r="AW92" i="2"/>
  <c r="AV94" i="2"/>
  <c r="AW94" i="2"/>
  <c r="AV96" i="2"/>
  <c r="AW96" i="2"/>
  <c r="AV98" i="2"/>
  <c r="AW98" i="2"/>
  <c r="AV100" i="2"/>
  <c r="AW100" i="2"/>
  <c r="AV102" i="2"/>
  <c r="AW102" i="2"/>
  <c r="AV104" i="2"/>
  <c r="AW104" i="2"/>
  <c r="AV106" i="2"/>
  <c r="AW106" i="2"/>
  <c r="AV108" i="2"/>
  <c r="AW108" i="2"/>
  <c r="AV110" i="2"/>
  <c r="AW110" i="2"/>
  <c r="AV112" i="2"/>
  <c r="AW112" i="2"/>
  <c r="AV114" i="2"/>
  <c r="AW114" i="2"/>
  <c r="AV116" i="2"/>
  <c r="AW116" i="2"/>
  <c r="AV118" i="2"/>
  <c r="AW118" i="2"/>
  <c r="AV120" i="2"/>
  <c r="AW120" i="2"/>
  <c r="AV122" i="2"/>
  <c r="AW122" i="2"/>
  <c r="AV124" i="2"/>
  <c r="AW124" i="2"/>
  <c r="AV126" i="2"/>
  <c r="AW126" i="2"/>
  <c r="AV128" i="2"/>
  <c r="AW128" i="2"/>
  <c r="AV130" i="2"/>
  <c r="AW130" i="2"/>
  <c r="AV132" i="2"/>
  <c r="AW132" i="2"/>
  <c r="AV134" i="2"/>
  <c r="AW134" i="2"/>
  <c r="AV136" i="2"/>
  <c r="AW136" i="2"/>
  <c r="AV138" i="2"/>
  <c r="AW138" i="2"/>
  <c r="AV140" i="2"/>
  <c r="AW140" i="2"/>
  <c r="AV142" i="2"/>
  <c r="AW142" i="2"/>
  <c r="AV144" i="2"/>
  <c r="AW144" i="2"/>
  <c r="AV146" i="2"/>
  <c r="AW146" i="2"/>
  <c r="AV148" i="2"/>
  <c r="AW148" i="2"/>
  <c r="AV150" i="2"/>
  <c r="AW150" i="2"/>
  <c r="AV152" i="2"/>
  <c r="AW152" i="2"/>
  <c r="AV154" i="2"/>
  <c r="AW154" i="2"/>
  <c r="AV156" i="2"/>
  <c r="AW156" i="2"/>
  <c r="AV158" i="2"/>
  <c r="AW158" i="2"/>
  <c r="AV160" i="2"/>
  <c r="AW160" i="2"/>
  <c r="AV162" i="2"/>
  <c r="AW162" i="2"/>
  <c r="AV164" i="2"/>
  <c r="AW164" i="2"/>
  <c r="AV166" i="2"/>
  <c r="AW166" i="2"/>
  <c r="AV168" i="2"/>
  <c r="AW168" i="2"/>
  <c r="AV170" i="2"/>
  <c r="AW170" i="2"/>
  <c r="AV172" i="2"/>
  <c r="AW172" i="2"/>
  <c r="AV174" i="2"/>
  <c r="AW174" i="2"/>
  <c r="AV176" i="2"/>
  <c r="AW176" i="2"/>
  <c r="AV178" i="2"/>
  <c r="AW178" i="2"/>
  <c r="AV180" i="2"/>
  <c r="AW180" i="2"/>
  <c r="AV182" i="2"/>
  <c r="AW182" i="2"/>
  <c r="AV184" i="2"/>
  <c r="AW184" i="2"/>
  <c r="AV186" i="2"/>
  <c r="AW186" i="2"/>
  <c r="AV188" i="2"/>
  <c r="AW188" i="2"/>
  <c r="AV190" i="2"/>
  <c r="AW190" i="2"/>
  <c r="AV192" i="2"/>
  <c r="AW192" i="2"/>
  <c r="AV194" i="2"/>
  <c r="AW194" i="2"/>
  <c r="AV196" i="2"/>
  <c r="AW196" i="2"/>
  <c r="AV198" i="2"/>
  <c r="AW198" i="2"/>
  <c r="AV200" i="2"/>
  <c r="AW200" i="2"/>
  <c r="AV202" i="2"/>
  <c r="AW202" i="2"/>
  <c r="AV204" i="2"/>
  <c r="AW204" i="2"/>
  <c r="AV206" i="2"/>
  <c r="AW206" i="2"/>
  <c r="AV208" i="2"/>
  <c r="AW208" i="2"/>
  <c r="AV210" i="2"/>
  <c r="AW210" i="2"/>
  <c r="AV212" i="2"/>
  <c r="AW212" i="2"/>
  <c r="AV214" i="2"/>
  <c r="AW214" i="2"/>
  <c r="AV216" i="2"/>
  <c r="AW216" i="2"/>
  <c r="AV218" i="2"/>
  <c r="AW218" i="2"/>
  <c r="AV220" i="2"/>
  <c r="AW220" i="2"/>
  <c r="AV222" i="2"/>
  <c r="AW222" i="2"/>
  <c r="AV224" i="2"/>
  <c r="AW224" i="2"/>
  <c r="AV226" i="2"/>
  <c r="AW226" i="2"/>
  <c r="AV228" i="2"/>
  <c r="AW228" i="2"/>
  <c r="AV230" i="2"/>
  <c r="AW230" i="2"/>
  <c r="AV232" i="2"/>
  <c r="AW232" i="2"/>
  <c r="AV234" i="2"/>
  <c r="AW234" i="2"/>
  <c r="AV236" i="2"/>
  <c r="AW236" i="2"/>
  <c r="AV238" i="2"/>
  <c r="AW238" i="2"/>
  <c r="AV240" i="2"/>
  <c r="AW240" i="2"/>
  <c r="AV242" i="2"/>
  <c r="AW242" i="2"/>
  <c r="AV244" i="2"/>
  <c r="AW244" i="2"/>
  <c r="AV246" i="2"/>
  <c r="AW246" i="2"/>
  <c r="AV248" i="2"/>
  <c r="AW248" i="2"/>
  <c r="AV250" i="2"/>
  <c r="AW250" i="2"/>
  <c r="AV252" i="2"/>
  <c r="AW252" i="2"/>
  <c r="AV254" i="2"/>
  <c r="AW254" i="2"/>
  <c r="AV256" i="2"/>
  <c r="AW256" i="2"/>
  <c r="AV258" i="2"/>
  <c r="AW258" i="2"/>
  <c r="AV260" i="2"/>
  <c r="AW260" i="2"/>
  <c r="AV262" i="2"/>
  <c r="AW262" i="2"/>
  <c r="AV264" i="2"/>
  <c r="AW264" i="2"/>
  <c r="AV266" i="2"/>
  <c r="AW266" i="2"/>
  <c r="AV268" i="2"/>
  <c r="AW268" i="2"/>
  <c r="AV270" i="2"/>
  <c r="AW270" i="2"/>
  <c r="AV272" i="2"/>
  <c r="AW272" i="2"/>
  <c r="AV274" i="2"/>
  <c r="AW274" i="2"/>
  <c r="AV276" i="2"/>
  <c r="AW276" i="2"/>
  <c r="AV278" i="2"/>
  <c r="AW278" i="2"/>
  <c r="AV280" i="2"/>
  <c r="AW280" i="2"/>
  <c r="AV282" i="2"/>
  <c r="AW282" i="2"/>
  <c r="AV284" i="2"/>
  <c r="AW284" i="2"/>
  <c r="AV286" i="2"/>
  <c r="AW286" i="2"/>
  <c r="AV288" i="2"/>
  <c r="AW288" i="2"/>
  <c r="AV290" i="2"/>
  <c r="AW290" i="2"/>
  <c r="AV292" i="2"/>
  <c r="AW292" i="2"/>
  <c r="AV294" i="2"/>
  <c r="AW294" i="2"/>
  <c r="AV296" i="2"/>
  <c r="AW296" i="2"/>
  <c r="AV298" i="2"/>
  <c r="AW298" i="2"/>
  <c r="AV300" i="2"/>
  <c r="AW300" i="2"/>
  <c r="AV302" i="2"/>
  <c r="AW302" i="2"/>
  <c r="AV304" i="2"/>
  <c r="AW304" i="2"/>
  <c r="AV306" i="2"/>
  <c r="AW306" i="2"/>
  <c r="AV308" i="2"/>
  <c r="AW308" i="2"/>
  <c r="AV310" i="2"/>
  <c r="AW310" i="2"/>
  <c r="AV312" i="2"/>
  <c r="AW312" i="2"/>
  <c r="AV314" i="2"/>
  <c r="AW314" i="2"/>
  <c r="AV316" i="2"/>
  <c r="AW316" i="2"/>
  <c r="AV318" i="2"/>
  <c r="AW318" i="2"/>
  <c r="AV320" i="2"/>
  <c r="AW320" i="2"/>
  <c r="AV322" i="2"/>
  <c r="AW322" i="2"/>
  <c r="AV324" i="2"/>
  <c r="AW324" i="2"/>
  <c r="AV326" i="2"/>
  <c r="AW326" i="2"/>
  <c r="AV328" i="2"/>
  <c r="AW328" i="2"/>
  <c r="AV330" i="2"/>
  <c r="AW330" i="2"/>
  <c r="AV332" i="2"/>
  <c r="AW332" i="2"/>
  <c r="AV334" i="2"/>
  <c r="AW334" i="2"/>
  <c r="AV336" i="2"/>
  <c r="AW336" i="2"/>
  <c r="AV338" i="2"/>
  <c r="AW338" i="2"/>
  <c r="AV340" i="2"/>
  <c r="AW340" i="2"/>
  <c r="AV342" i="2"/>
  <c r="AW342" i="2"/>
  <c r="AV344" i="2"/>
  <c r="AW344" i="2"/>
  <c r="AV346" i="2"/>
  <c r="AW346" i="2"/>
  <c r="AV348" i="2"/>
  <c r="AW348" i="2"/>
  <c r="AV350" i="2"/>
  <c r="AW350" i="2"/>
  <c r="AV352" i="2"/>
  <c r="AW352" i="2"/>
  <c r="AV354" i="2"/>
  <c r="AW354" i="2"/>
  <c r="AV356" i="2"/>
  <c r="AW356" i="2"/>
  <c r="AV358" i="2"/>
  <c r="AW358" i="2"/>
  <c r="AV360" i="2"/>
  <c r="AW360" i="2"/>
  <c r="AV362" i="2"/>
  <c r="AW362" i="2"/>
  <c r="AV364" i="2"/>
  <c r="AW364" i="2"/>
  <c r="AV366" i="2"/>
  <c r="AW366" i="2"/>
  <c r="AV368" i="2"/>
  <c r="AW368" i="2"/>
  <c r="AV370" i="2"/>
  <c r="AW370" i="2"/>
  <c r="AV372" i="2"/>
  <c r="AW372" i="2"/>
  <c r="AV374" i="2"/>
  <c r="AW374" i="2"/>
  <c r="AV376" i="2"/>
  <c r="AW376" i="2"/>
  <c r="AV378" i="2"/>
  <c r="AW378" i="2"/>
  <c r="AV380" i="2"/>
  <c r="AW380" i="2"/>
  <c r="AV382" i="2"/>
  <c r="AW382" i="2"/>
  <c r="AV384" i="2"/>
  <c r="AW384" i="2"/>
  <c r="AV386" i="2"/>
  <c r="AW386" i="2"/>
  <c r="AV388" i="2"/>
  <c r="AW388" i="2"/>
  <c r="AV390" i="2"/>
  <c r="AW390" i="2"/>
  <c r="AV392" i="2"/>
  <c r="AW392" i="2"/>
  <c r="AV394" i="2"/>
  <c r="AW394" i="2"/>
  <c r="AV396" i="2"/>
  <c r="AW396" i="2"/>
  <c r="AV398" i="2"/>
  <c r="AW398" i="2"/>
  <c r="AV400" i="2"/>
  <c r="AW400" i="2"/>
  <c r="AV402" i="2"/>
  <c r="AW402" i="2"/>
  <c r="AV404" i="2"/>
  <c r="AW404" i="2"/>
  <c r="AV406" i="2"/>
  <c r="AW406" i="2"/>
  <c r="AV408" i="2"/>
  <c r="AW408" i="2"/>
  <c r="AV410" i="2"/>
  <c r="AW410" i="2"/>
  <c r="AV412" i="2"/>
  <c r="AW412" i="2"/>
  <c r="AV414" i="2"/>
  <c r="AW414" i="2"/>
  <c r="AV416" i="2"/>
  <c r="AW416" i="2"/>
  <c r="AV418" i="2"/>
  <c r="AW418" i="2"/>
  <c r="AV420" i="2"/>
  <c r="AW420" i="2"/>
  <c r="AV422" i="2"/>
  <c r="AW422" i="2"/>
  <c r="AV424" i="2"/>
  <c r="AW424" i="2"/>
  <c r="AV426" i="2"/>
  <c r="AW426" i="2"/>
  <c r="AV428" i="2"/>
  <c r="AW428" i="2"/>
  <c r="AV430" i="2"/>
  <c r="AW430" i="2"/>
  <c r="AV432" i="2"/>
  <c r="AW432" i="2"/>
  <c r="AV434" i="2"/>
  <c r="AW434" i="2"/>
  <c r="AV436" i="2"/>
  <c r="AW436" i="2"/>
  <c r="AV438" i="2"/>
  <c r="AW438" i="2"/>
  <c r="AV440" i="2"/>
  <c r="AW440" i="2"/>
  <c r="AV442" i="2"/>
  <c r="AW442" i="2"/>
  <c r="AV444" i="2"/>
  <c r="AW444" i="2"/>
  <c r="AV446" i="2"/>
  <c r="AW446" i="2"/>
  <c r="AV448" i="2"/>
  <c r="AW448" i="2"/>
  <c r="AV450" i="2"/>
  <c r="AW450" i="2"/>
  <c r="AV452" i="2"/>
  <c r="AW452" i="2"/>
  <c r="AV454" i="2"/>
  <c r="AW454" i="2"/>
  <c r="AV456" i="2"/>
  <c r="AW456" i="2"/>
  <c r="AV458" i="2"/>
  <c r="AW458" i="2"/>
  <c r="AV460" i="2"/>
  <c r="AW460" i="2"/>
  <c r="AV462" i="2"/>
  <c r="AW462" i="2"/>
  <c r="AV464" i="2"/>
  <c r="AW464" i="2"/>
  <c r="AV466" i="2"/>
  <c r="AW466" i="2"/>
  <c r="AV468" i="2"/>
  <c r="AW468" i="2"/>
  <c r="AV470" i="2"/>
  <c r="AW470" i="2"/>
  <c r="AV472" i="2"/>
  <c r="AW472" i="2"/>
  <c r="AV474" i="2"/>
  <c r="AW474" i="2"/>
  <c r="AV476" i="2"/>
  <c r="AW476" i="2"/>
  <c r="AV478" i="2"/>
  <c r="AW478" i="2"/>
  <c r="AV480" i="2"/>
  <c r="AW480" i="2"/>
  <c r="AV482" i="2"/>
  <c r="AW482" i="2"/>
  <c r="AV484" i="2"/>
  <c r="AW484" i="2"/>
  <c r="AV486" i="2"/>
  <c r="AW486" i="2"/>
  <c r="AV488" i="2"/>
  <c r="AW488" i="2"/>
  <c r="AV490" i="2"/>
  <c r="AW490" i="2"/>
  <c r="AV492" i="2"/>
  <c r="AW492" i="2"/>
  <c r="AV494" i="2"/>
  <c r="AW494" i="2"/>
  <c r="AV496" i="2"/>
  <c r="AW496" i="2"/>
  <c r="AV498" i="2"/>
  <c r="AW498" i="2"/>
  <c r="AV500" i="2"/>
  <c r="AW500" i="2"/>
  <c r="AV502" i="2"/>
  <c r="AW502" i="2"/>
  <c r="AV504" i="2"/>
  <c r="AW504" i="2"/>
  <c r="AV506" i="2"/>
  <c r="AW506" i="2"/>
  <c r="AV508" i="2"/>
  <c r="AW508" i="2"/>
  <c r="AV510" i="2"/>
  <c r="AW510" i="2"/>
  <c r="AL6" i="2"/>
  <c r="AM6" i="2"/>
  <c r="AQ11" i="2"/>
  <c r="AR11" i="2"/>
  <c r="AV16" i="2"/>
  <c r="AW16" i="2"/>
  <c r="AL22" i="2"/>
  <c r="AM22" i="2"/>
  <c r="AQ27" i="2"/>
  <c r="AR27" i="2"/>
  <c r="AV38" i="2"/>
  <c r="AW38" i="2"/>
  <c r="AL44" i="2"/>
  <c r="AM44" i="2"/>
  <c r="AL52" i="2"/>
  <c r="AM52" i="2"/>
  <c r="AL60" i="2"/>
  <c r="AM60" i="2"/>
  <c r="AL68" i="2"/>
  <c r="AM68" i="2"/>
  <c r="AL76" i="2"/>
  <c r="AM76" i="2"/>
  <c r="AL84" i="2"/>
  <c r="AM84" i="2"/>
  <c r="AL92" i="2"/>
  <c r="AM92" i="2"/>
  <c r="AL100" i="2"/>
  <c r="AM100" i="2"/>
  <c r="AL108" i="2"/>
  <c r="AM108" i="2"/>
  <c r="AL116" i="2"/>
  <c r="AM116" i="2"/>
  <c r="AL124" i="2"/>
  <c r="AM124" i="2"/>
  <c r="AL132" i="2"/>
  <c r="AM132" i="2"/>
  <c r="AL140" i="2"/>
  <c r="AM140" i="2"/>
  <c r="AL148" i="2"/>
  <c r="AM148" i="2"/>
  <c r="AL156" i="2"/>
  <c r="AM156" i="2"/>
  <c r="AL164" i="2"/>
  <c r="AM164" i="2"/>
  <c r="AL172" i="2"/>
  <c r="AM172" i="2"/>
  <c r="AL180" i="2"/>
  <c r="AM180" i="2"/>
  <c r="AL188" i="2"/>
  <c r="AM188" i="2"/>
  <c r="AL196" i="2"/>
  <c r="AM196" i="2"/>
  <c r="AL204" i="2"/>
  <c r="AM204" i="2"/>
  <c r="AL212" i="2"/>
  <c r="AM212" i="2"/>
  <c r="AL220" i="2"/>
  <c r="AM220" i="2"/>
  <c r="AL228" i="2"/>
  <c r="AM228" i="2"/>
  <c r="AL236" i="2"/>
  <c r="AM236" i="2"/>
  <c r="AL244" i="2"/>
  <c r="AM244" i="2"/>
  <c r="AL252" i="2"/>
  <c r="AM252" i="2"/>
  <c r="AL260" i="2"/>
  <c r="AM260" i="2"/>
  <c r="AL268" i="2"/>
  <c r="AM268" i="2"/>
  <c r="AL276" i="2"/>
  <c r="AM276" i="2"/>
  <c r="AL284" i="2"/>
  <c r="AM284" i="2"/>
  <c r="AL292" i="2"/>
  <c r="AM292" i="2"/>
  <c r="AL300" i="2"/>
  <c r="AM300" i="2"/>
  <c r="AL308" i="2"/>
  <c r="AM308" i="2"/>
  <c r="AL316" i="2"/>
  <c r="AM316" i="2"/>
  <c r="AL324" i="2"/>
  <c r="AM324" i="2"/>
  <c r="AL332" i="2"/>
  <c r="AM332" i="2"/>
  <c r="AL340" i="2"/>
  <c r="AM340" i="2"/>
  <c r="AL348" i="2"/>
  <c r="AM348" i="2"/>
  <c r="AL356" i="2"/>
  <c r="AM356" i="2"/>
  <c r="AL364" i="2"/>
  <c r="AM364" i="2"/>
  <c r="AL372" i="2"/>
  <c r="AM372" i="2"/>
  <c r="AL380" i="2"/>
  <c r="AM380" i="2"/>
  <c r="AL388" i="2"/>
  <c r="AM388" i="2"/>
  <c r="AL392" i="2"/>
  <c r="AM392" i="2"/>
  <c r="AL396" i="2"/>
  <c r="AM396" i="2"/>
  <c r="AL400" i="2"/>
  <c r="AM400" i="2"/>
  <c r="AL404" i="2"/>
  <c r="AM404" i="2"/>
  <c r="AL408" i="2"/>
  <c r="AM408" i="2"/>
  <c r="AL412" i="2"/>
  <c r="AM412" i="2"/>
  <c r="AL416" i="2"/>
  <c r="AM416" i="2"/>
  <c r="AL420" i="2"/>
  <c r="AM420" i="2"/>
  <c r="AL424" i="2"/>
  <c r="AM424" i="2"/>
  <c r="AL428" i="2"/>
  <c r="AM428" i="2"/>
  <c r="AL432" i="2"/>
  <c r="AM432" i="2"/>
  <c r="AL436" i="2"/>
  <c r="AM436" i="2"/>
  <c r="AL440" i="2"/>
  <c r="AM440" i="2"/>
  <c r="AL444" i="2"/>
  <c r="AM444" i="2"/>
  <c r="AL448" i="2"/>
  <c r="AM448" i="2"/>
  <c r="AL452" i="2"/>
  <c r="AM452" i="2"/>
  <c r="AL456" i="2"/>
  <c r="AM456" i="2"/>
  <c r="AL460" i="2"/>
  <c r="AM460" i="2"/>
  <c r="AL464" i="2"/>
  <c r="AM464" i="2"/>
  <c r="AL468" i="2"/>
  <c r="AM468" i="2"/>
  <c r="AL472" i="2"/>
  <c r="AM472" i="2"/>
  <c r="AL476" i="2"/>
  <c r="AM476" i="2"/>
  <c r="AL480" i="2"/>
  <c r="AM480" i="2"/>
  <c r="AL484" i="2"/>
  <c r="AM484" i="2"/>
  <c r="AL488" i="2"/>
  <c r="AM488" i="2"/>
  <c r="AL492" i="2"/>
  <c r="AM492" i="2"/>
  <c r="AL496" i="2"/>
  <c r="AM496" i="2"/>
  <c r="AL500" i="2"/>
  <c r="AM500" i="2"/>
  <c r="AL504" i="2"/>
  <c r="AM504" i="2"/>
  <c r="AL508" i="2"/>
  <c r="AM508" i="2"/>
  <c r="AL512" i="2"/>
  <c r="AM512" i="2"/>
  <c r="AV514" i="2"/>
  <c r="AW514" i="2"/>
  <c r="AL517" i="2"/>
  <c r="AM517" i="2"/>
  <c r="AL520" i="2"/>
  <c r="AM520" i="2"/>
  <c r="AV522" i="2"/>
  <c r="AW522" i="2"/>
  <c r="AL525" i="2"/>
  <c r="AM525" i="2"/>
  <c r="AL528" i="2"/>
  <c r="AM528" i="2"/>
  <c r="AV530" i="2"/>
  <c r="AW530" i="2"/>
  <c r="AL533" i="2"/>
  <c r="AM533" i="2"/>
  <c r="AL536" i="2"/>
  <c r="AM536" i="2"/>
  <c r="AV538" i="2"/>
  <c r="AW538" i="2"/>
  <c r="AL541" i="2"/>
  <c r="AM541" i="2"/>
  <c r="AL544" i="2"/>
  <c r="AM544" i="2"/>
  <c r="AV546" i="2"/>
  <c r="AW546" i="2"/>
  <c r="AL549" i="2"/>
  <c r="AM549" i="2"/>
  <c r="AL552" i="2"/>
  <c r="AM552" i="2"/>
  <c r="AV554" i="2"/>
  <c r="AW554" i="2"/>
  <c r="AL557" i="2"/>
  <c r="AM557" i="2"/>
  <c r="AL560" i="2"/>
  <c r="AM560" i="2"/>
  <c r="AV562" i="2"/>
  <c r="AW562" i="2"/>
  <c r="AL565" i="2"/>
  <c r="AM565" i="2"/>
  <c r="AL568" i="2"/>
  <c r="AM568" i="2"/>
  <c r="AV570" i="2"/>
  <c r="AW570" i="2"/>
  <c r="AL573" i="2"/>
  <c r="AM573" i="2"/>
  <c r="AL576" i="2"/>
  <c r="AM576" i="2"/>
  <c r="AV578" i="2"/>
  <c r="AW578" i="2"/>
  <c r="AL581" i="2"/>
  <c r="AM581" i="2"/>
  <c r="AL584" i="2"/>
  <c r="AM584" i="2"/>
  <c r="AV586" i="2"/>
  <c r="AW586" i="2"/>
  <c r="AL589" i="2"/>
  <c r="AM589" i="2"/>
  <c r="AL592" i="2"/>
  <c r="AM592" i="2"/>
  <c r="AV594" i="2"/>
  <c r="AW594" i="2"/>
  <c r="AL597" i="2"/>
  <c r="AM597" i="2"/>
  <c r="AL600" i="2"/>
  <c r="AM600" i="2"/>
  <c r="AV602" i="2"/>
  <c r="AW602" i="2"/>
  <c r="AL605" i="2"/>
  <c r="AM605" i="2"/>
  <c r="AL608" i="2"/>
  <c r="AM608" i="2"/>
  <c r="AV610" i="2"/>
  <c r="AW610" i="2"/>
  <c r="AL613" i="2"/>
  <c r="AM613" i="2"/>
  <c r="AV617" i="2"/>
  <c r="AW617" i="2"/>
  <c r="AV622" i="2"/>
  <c r="AW622" i="2"/>
  <c r="AV627" i="2"/>
  <c r="AW627" i="2"/>
  <c r="AV633" i="2"/>
  <c r="AW633" i="2"/>
  <c r="AV638" i="2"/>
  <c r="AW638" i="2"/>
  <c r="AV643" i="2"/>
  <c r="AW643" i="2"/>
  <c r="AV649" i="2"/>
  <c r="AW649" i="2"/>
  <c r="AV654" i="2"/>
  <c r="AW654" i="2"/>
  <c r="AV659" i="2"/>
  <c r="AW659" i="2"/>
  <c r="AV665" i="2"/>
  <c r="AW665" i="2"/>
  <c r="AV670" i="2"/>
  <c r="AW670" i="2"/>
  <c r="AV675" i="2"/>
  <c r="AW675" i="2"/>
  <c r="AV681" i="2"/>
  <c r="AW681" i="2"/>
  <c r="AV686" i="2"/>
  <c r="AW686" i="2"/>
  <c r="AV691" i="2"/>
  <c r="AW691" i="2"/>
  <c r="AV697" i="2"/>
  <c r="AW697" i="2"/>
  <c r="AV702" i="2"/>
  <c r="AW702" i="2"/>
  <c r="AV707" i="2"/>
  <c r="AW707" i="2"/>
  <c r="AV713" i="2"/>
  <c r="AW713" i="2"/>
  <c r="AV718" i="2"/>
  <c r="AW718" i="2"/>
  <c r="AV723" i="2"/>
  <c r="AW723" i="2"/>
  <c r="AV729" i="2"/>
  <c r="AW729" i="2"/>
  <c r="AV734" i="2"/>
  <c r="AW734" i="2"/>
  <c r="AV739" i="2"/>
  <c r="AW739" i="2"/>
  <c r="AV745" i="2"/>
  <c r="AW745" i="2"/>
  <c r="AV750" i="2"/>
  <c r="AW750" i="2"/>
  <c r="AV755" i="2"/>
  <c r="AW755" i="2"/>
  <c r="AV761" i="2"/>
  <c r="AW761" i="2"/>
  <c r="AV766" i="2"/>
  <c r="AW766" i="2"/>
  <c r="AV771" i="2"/>
  <c r="AW771" i="2"/>
  <c r="AV777" i="2"/>
  <c r="AW777" i="2"/>
  <c r="AV782" i="2"/>
  <c r="AW782" i="2"/>
  <c r="AV787" i="2"/>
  <c r="AW787" i="2"/>
  <c r="AV793" i="2"/>
  <c r="AW793" i="2"/>
  <c r="AV798" i="2"/>
  <c r="AW798" i="2"/>
  <c r="AV803" i="2"/>
  <c r="AW803" i="2"/>
  <c r="AV809" i="2"/>
  <c r="AW809" i="2"/>
  <c r="AV814" i="2"/>
  <c r="AW814" i="2"/>
  <c r="AV819" i="2"/>
  <c r="AW819" i="2"/>
  <c r="AV825" i="2"/>
  <c r="AW825" i="2"/>
  <c r="AV830" i="2"/>
  <c r="AW830" i="2"/>
  <c r="AV835" i="2"/>
  <c r="AW835" i="2"/>
  <c r="AV841" i="2"/>
  <c r="AW841" i="2"/>
  <c r="AV846" i="2"/>
  <c r="AW846" i="2"/>
  <c r="AV851" i="2"/>
  <c r="AW851" i="2"/>
  <c r="AV857" i="2"/>
  <c r="AW857" i="2"/>
  <c r="AV862" i="2"/>
  <c r="AW862" i="2"/>
  <c r="AV867" i="2"/>
  <c r="AW867" i="2"/>
  <c r="C4" i="4"/>
  <c r="AL2" i="2"/>
  <c r="AM2" i="2"/>
  <c r="AQ7" i="2"/>
  <c r="AR7" i="2"/>
  <c r="AV12" i="2"/>
  <c r="AW12" i="2"/>
  <c r="AL18" i="2"/>
  <c r="AM18" i="2"/>
  <c r="AQ23" i="2"/>
  <c r="AR23" i="2"/>
  <c r="AV28" i="2"/>
  <c r="AW28" i="2"/>
  <c r="AV32" i="2"/>
  <c r="AW32" i="2"/>
  <c r="AV40" i="2"/>
  <c r="AW40" i="2"/>
  <c r="AL46" i="2"/>
  <c r="AM46" i="2"/>
  <c r="AL54" i="2"/>
  <c r="AM54" i="2"/>
  <c r="AL62" i="2"/>
  <c r="AM62" i="2"/>
  <c r="AL70" i="2"/>
  <c r="AM70" i="2"/>
  <c r="AL78" i="2"/>
  <c r="AM78" i="2"/>
  <c r="AL86" i="2"/>
  <c r="AM86" i="2"/>
  <c r="AL94" i="2"/>
  <c r="AM94" i="2"/>
  <c r="AL102" i="2"/>
  <c r="AM102" i="2"/>
  <c r="AL110" i="2"/>
  <c r="AM110" i="2"/>
  <c r="AL118" i="2"/>
  <c r="AM118" i="2"/>
  <c r="AL126" i="2"/>
  <c r="AM126" i="2"/>
  <c r="AL134" i="2"/>
  <c r="AM134" i="2"/>
  <c r="AL142" i="2"/>
  <c r="AM142" i="2"/>
  <c r="AL150" i="2"/>
  <c r="AM150" i="2"/>
  <c r="AL158" i="2"/>
  <c r="AM158" i="2"/>
  <c r="AL166" i="2"/>
  <c r="AM166" i="2"/>
  <c r="AL174" i="2"/>
  <c r="AM174" i="2"/>
  <c r="AL182" i="2"/>
  <c r="AM182" i="2"/>
  <c r="AL190" i="2"/>
  <c r="AM190" i="2"/>
  <c r="AL198" i="2"/>
  <c r="AM198" i="2"/>
  <c r="AL206" i="2"/>
  <c r="AM206" i="2"/>
  <c r="AL214" i="2"/>
  <c r="AM214" i="2"/>
  <c r="AL222" i="2"/>
  <c r="AM222" i="2"/>
  <c r="AL230" i="2"/>
  <c r="AM230" i="2"/>
  <c r="AL238" i="2"/>
  <c r="AM238" i="2"/>
  <c r="AL246" i="2"/>
  <c r="AM246" i="2"/>
  <c r="AL254" i="2"/>
  <c r="AM254" i="2"/>
  <c r="AL262" i="2"/>
  <c r="AM262" i="2"/>
  <c r="AL270" i="2"/>
  <c r="AM270" i="2"/>
  <c r="AL278" i="2"/>
  <c r="AM278" i="2"/>
  <c r="AL286" i="2"/>
  <c r="AM286" i="2"/>
  <c r="AL294" i="2"/>
  <c r="AM294" i="2"/>
  <c r="AL302" i="2"/>
  <c r="AM302" i="2"/>
  <c r="AL310" i="2"/>
  <c r="AM310" i="2"/>
  <c r="AL318" i="2"/>
  <c r="AM318" i="2"/>
  <c r="AL326" i="2"/>
  <c r="AM326" i="2"/>
  <c r="AL334" i="2"/>
  <c r="AM334" i="2"/>
  <c r="AL342" i="2"/>
  <c r="AM342" i="2"/>
  <c r="AL350" i="2"/>
  <c r="AM350" i="2"/>
  <c r="AL358" i="2"/>
  <c r="AM358" i="2"/>
  <c r="AL366" i="2"/>
  <c r="AM366" i="2"/>
  <c r="AL374" i="2"/>
  <c r="AM374" i="2"/>
  <c r="AL382" i="2"/>
  <c r="AM382" i="2"/>
  <c r="AL389" i="2"/>
  <c r="AM389" i="2"/>
  <c r="AL393" i="2"/>
  <c r="AM393" i="2"/>
  <c r="AL397" i="2"/>
  <c r="AM397" i="2"/>
  <c r="AL401" i="2"/>
  <c r="AM401" i="2"/>
  <c r="AL405" i="2"/>
  <c r="AM405" i="2"/>
  <c r="AL409" i="2"/>
  <c r="AM409" i="2"/>
  <c r="AL413" i="2"/>
  <c r="AM413" i="2"/>
  <c r="AL417" i="2"/>
  <c r="AM417" i="2"/>
  <c r="AL421" i="2"/>
  <c r="AM421" i="2"/>
  <c r="AL425" i="2"/>
  <c r="AM425" i="2"/>
  <c r="AL429" i="2"/>
  <c r="AM429" i="2"/>
  <c r="AL433" i="2"/>
  <c r="AM433" i="2"/>
  <c r="AL437" i="2"/>
  <c r="AM437" i="2"/>
  <c r="AL441" i="2"/>
  <c r="AM441" i="2"/>
  <c r="AL445" i="2"/>
  <c r="AM445" i="2"/>
  <c r="AL449" i="2"/>
  <c r="AM449" i="2"/>
  <c r="AL453" i="2"/>
  <c r="AM453" i="2"/>
  <c r="AL457" i="2"/>
  <c r="AM457" i="2"/>
  <c r="AL461" i="2"/>
  <c r="AM461" i="2"/>
  <c r="AL465" i="2"/>
  <c r="AM465" i="2"/>
  <c r="AL469" i="2"/>
  <c r="AM469" i="2"/>
  <c r="AL473" i="2"/>
  <c r="AM473" i="2"/>
  <c r="AL477" i="2"/>
  <c r="AM477" i="2"/>
  <c r="AL481" i="2"/>
  <c r="AM481" i="2"/>
  <c r="AL485" i="2"/>
  <c r="AM485" i="2"/>
  <c r="AL489" i="2"/>
  <c r="AM489" i="2"/>
  <c r="AL493" i="2"/>
  <c r="AM493" i="2"/>
  <c r="AL497" i="2"/>
  <c r="AM497" i="2"/>
  <c r="AL501" i="2"/>
  <c r="AM501" i="2"/>
  <c r="AL505" i="2"/>
  <c r="AM505" i="2"/>
  <c r="AL509" i="2"/>
  <c r="AM509" i="2"/>
  <c r="AV512" i="2"/>
  <c r="AW512" i="2"/>
  <c r="AL515" i="2"/>
  <c r="AM515" i="2"/>
  <c r="AL518" i="2"/>
  <c r="AM518" i="2"/>
  <c r="AV520" i="2"/>
  <c r="AW520" i="2"/>
  <c r="AL523" i="2"/>
  <c r="AM523" i="2"/>
  <c r="AL526" i="2"/>
  <c r="AM526" i="2"/>
  <c r="AV528" i="2"/>
  <c r="AW528" i="2"/>
  <c r="AL531" i="2"/>
  <c r="AM531" i="2"/>
  <c r="AL534" i="2"/>
  <c r="AM534" i="2"/>
  <c r="AV536" i="2"/>
  <c r="AW536" i="2"/>
  <c r="AL539" i="2"/>
  <c r="AM539" i="2"/>
  <c r="AL542" i="2"/>
  <c r="AM542" i="2"/>
  <c r="AV544" i="2"/>
  <c r="AW544" i="2"/>
  <c r="AL547" i="2"/>
  <c r="AM547" i="2"/>
  <c r="AL550" i="2"/>
  <c r="AM550" i="2"/>
  <c r="AV552" i="2"/>
  <c r="AW552" i="2"/>
  <c r="AL555" i="2"/>
  <c r="AM555" i="2"/>
  <c r="AL558" i="2"/>
  <c r="AM558" i="2"/>
  <c r="AV560" i="2"/>
  <c r="AW560" i="2"/>
  <c r="AL563" i="2"/>
  <c r="AM563" i="2"/>
  <c r="AL566" i="2"/>
  <c r="AM566" i="2"/>
  <c r="AV568" i="2"/>
  <c r="AW568" i="2"/>
  <c r="AL571" i="2"/>
  <c r="AM571" i="2"/>
  <c r="AL574" i="2"/>
  <c r="AM574" i="2"/>
  <c r="AV576" i="2"/>
  <c r="AW576" i="2"/>
  <c r="AL579" i="2"/>
  <c r="AM579" i="2"/>
  <c r="AL582" i="2"/>
  <c r="AM582" i="2"/>
  <c r="AV584" i="2"/>
  <c r="AW584" i="2"/>
  <c r="AL587" i="2"/>
  <c r="AM587" i="2"/>
  <c r="AL590" i="2"/>
  <c r="AM590" i="2"/>
  <c r="AV592" i="2"/>
  <c r="AW592" i="2"/>
  <c r="AL595" i="2"/>
  <c r="AM595" i="2"/>
  <c r="AL598" i="2"/>
  <c r="AM598" i="2"/>
  <c r="AV600" i="2"/>
  <c r="AW600" i="2"/>
  <c r="AL603" i="2"/>
  <c r="AM603" i="2"/>
  <c r="AL606" i="2"/>
  <c r="AM606" i="2"/>
  <c r="AV608" i="2"/>
  <c r="AW608" i="2"/>
  <c r="AL611" i="2"/>
  <c r="AM611" i="2"/>
  <c r="AL614" i="2"/>
  <c r="AM614" i="2"/>
  <c r="AV618" i="2"/>
  <c r="AW618" i="2"/>
  <c r="AV623" i="2"/>
  <c r="AW623" i="2"/>
  <c r="AV629" i="2"/>
  <c r="AW629" i="2"/>
  <c r="AV634" i="2"/>
  <c r="AW634" i="2"/>
  <c r="AV639" i="2"/>
  <c r="AW639" i="2"/>
  <c r="AV645" i="2"/>
  <c r="AW645" i="2"/>
  <c r="AV650" i="2"/>
  <c r="AW650" i="2"/>
  <c r="AV655" i="2"/>
  <c r="AW655" i="2"/>
  <c r="AV661" i="2"/>
  <c r="AW661" i="2"/>
  <c r="AV666" i="2"/>
  <c r="AW666" i="2"/>
  <c r="AV671" i="2"/>
  <c r="AW671" i="2"/>
  <c r="AV677" i="2"/>
  <c r="AW677" i="2"/>
  <c r="AV682" i="2"/>
  <c r="AW682" i="2"/>
  <c r="AV687" i="2"/>
  <c r="AW687" i="2"/>
  <c r="AV693" i="2"/>
  <c r="AW693" i="2"/>
  <c r="AV698" i="2"/>
  <c r="AW698" i="2"/>
  <c r="AV703" i="2"/>
  <c r="AW703" i="2"/>
  <c r="AV709" i="2"/>
  <c r="AW709" i="2"/>
  <c r="AV714" i="2"/>
  <c r="AW714" i="2"/>
  <c r="AV719" i="2"/>
  <c r="AW719" i="2"/>
  <c r="AV725" i="2"/>
  <c r="AW725" i="2"/>
  <c r="AV730" i="2"/>
  <c r="AW730" i="2"/>
  <c r="AV735" i="2"/>
  <c r="AW735" i="2"/>
  <c r="AV741" i="2"/>
  <c r="AW741" i="2"/>
  <c r="AV746" i="2"/>
  <c r="AW746" i="2"/>
  <c r="AV751" i="2"/>
  <c r="AW751" i="2"/>
  <c r="AV757" i="2"/>
  <c r="AW757" i="2"/>
  <c r="AV762" i="2"/>
  <c r="AW762" i="2"/>
  <c r="AV767" i="2"/>
  <c r="AW767" i="2"/>
  <c r="AV773" i="2"/>
  <c r="AW773" i="2"/>
  <c r="AV778" i="2"/>
  <c r="AW778" i="2"/>
  <c r="AV783" i="2"/>
  <c r="AW783" i="2"/>
  <c r="AV789" i="2"/>
  <c r="AW789" i="2"/>
  <c r="AV794" i="2"/>
  <c r="AW794" i="2"/>
  <c r="AV799" i="2"/>
  <c r="AW799" i="2"/>
  <c r="AV805" i="2"/>
  <c r="AW805" i="2"/>
  <c r="AV810" i="2"/>
  <c r="AW810" i="2"/>
  <c r="AV815" i="2"/>
  <c r="AW815" i="2"/>
  <c r="AV821" i="2"/>
  <c r="AW821" i="2"/>
  <c r="AV826" i="2"/>
  <c r="AW826" i="2"/>
  <c r="AV831" i="2"/>
  <c r="AW831" i="2"/>
  <c r="AV837" i="2"/>
  <c r="AW837" i="2"/>
  <c r="AV842" i="2"/>
  <c r="AW842" i="2"/>
  <c r="AV847" i="2"/>
  <c r="AW847" i="2"/>
  <c r="AV853" i="2"/>
  <c r="AW853" i="2"/>
  <c r="AV858" i="2"/>
  <c r="AW858" i="2"/>
  <c r="AV863" i="2"/>
  <c r="AW863" i="2"/>
  <c r="AQ3" i="2"/>
  <c r="AR3" i="2"/>
  <c r="AV8" i="2"/>
  <c r="AW8" i="2"/>
  <c r="AL14" i="2"/>
  <c r="AM14" i="2"/>
  <c r="AQ19" i="2"/>
  <c r="AR19" i="2"/>
  <c r="AV24" i="2"/>
  <c r="AW24" i="2"/>
  <c r="AL30" i="2"/>
  <c r="AM30" i="2"/>
  <c r="AV34" i="2"/>
  <c r="AW34" i="2"/>
  <c r="AL48" i="2"/>
  <c r="AM48" i="2"/>
  <c r="AL56" i="2"/>
  <c r="AM56" i="2"/>
  <c r="AL64" i="2"/>
  <c r="AM64" i="2"/>
  <c r="AL72" i="2"/>
  <c r="AM72" i="2"/>
  <c r="AL80" i="2"/>
  <c r="AM80" i="2"/>
  <c r="AL88" i="2"/>
  <c r="AM88" i="2"/>
  <c r="AL96" i="2"/>
  <c r="AM96" i="2"/>
  <c r="AL104" i="2"/>
  <c r="AM104" i="2"/>
  <c r="AL112" i="2"/>
  <c r="AM112" i="2"/>
  <c r="AL120" i="2"/>
  <c r="AM120" i="2"/>
  <c r="AL128" i="2"/>
  <c r="AM128" i="2"/>
  <c r="AL136" i="2"/>
  <c r="AM136" i="2"/>
  <c r="AL144" i="2"/>
  <c r="AM144" i="2"/>
  <c r="AL152" i="2"/>
  <c r="AM152" i="2"/>
  <c r="AL160" i="2"/>
  <c r="AM160" i="2"/>
  <c r="AL168" i="2"/>
  <c r="AM168" i="2"/>
  <c r="AL176" i="2"/>
  <c r="AM176" i="2"/>
  <c r="AL184" i="2"/>
  <c r="AM184" i="2"/>
  <c r="AL192" i="2"/>
  <c r="AM192" i="2"/>
  <c r="AL200" i="2"/>
  <c r="AM200" i="2"/>
  <c r="AL208" i="2"/>
  <c r="AM208" i="2"/>
  <c r="AL216" i="2"/>
  <c r="AM216" i="2"/>
  <c r="AL224" i="2"/>
  <c r="AM224" i="2"/>
  <c r="AL232" i="2"/>
  <c r="AM232" i="2"/>
  <c r="AL240" i="2"/>
  <c r="AM240" i="2"/>
  <c r="AL248" i="2"/>
  <c r="AM248" i="2"/>
  <c r="AL256" i="2"/>
  <c r="AM256" i="2"/>
  <c r="AL264" i="2"/>
  <c r="AM264" i="2"/>
  <c r="AL272" i="2"/>
  <c r="AM272" i="2"/>
  <c r="AL280" i="2"/>
  <c r="AM280" i="2"/>
  <c r="AL288" i="2"/>
  <c r="AM288" i="2"/>
  <c r="AL296" i="2"/>
  <c r="AM296" i="2"/>
  <c r="AL304" i="2"/>
  <c r="AM304" i="2"/>
  <c r="AL312" i="2"/>
  <c r="AM312" i="2"/>
  <c r="AL320" i="2"/>
  <c r="AM320" i="2"/>
  <c r="AL328" i="2"/>
  <c r="AM328" i="2"/>
  <c r="AL336" i="2"/>
  <c r="AM336" i="2"/>
  <c r="AL344" i="2"/>
  <c r="AM344" i="2"/>
  <c r="AL352" i="2"/>
  <c r="AM352" i="2"/>
  <c r="AL360" i="2"/>
  <c r="AM360" i="2"/>
  <c r="AL368" i="2"/>
  <c r="AM368" i="2"/>
  <c r="AL376" i="2"/>
  <c r="AM376" i="2"/>
  <c r="AL384" i="2"/>
  <c r="AM384" i="2"/>
  <c r="AL390" i="2"/>
  <c r="AM390" i="2"/>
  <c r="AL394" i="2"/>
  <c r="AM394" i="2"/>
  <c r="AL398" i="2"/>
  <c r="AM398" i="2"/>
  <c r="AL402" i="2"/>
  <c r="AM402" i="2"/>
  <c r="AL406" i="2"/>
  <c r="AM406" i="2"/>
  <c r="AL410" i="2"/>
  <c r="AM410" i="2"/>
  <c r="AL414" i="2"/>
  <c r="AM414" i="2"/>
  <c r="AL418" i="2"/>
  <c r="AM418" i="2"/>
  <c r="AL422" i="2"/>
  <c r="AM422" i="2"/>
  <c r="AL426" i="2"/>
  <c r="AM426" i="2"/>
  <c r="AL430" i="2"/>
  <c r="AM430" i="2"/>
  <c r="AL434" i="2"/>
  <c r="AM434" i="2"/>
  <c r="AL438" i="2"/>
  <c r="AM438" i="2"/>
  <c r="AL442" i="2"/>
  <c r="AM442" i="2"/>
  <c r="AL446" i="2"/>
  <c r="AM446" i="2"/>
  <c r="AL450" i="2"/>
  <c r="AM450" i="2"/>
  <c r="AL454" i="2"/>
  <c r="AM454" i="2"/>
  <c r="AL458" i="2"/>
  <c r="AM458" i="2"/>
  <c r="AL462" i="2"/>
  <c r="AM462" i="2"/>
  <c r="AL466" i="2"/>
  <c r="AM466" i="2"/>
  <c r="AL470" i="2"/>
  <c r="AM470" i="2"/>
  <c r="AL474" i="2"/>
  <c r="AM474" i="2"/>
  <c r="AL478" i="2"/>
  <c r="AM478" i="2"/>
  <c r="AL482" i="2"/>
  <c r="AM482" i="2"/>
  <c r="AL486" i="2"/>
  <c r="AM486" i="2"/>
  <c r="AL490" i="2"/>
  <c r="AM490" i="2"/>
  <c r="AL494" i="2"/>
  <c r="AM494" i="2"/>
  <c r="AL498" i="2"/>
  <c r="AM498" i="2"/>
  <c r="AL502" i="2"/>
  <c r="AM502" i="2"/>
  <c r="AL506" i="2"/>
  <c r="AM506" i="2"/>
  <c r="AL510" i="2"/>
  <c r="AM510" i="2"/>
  <c r="AL513" i="2"/>
  <c r="AM513" i="2"/>
  <c r="AL516" i="2"/>
  <c r="AM516" i="2"/>
  <c r="AV518" i="2"/>
  <c r="AW518" i="2"/>
  <c r="AL521" i="2"/>
  <c r="AM521" i="2"/>
  <c r="AL524" i="2"/>
  <c r="AM524" i="2"/>
  <c r="AV526" i="2"/>
  <c r="AW526" i="2"/>
  <c r="AL529" i="2"/>
  <c r="AM529" i="2"/>
  <c r="AL532" i="2"/>
  <c r="AM532" i="2"/>
  <c r="AV534" i="2"/>
  <c r="AW534" i="2"/>
  <c r="AL537" i="2"/>
  <c r="AM537" i="2"/>
  <c r="AL540" i="2"/>
  <c r="AM540" i="2"/>
  <c r="AV542" i="2"/>
  <c r="AW542" i="2"/>
  <c r="AL545" i="2"/>
  <c r="AM545" i="2"/>
  <c r="AL548" i="2"/>
  <c r="AM548" i="2"/>
  <c r="AV550" i="2"/>
  <c r="AW550" i="2"/>
  <c r="AL553" i="2"/>
  <c r="AM553" i="2"/>
  <c r="AL556" i="2"/>
  <c r="AM556" i="2"/>
  <c r="AV558" i="2"/>
  <c r="AW558" i="2"/>
  <c r="AL561" i="2"/>
  <c r="AM561" i="2"/>
  <c r="AL564" i="2"/>
  <c r="AM564" i="2"/>
  <c r="AV566" i="2"/>
  <c r="AW566" i="2"/>
  <c r="AL569" i="2"/>
  <c r="AM569" i="2"/>
  <c r="AL572" i="2"/>
  <c r="AM572" i="2"/>
  <c r="AV574" i="2"/>
  <c r="AW574" i="2"/>
  <c r="AL577" i="2"/>
  <c r="AM577" i="2"/>
  <c r="AL580" i="2"/>
  <c r="AM580" i="2"/>
  <c r="AV582" i="2"/>
  <c r="AW582" i="2"/>
  <c r="AL585" i="2"/>
  <c r="AM585" i="2"/>
  <c r="AL588" i="2"/>
  <c r="AM588" i="2"/>
  <c r="AV590" i="2"/>
  <c r="AW590" i="2"/>
  <c r="AL593" i="2"/>
  <c r="AM593" i="2"/>
  <c r="AL596" i="2"/>
  <c r="AM596" i="2"/>
  <c r="AV598" i="2"/>
  <c r="AW598" i="2"/>
  <c r="AL601" i="2"/>
  <c r="AM601" i="2"/>
  <c r="AL604" i="2"/>
  <c r="AM604" i="2"/>
  <c r="AV606" i="2"/>
  <c r="AW606" i="2"/>
  <c r="AL609" i="2"/>
  <c r="AM609" i="2"/>
  <c r="AL612" i="2"/>
  <c r="AM612" i="2"/>
  <c r="AV614" i="2"/>
  <c r="AW614" i="2"/>
  <c r="AV619" i="2"/>
  <c r="AW619" i="2"/>
  <c r="AV625" i="2"/>
  <c r="AW625" i="2"/>
  <c r="AV630" i="2"/>
  <c r="AW630" i="2"/>
  <c r="AV635" i="2"/>
  <c r="AW635" i="2"/>
  <c r="AV641" i="2"/>
  <c r="AW641" i="2"/>
  <c r="AV646" i="2"/>
  <c r="AW646" i="2"/>
  <c r="AV651" i="2"/>
  <c r="AW651" i="2"/>
  <c r="AV657" i="2"/>
  <c r="AW657" i="2"/>
  <c r="AV662" i="2"/>
  <c r="AW662" i="2"/>
  <c r="AV667" i="2"/>
  <c r="AW667" i="2"/>
  <c r="AV673" i="2"/>
  <c r="AW673" i="2"/>
  <c r="AV678" i="2"/>
  <c r="AW678" i="2"/>
  <c r="AV683" i="2"/>
  <c r="AW683" i="2"/>
  <c r="AV689" i="2"/>
  <c r="AW689" i="2"/>
  <c r="AV694" i="2"/>
  <c r="AW694" i="2"/>
  <c r="AV699" i="2"/>
  <c r="AW699" i="2"/>
  <c r="AV705" i="2"/>
  <c r="AW705" i="2"/>
  <c r="AV710" i="2"/>
  <c r="AW710" i="2"/>
  <c r="AV715" i="2"/>
  <c r="AW715" i="2"/>
  <c r="AV721" i="2"/>
  <c r="AW721" i="2"/>
  <c r="AV726" i="2"/>
  <c r="AW726" i="2"/>
  <c r="AV731" i="2"/>
  <c r="AW731" i="2"/>
  <c r="AV737" i="2"/>
  <c r="AW737" i="2"/>
  <c r="AV742" i="2"/>
  <c r="AW742" i="2"/>
  <c r="AV747" i="2"/>
  <c r="AW747" i="2"/>
  <c r="AV753" i="2"/>
  <c r="AW753" i="2"/>
  <c r="AV758" i="2"/>
  <c r="AW758" i="2"/>
  <c r="AV763" i="2"/>
  <c r="AW763" i="2"/>
  <c r="AV769" i="2"/>
  <c r="AW769" i="2"/>
  <c r="AV774" i="2"/>
  <c r="AW774" i="2"/>
  <c r="AV779" i="2"/>
  <c r="AW779" i="2"/>
  <c r="AV785" i="2"/>
  <c r="AW785" i="2"/>
  <c r="AV790" i="2"/>
  <c r="AW790" i="2"/>
  <c r="AV795" i="2"/>
  <c r="AW795" i="2"/>
  <c r="AV801" i="2"/>
  <c r="AW801" i="2"/>
  <c r="AV806" i="2"/>
  <c r="AW806" i="2"/>
  <c r="AV811" i="2"/>
  <c r="AW811" i="2"/>
  <c r="AV817" i="2"/>
  <c r="AW817" i="2"/>
  <c r="AV822" i="2"/>
  <c r="AW822" i="2"/>
  <c r="AV827" i="2"/>
  <c r="AW827" i="2"/>
  <c r="AV833" i="2"/>
  <c r="AW833" i="2"/>
  <c r="AV838" i="2"/>
  <c r="AW838" i="2"/>
  <c r="AV843" i="2"/>
  <c r="AW843" i="2"/>
  <c r="AV849" i="2"/>
  <c r="AW849" i="2"/>
  <c r="AV854" i="2"/>
  <c r="AW854" i="2"/>
  <c r="AV859" i="2"/>
  <c r="AW859" i="2"/>
  <c r="AV865" i="2"/>
  <c r="AW865" i="2"/>
  <c r="C3" i="4"/>
  <c r="AV4" i="2"/>
  <c r="AW4" i="2"/>
  <c r="AL10" i="2"/>
  <c r="AM10" i="2"/>
  <c r="AQ15" i="2"/>
  <c r="AR15" i="2"/>
  <c r="AV20" i="2"/>
  <c r="AW20" i="2"/>
  <c r="AL26" i="2"/>
  <c r="AM26" i="2"/>
  <c r="AQ31" i="2"/>
  <c r="AR31" i="2"/>
  <c r="AV36" i="2"/>
  <c r="AW36" i="2"/>
  <c r="AL42" i="2"/>
  <c r="AM42" i="2"/>
  <c r="AL50" i="2"/>
  <c r="AM50" i="2"/>
  <c r="AL58" i="2"/>
  <c r="AM58" i="2"/>
  <c r="AL66" i="2"/>
  <c r="AM66" i="2"/>
  <c r="AL74" i="2"/>
  <c r="AM74" i="2"/>
  <c r="AL82" i="2"/>
  <c r="AM82" i="2"/>
  <c r="AL90" i="2"/>
  <c r="AM90" i="2"/>
  <c r="AL98" i="2"/>
  <c r="AM98" i="2"/>
  <c r="AL106" i="2"/>
  <c r="AM106" i="2"/>
  <c r="AL114" i="2"/>
  <c r="AM114" i="2"/>
  <c r="AL122" i="2"/>
  <c r="AM122" i="2"/>
  <c r="AL130" i="2"/>
  <c r="AM130" i="2"/>
  <c r="AL138" i="2"/>
  <c r="AM138" i="2"/>
  <c r="AL146" i="2"/>
  <c r="AM146" i="2"/>
  <c r="AL154" i="2"/>
  <c r="AM154" i="2"/>
  <c r="AL162" i="2"/>
  <c r="AM162" i="2"/>
  <c r="AL170" i="2"/>
  <c r="AM170" i="2"/>
  <c r="AL178" i="2"/>
  <c r="AM178" i="2"/>
  <c r="AL186" i="2"/>
  <c r="AM186" i="2"/>
  <c r="AL194" i="2"/>
  <c r="AM194" i="2"/>
  <c r="AL202" i="2"/>
  <c r="AM202" i="2"/>
  <c r="AL210" i="2"/>
  <c r="AM210" i="2"/>
  <c r="AL218" i="2"/>
  <c r="AM218" i="2"/>
  <c r="AL226" i="2"/>
  <c r="AM226" i="2"/>
  <c r="AL234" i="2"/>
  <c r="AM234" i="2"/>
  <c r="AL242" i="2"/>
  <c r="AM242" i="2"/>
  <c r="AL250" i="2"/>
  <c r="AM250" i="2"/>
  <c r="AL258" i="2"/>
  <c r="AM258" i="2"/>
  <c r="AL266" i="2"/>
  <c r="AM266" i="2"/>
  <c r="AL274" i="2"/>
  <c r="AM274" i="2"/>
  <c r="AL282" i="2"/>
  <c r="AM282" i="2"/>
  <c r="AL290" i="2"/>
  <c r="AM290" i="2"/>
  <c r="AL298" i="2"/>
  <c r="AM298" i="2"/>
  <c r="AL306" i="2"/>
  <c r="AM306" i="2"/>
  <c r="AL314" i="2"/>
  <c r="AM314" i="2"/>
  <c r="AL322" i="2"/>
  <c r="AM322" i="2"/>
  <c r="AL330" i="2"/>
  <c r="AM330" i="2"/>
  <c r="AL338" i="2"/>
  <c r="AM338" i="2"/>
  <c r="AL346" i="2"/>
  <c r="AM346" i="2"/>
  <c r="AL354" i="2"/>
  <c r="AM354" i="2"/>
  <c r="AL362" i="2"/>
  <c r="AM362" i="2"/>
  <c r="AL370" i="2"/>
  <c r="AM370" i="2"/>
  <c r="AL378" i="2"/>
  <c r="AM378" i="2"/>
  <c r="AL386" i="2"/>
  <c r="AM386" i="2"/>
  <c r="AL391" i="2"/>
  <c r="AM391" i="2"/>
  <c r="AL395" i="2"/>
  <c r="AM395" i="2"/>
  <c r="AL399" i="2"/>
  <c r="AM399" i="2"/>
  <c r="AL403" i="2"/>
  <c r="AM403" i="2"/>
  <c r="AL407" i="2"/>
  <c r="AM407" i="2"/>
  <c r="AL411" i="2"/>
  <c r="AM411" i="2"/>
  <c r="AL415" i="2"/>
  <c r="AM415" i="2"/>
  <c r="AL419" i="2"/>
  <c r="AM419" i="2"/>
  <c r="AL423" i="2"/>
  <c r="AM423" i="2"/>
  <c r="AL427" i="2"/>
  <c r="AM427" i="2"/>
  <c r="AL431" i="2"/>
  <c r="AM431" i="2"/>
  <c r="AL435" i="2"/>
  <c r="AM435" i="2"/>
  <c r="AL439" i="2"/>
  <c r="AM439" i="2"/>
  <c r="AL443" i="2"/>
  <c r="AM443" i="2"/>
  <c r="AL447" i="2"/>
  <c r="AM447" i="2"/>
  <c r="AL451" i="2"/>
  <c r="AM451" i="2"/>
  <c r="AL455" i="2"/>
  <c r="AM455" i="2"/>
  <c r="AL459" i="2"/>
  <c r="AM459" i="2"/>
  <c r="AL463" i="2"/>
  <c r="AM463" i="2"/>
  <c r="AL467" i="2"/>
  <c r="AM467" i="2"/>
  <c r="AL471" i="2"/>
  <c r="AM471" i="2"/>
  <c r="AL475" i="2"/>
  <c r="AM475" i="2"/>
  <c r="AL479" i="2"/>
  <c r="AM479" i="2"/>
  <c r="AL483" i="2"/>
  <c r="AM483" i="2"/>
  <c r="AL487" i="2"/>
  <c r="AM487" i="2"/>
  <c r="AL491" i="2"/>
  <c r="AM491" i="2"/>
  <c r="AL495" i="2"/>
  <c r="AM495" i="2"/>
  <c r="AL499" i="2"/>
  <c r="AM499" i="2"/>
  <c r="AL503" i="2"/>
  <c r="AM503" i="2"/>
  <c r="AL507" i="2"/>
  <c r="AM507" i="2"/>
  <c r="AL511" i="2"/>
  <c r="AM511" i="2"/>
  <c r="AL514" i="2"/>
  <c r="AM514" i="2"/>
  <c r="AV516" i="2"/>
  <c r="AW516" i="2"/>
  <c r="AL519" i="2"/>
  <c r="AM519" i="2"/>
  <c r="AL522" i="2"/>
  <c r="AM522" i="2"/>
  <c r="AV524" i="2"/>
  <c r="AW524" i="2"/>
  <c r="AL527" i="2"/>
  <c r="AM527" i="2"/>
  <c r="AL530" i="2"/>
  <c r="AM530" i="2"/>
  <c r="AV532" i="2"/>
  <c r="AW532" i="2"/>
  <c r="AL535" i="2"/>
  <c r="AM535" i="2"/>
  <c r="AL538" i="2"/>
  <c r="AM538" i="2"/>
  <c r="AV540" i="2"/>
  <c r="AW540" i="2"/>
  <c r="AL543" i="2"/>
  <c r="AM543" i="2"/>
  <c r="AL546" i="2"/>
  <c r="AM546" i="2"/>
  <c r="AV548" i="2"/>
  <c r="AW548" i="2"/>
  <c r="AL551" i="2"/>
  <c r="AM551" i="2"/>
  <c r="AL554" i="2"/>
  <c r="AM554" i="2"/>
  <c r="AV556" i="2"/>
  <c r="AW556" i="2"/>
  <c r="AL559" i="2"/>
  <c r="AM559" i="2"/>
  <c r="AL562" i="2"/>
  <c r="AM562" i="2"/>
  <c r="AV564" i="2"/>
  <c r="AW564" i="2"/>
  <c r="AL570" i="2"/>
  <c r="AM570" i="2"/>
  <c r="AV580" i="2"/>
  <c r="AW580" i="2"/>
  <c r="AL591" i="2"/>
  <c r="AM591" i="2"/>
  <c r="AL602" i="2"/>
  <c r="AM602" i="2"/>
  <c r="AV612" i="2"/>
  <c r="AW612" i="2"/>
  <c r="AV631" i="2"/>
  <c r="AW631" i="2"/>
  <c r="AV653" i="2"/>
  <c r="AW653" i="2"/>
  <c r="AV674" i="2"/>
  <c r="AW674" i="2"/>
  <c r="AV695" i="2"/>
  <c r="AW695" i="2"/>
  <c r="AV717" i="2"/>
  <c r="AW717" i="2"/>
  <c r="AV738" i="2"/>
  <c r="AW738" i="2"/>
  <c r="AV759" i="2"/>
  <c r="AW759" i="2"/>
  <c r="AV781" i="2"/>
  <c r="AW781" i="2"/>
  <c r="AV802" i="2"/>
  <c r="AW802" i="2"/>
  <c r="AV823" i="2"/>
  <c r="AW823" i="2"/>
  <c r="AV845" i="2"/>
  <c r="AW845" i="2"/>
  <c r="AV866" i="2"/>
  <c r="AW866" i="2"/>
  <c r="AV572" i="2"/>
  <c r="AW572" i="2"/>
  <c r="AL583" i="2"/>
  <c r="AM583" i="2"/>
  <c r="AL594" i="2"/>
  <c r="AM594" i="2"/>
  <c r="AV604" i="2"/>
  <c r="AW604" i="2"/>
  <c r="AV615" i="2"/>
  <c r="AW615" i="2"/>
  <c r="AV637" i="2"/>
  <c r="AW637" i="2"/>
  <c r="AV658" i="2"/>
  <c r="AW658" i="2"/>
  <c r="AV679" i="2"/>
  <c r="AW679" i="2"/>
  <c r="AV701" i="2"/>
  <c r="AW701" i="2"/>
  <c r="AV722" i="2"/>
  <c r="AW722" i="2"/>
  <c r="AV743" i="2"/>
  <c r="AW743" i="2"/>
  <c r="AV765" i="2"/>
  <c r="AW765" i="2"/>
  <c r="AV786" i="2"/>
  <c r="AW786" i="2"/>
  <c r="AV807" i="2"/>
  <c r="AW807" i="2"/>
  <c r="AV829" i="2"/>
  <c r="AW829" i="2"/>
  <c r="AV850" i="2"/>
  <c r="AW850" i="2"/>
  <c r="AL575" i="2"/>
  <c r="AM575" i="2"/>
  <c r="AL586" i="2"/>
  <c r="AM586" i="2"/>
  <c r="AV596" i="2"/>
  <c r="AW596" i="2"/>
  <c r="AL607" i="2"/>
  <c r="AM607" i="2"/>
  <c r="AV621" i="2"/>
  <c r="AW621" i="2"/>
  <c r="AV642" i="2"/>
  <c r="AW642" i="2"/>
  <c r="AV663" i="2"/>
  <c r="AW663" i="2"/>
  <c r="AV685" i="2"/>
  <c r="AW685" i="2"/>
  <c r="AV706" i="2"/>
  <c r="AW706" i="2"/>
  <c r="AV727" i="2"/>
  <c r="AW727" i="2"/>
  <c r="AV749" i="2"/>
  <c r="AW749" i="2"/>
  <c r="AV770" i="2"/>
  <c r="AW770" i="2"/>
  <c r="AV791" i="2"/>
  <c r="AW791" i="2"/>
  <c r="AV813" i="2"/>
  <c r="AW813" i="2"/>
  <c r="AV834" i="2"/>
  <c r="AW834" i="2"/>
  <c r="AV855" i="2"/>
  <c r="AW855" i="2"/>
  <c r="AS3" i="3"/>
  <c r="AL567" i="2"/>
  <c r="AM567" i="2"/>
  <c r="AL578" i="2"/>
  <c r="AM578" i="2"/>
  <c r="AV588" i="2"/>
  <c r="AW588" i="2"/>
  <c r="AL599" i="2"/>
  <c r="AM599" i="2"/>
  <c r="AL610" i="2"/>
  <c r="AM610" i="2"/>
  <c r="AV626" i="2"/>
  <c r="AW626" i="2"/>
  <c r="AV647" i="2"/>
  <c r="AW647" i="2"/>
  <c r="AV669" i="2"/>
  <c r="AW669" i="2"/>
  <c r="AV690" i="2"/>
  <c r="AW690" i="2"/>
  <c r="AV711" i="2"/>
  <c r="AW711" i="2"/>
  <c r="AV733" i="2"/>
  <c r="AW733" i="2"/>
  <c r="AV754" i="2"/>
  <c r="AW754" i="2"/>
  <c r="AV775" i="2"/>
  <c r="AW775" i="2"/>
  <c r="AV797" i="2"/>
  <c r="AW797" i="2"/>
  <c r="AV818" i="2"/>
  <c r="AW818" i="2"/>
  <c r="AV839" i="2"/>
  <c r="AW839" i="2"/>
  <c r="AV861" i="2"/>
  <c r="AW861" i="2"/>
  <c r="AF148" i="3"/>
  <c r="AJ148" i="3"/>
  <c r="AC148" i="3"/>
  <c r="AG148" i="3"/>
  <c r="AK148" i="3"/>
  <c r="AD148" i="3"/>
  <c r="AH148" i="3"/>
  <c r="AL148" i="3"/>
  <c r="AE148" i="3"/>
  <c r="AI148" i="3"/>
  <c r="AM148" i="3"/>
  <c r="AE130" i="3"/>
  <c r="AI130" i="3"/>
  <c r="AM130" i="3"/>
  <c r="AC130" i="3"/>
  <c r="AH130" i="3"/>
  <c r="AD130" i="3"/>
  <c r="AJ130" i="3"/>
  <c r="AF130" i="3"/>
  <c r="AK130" i="3"/>
  <c r="AG130" i="3"/>
  <c r="AL130" i="3"/>
  <c r="AF123" i="3"/>
  <c r="AJ123" i="3"/>
  <c r="AE123" i="3"/>
  <c r="AK123" i="3"/>
  <c r="AG123" i="3"/>
  <c r="AL123" i="3"/>
  <c r="AC123" i="3"/>
  <c r="AH123" i="3"/>
  <c r="AM123" i="3"/>
  <c r="AD123" i="3"/>
  <c r="AI123" i="3"/>
  <c r="AF59" i="3"/>
  <c r="AJ59" i="3"/>
  <c r="AD59" i="3"/>
  <c r="AH59" i="3"/>
  <c r="AL59" i="3"/>
  <c r="AC59" i="3"/>
  <c r="AK59" i="3"/>
  <c r="AG59" i="3"/>
  <c r="AI59" i="3"/>
  <c r="AM59" i="3"/>
  <c r="AE59" i="3"/>
  <c r="AC106" i="3"/>
  <c r="AG106" i="3"/>
  <c r="AK106" i="3"/>
  <c r="AD106" i="3"/>
  <c r="AI106" i="3"/>
  <c r="AE106" i="3"/>
  <c r="AJ106" i="3"/>
  <c r="AF106" i="3"/>
  <c r="AL106" i="3"/>
  <c r="AH106" i="3"/>
  <c r="AM106" i="3"/>
  <c r="AD42" i="3"/>
  <c r="AH42" i="3"/>
  <c r="AC42" i="3"/>
  <c r="AI42" i="3"/>
  <c r="AM42" i="3"/>
  <c r="AF42" i="3"/>
  <c r="AK42" i="3"/>
  <c r="AE42" i="3"/>
  <c r="AG42" i="3"/>
  <c r="AJ42" i="3"/>
  <c r="AL42" i="3"/>
  <c r="AC137" i="3"/>
  <c r="AG137" i="3"/>
  <c r="AK137" i="3"/>
  <c r="AD137" i="3"/>
  <c r="AH137" i="3"/>
  <c r="AL137" i="3"/>
  <c r="AE137" i="3"/>
  <c r="AI137" i="3"/>
  <c r="AM137" i="3"/>
  <c r="AF137" i="3"/>
  <c r="AJ137" i="3"/>
  <c r="AD73" i="3"/>
  <c r="AH73" i="3"/>
  <c r="AL73" i="3"/>
  <c r="AF73" i="3"/>
  <c r="AJ73" i="3"/>
  <c r="AI73" i="3"/>
  <c r="AE73" i="3"/>
  <c r="AM73" i="3"/>
  <c r="AC73" i="3"/>
  <c r="AG73" i="3"/>
  <c r="AK73" i="3"/>
  <c r="AC9" i="3"/>
  <c r="AG9" i="3"/>
  <c r="AU9" i="3"/>
  <c r="AK9" i="3"/>
  <c r="AD9" i="3"/>
  <c r="AI9" i="3"/>
  <c r="AH9" i="3"/>
  <c r="AE9" i="3"/>
  <c r="AL9" i="3"/>
  <c r="AJ9" i="3"/>
  <c r="AM9" i="3"/>
  <c r="AF9" i="3"/>
  <c r="AS9" i="3"/>
  <c r="AF156" i="3"/>
  <c r="AJ156" i="3"/>
  <c r="AC156" i="3"/>
  <c r="AG156" i="3"/>
  <c r="AK156" i="3"/>
  <c r="AD156" i="3"/>
  <c r="AH156" i="3"/>
  <c r="AL156" i="3"/>
  <c r="AM156" i="3"/>
  <c r="AE156" i="3"/>
  <c r="AI156" i="3"/>
  <c r="AF140" i="3"/>
  <c r="AJ140" i="3"/>
  <c r="AC140" i="3"/>
  <c r="AG140" i="3"/>
  <c r="AK140" i="3"/>
  <c r="AD140" i="3"/>
  <c r="AH140" i="3"/>
  <c r="AL140" i="3"/>
  <c r="AM140" i="3"/>
  <c r="AE140" i="3"/>
  <c r="AI140" i="3"/>
  <c r="AE122" i="3"/>
  <c r="AI122" i="3"/>
  <c r="AM122" i="3"/>
  <c r="AF122" i="3"/>
  <c r="AK122" i="3"/>
  <c r="AG122" i="3"/>
  <c r="AL122" i="3"/>
  <c r="AC122" i="3"/>
  <c r="AH122" i="3"/>
  <c r="AJ122" i="3"/>
  <c r="AD122" i="3"/>
  <c r="AF119" i="3"/>
  <c r="AJ119" i="3"/>
  <c r="AG119" i="3"/>
  <c r="AL119" i="3"/>
  <c r="AC119" i="3"/>
  <c r="AH119" i="3"/>
  <c r="AM119" i="3"/>
  <c r="AD119" i="3"/>
  <c r="AI119" i="3"/>
  <c r="AE119" i="3"/>
  <c r="AK119" i="3"/>
  <c r="AF55" i="3"/>
  <c r="AJ55" i="3"/>
  <c r="AD55" i="3"/>
  <c r="AH55" i="3"/>
  <c r="AL55" i="3"/>
  <c r="AG55" i="3"/>
  <c r="AI55" i="3"/>
  <c r="AC55" i="3"/>
  <c r="AK55" i="3"/>
  <c r="AE55" i="3"/>
  <c r="AM55" i="3"/>
  <c r="AE102" i="3"/>
  <c r="AI102" i="3"/>
  <c r="AM102" i="3"/>
  <c r="AC102" i="3"/>
  <c r="AG102" i="3"/>
  <c r="AK102" i="3"/>
  <c r="AH102" i="3"/>
  <c r="AJ102" i="3"/>
  <c r="AD102" i="3"/>
  <c r="AL102" i="3"/>
  <c r="AF102" i="3"/>
  <c r="AD38" i="3"/>
  <c r="AH38" i="3"/>
  <c r="AL38" i="3"/>
  <c r="AE38" i="3"/>
  <c r="AJ38" i="3"/>
  <c r="AG38" i="3"/>
  <c r="AM38" i="3"/>
  <c r="AF38" i="3"/>
  <c r="AI38" i="3"/>
  <c r="AK38" i="3"/>
  <c r="AC38" i="3"/>
  <c r="AC133" i="3"/>
  <c r="AG133" i="3"/>
  <c r="AK133" i="3"/>
  <c r="AD133" i="3"/>
  <c r="AH133" i="3"/>
  <c r="AL133" i="3"/>
  <c r="AE133" i="3"/>
  <c r="AI133" i="3"/>
  <c r="AM133" i="3"/>
  <c r="AJ133" i="3"/>
  <c r="AF133" i="3"/>
  <c r="AD69" i="3"/>
  <c r="AH69" i="3"/>
  <c r="AL69" i="3"/>
  <c r="AF69" i="3"/>
  <c r="AJ69" i="3"/>
  <c r="AE69" i="3"/>
  <c r="AM69" i="3"/>
  <c r="AI69" i="3"/>
  <c r="AK69" i="3"/>
  <c r="AC69" i="3"/>
  <c r="AG69" i="3"/>
  <c r="AC5" i="3"/>
  <c r="AG5" i="3"/>
  <c r="AU5" i="3"/>
  <c r="AK5" i="3"/>
  <c r="AE5" i="3"/>
  <c r="AJ5" i="3"/>
  <c r="AI5" i="3"/>
  <c r="AF5" i="3"/>
  <c r="AM5" i="3"/>
  <c r="AL5" i="3"/>
  <c r="AD5" i="3"/>
  <c r="AH5" i="3"/>
  <c r="AS5" i="3"/>
  <c r="B217" i="3"/>
  <c r="H217" i="3"/>
  <c r="M217" i="3"/>
  <c r="G217" i="3"/>
  <c r="L217" i="3"/>
  <c r="F217" i="3"/>
  <c r="K217" i="3"/>
  <c r="P217" i="3"/>
  <c r="J217" i="3"/>
  <c r="W217" i="3"/>
  <c r="O217" i="3"/>
  <c r="I217" i="3"/>
  <c r="N217" i="3"/>
  <c r="B153" i="3"/>
  <c r="I153" i="3"/>
  <c r="N153" i="3"/>
  <c r="H153" i="3"/>
  <c r="M153" i="3"/>
  <c r="G153" i="3"/>
  <c r="L153" i="3"/>
  <c r="F153" i="3"/>
  <c r="K153" i="3"/>
  <c r="P153" i="3"/>
  <c r="J153" i="3"/>
  <c r="W153" i="3"/>
  <c r="O153" i="3"/>
  <c r="B213" i="3"/>
  <c r="L213" i="3"/>
  <c r="F213" i="3"/>
  <c r="K213" i="3"/>
  <c r="P213" i="3"/>
  <c r="Q213" i="3"/>
  <c r="J213" i="3"/>
  <c r="W213" i="3"/>
  <c r="O213" i="3"/>
  <c r="I213" i="3"/>
  <c r="N213" i="3"/>
  <c r="H213" i="3"/>
  <c r="M213" i="3"/>
  <c r="G213" i="3"/>
  <c r="B149" i="3"/>
  <c r="M149" i="3"/>
  <c r="G149" i="3"/>
  <c r="L149" i="3"/>
  <c r="F149" i="3"/>
  <c r="K149" i="3"/>
  <c r="P149" i="3"/>
  <c r="Q149" i="3"/>
  <c r="J149" i="3"/>
  <c r="W149" i="3"/>
  <c r="O149" i="3"/>
  <c r="I149" i="3"/>
  <c r="N149" i="3"/>
  <c r="H149" i="3"/>
  <c r="B193" i="3"/>
  <c r="G193" i="3"/>
  <c r="J193" i="3"/>
  <c r="W193" i="3"/>
  <c r="P193" i="3"/>
  <c r="L193" i="3"/>
  <c r="O193" i="3"/>
  <c r="I193" i="3"/>
  <c r="H193" i="3"/>
  <c r="F193" i="3"/>
  <c r="M193" i="3"/>
  <c r="N193" i="3"/>
  <c r="K193" i="3"/>
  <c r="J253" i="3"/>
  <c r="W253" i="3"/>
  <c r="B253" i="3"/>
  <c r="G253" i="3"/>
  <c r="M253" i="3"/>
  <c r="K253" i="3"/>
  <c r="L253" i="3"/>
  <c r="F253" i="3"/>
  <c r="P253" i="3"/>
  <c r="O253" i="3"/>
  <c r="H253" i="3"/>
  <c r="I253" i="3"/>
  <c r="N253" i="3"/>
  <c r="B189" i="3"/>
  <c r="N189" i="3"/>
  <c r="K189" i="3"/>
  <c r="I189" i="3"/>
  <c r="J189" i="3"/>
  <c r="W189" i="3"/>
  <c r="P189" i="3"/>
  <c r="M189" i="3"/>
  <c r="O189" i="3"/>
  <c r="G189" i="3"/>
  <c r="H189" i="3"/>
  <c r="F189" i="3"/>
  <c r="L189" i="3"/>
  <c r="B133" i="3"/>
  <c r="K133" i="3"/>
  <c r="P133" i="3"/>
  <c r="Q133" i="3"/>
  <c r="F133" i="3"/>
  <c r="O133" i="3"/>
  <c r="I133" i="3"/>
  <c r="N133" i="3"/>
  <c r="H133" i="3"/>
  <c r="J133" i="3"/>
  <c r="W133" i="3"/>
  <c r="G133" i="3"/>
  <c r="L133" i="3"/>
  <c r="M133" i="3"/>
  <c r="B117" i="3"/>
  <c r="K117" i="3"/>
  <c r="P117" i="3"/>
  <c r="Q117" i="3"/>
  <c r="F117" i="3"/>
  <c r="O117" i="3"/>
  <c r="I117" i="3"/>
  <c r="J117" i="3"/>
  <c r="W117" i="3"/>
  <c r="G117" i="3"/>
  <c r="L117" i="3"/>
  <c r="N117" i="3"/>
  <c r="M117" i="3"/>
  <c r="H117" i="3"/>
  <c r="B101" i="3"/>
  <c r="K101" i="3"/>
  <c r="P101" i="3"/>
  <c r="Q101" i="3"/>
  <c r="J101" i="3"/>
  <c r="W101" i="3"/>
  <c r="O101" i="3"/>
  <c r="I101" i="3"/>
  <c r="N101" i="3"/>
  <c r="G101" i="3"/>
  <c r="L101" i="3"/>
  <c r="F101" i="3"/>
  <c r="H101" i="3"/>
  <c r="M101" i="3"/>
  <c r="B85" i="3"/>
  <c r="K85" i="3"/>
  <c r="P85" i="3"/>
  <c r="Q85" i="3"/>
  <c r="J85" i="3"/>
  <c r="W85" i="3"/>
  <c r="O85" i="3"/>
  <c r="I85" i="3"/>
  <c r="N85" i="3"/>
  <c r="G85" i="3"/>
  <c r="L85" i="3"/>
  <c r="F85" i="3"/>
  <c r="H85" i="3"/>
  <c r="M85" i="3"/>
  <c r="B69" i="3"/>
  <c r="O69" i="3"/>
  <c r="I69" i="3"/>
  <c r="J69" i="3"/>
  <c r="W69" i="3"/>
  <c r="G69" i="3"/>
  <c r="L69" i="3"/>
  <c r="N69" i="3"/>
  <c r="H69" i="3"/>
  <c r="P69" i="3"/>
  <c r="M69" i="3"/>
  <c r="K69" i="3"/>
  <c r="F69" i="3"/>
  <c r="B53" i="3"/>
  <c r="N53" i="3"/>
  <c r="H53" i="3"/>
  <c r="I53" i="3"/>
  <c r="G53" i="3"/>
  <c r="L53" i="3"/>
  <c r="F53" i="3"/>
  <c r="K53" i="3"/>
  <c r="P53" i="3"/>
  <c r="Q53" i="3"/>
  <c r="J53" i="3"/>
  <c r="W53" i="3"/>
  <c r="O53" i="3"/>
  <c r="M53" i="3"/>
  <c r="B37" i="3"/>
  <c r="N37" i="3"/>
  <c r="H37" i="3"/>
  <c r="I37" i="3"/>
  <c r="G37" i="3"/>
  <c r="L37" i="3"/>
  <c r="F37" i="3"/>
  <c r="K37" i="3"/>
  <c r="P37" i="3"/>
  <c r="Q37" i="3"/>
  <c r="J37" i="3"/>
  <c r="W37" i="3"/>
  <c r="O37" i="3"/>
  <c r="M37" i="3"/>
  <c r="B21" i="3"/>
  <c r="O21" i="3"/>
  <c r="F21" i="3"/>
  <c r="I21" i="3"/>
  <c r="H21" i="3"/>
  <c r="J21" i="3"/>
  <c r="W21" i="3"/>
  <c r="G21" i="3"/>
  <c r="L21" i="3"/>
  <c r="N21" i="3"/>
  <c r="K21" i="3"/>
  <c r="P21" i="3"/>
  <c r="Q21" i="3"/>
  <c r="M21" i="3"/>
  <c r="U21" i="3"/>
  <c r="B255" i="3"/>
  <c r="O255" i="3"/>
  <c r="F255" i="3"/>
  <c r="P255" i="3"/>
  <c r="K255" i="3"/>
  <c r="Q255" i="3"/>
  <c r="L255" i="3"/>
  <c r="I255" i="3"/>
  <c r="G255" i="3"/>
  <c r="N255" i="3"/>
  <c r="H255" i="3"/>
  <c r="M255" i="3"/>
  <c r="J255" i="3"/>
  <c r="W255" i="3"/>
  <c r="B240" i="3"/>
  <c r="O240" i="3"/>
  <c r="F240" i="3"/>
  <c r="H240" i="3"/>
  <c r="J240" i="3"/>
  <c r="W240" i="3"/>
  <c r="G240" i="3"/>
  <c r="L240" i="3"/>
  <c r="N240" i="3"/>
  <c r="K240" i="3"/>
  <c r="P240" i="3"/>
  <c r="Q240" i="3"/>
  <c r="M240" i="3"/>
  <c r="I240" i="3"/>
  <c r="B224" i="3"/>
  <c r="G224" i="3"/>
  <c r="L224" i="3"/>
  <c r="F224" i="3"/>
  <c r="K224" i="3"/>
  <c r="P224" i="3"/>
  <c r="Q224" i="3"/>
  <c r="J224" i="3"/>
  <c r="W224" i="3"/>
  <c r="O224" i="3"/>
  <c r="I224" i="3"/>
  <c r="N224" i="3"/>
  <c r="M224" i="3"/>
  <c r="H224" i="3"/>
  <c r="B208" i="3"/>
  <c r="G208" i="3"/>
  <c r="L208" i="3"/>
  <c r="F208" i="3"/>
  <c r="K208" i="3"/>
  <c r="P208" i="3"/>
  <c r="Q208" i="3"/>
  <c r="J208" i="3"/>
  <c r="W208" i="3"/>
  <c r="O208" i="3"/>
  <c r="I208" i="3"/>
  <c r="N208" i="3"/>
  <c r="H208" i="3"/>
  <c r="M208" i="3"/>
  <c r="B192" i="3"/>
  <c r="H192" i="3"/>
  <c r="M192" i="3"/>
  <c r="O192" i="3"/>
  <c r="L192" i="3"/>
  <c r="I192" i="3"/>
  <c r="F192" i="3"/>
  <c r="P192" i="3"/>
  <c r="N192" i="3"/>
  <c r="K192" i="3"/>
  <c r="G192" i="3"/>
  <c r="J192" i="3"/>
  <c r="W192" i="3"/>
  <c r="B176" i="3"/>
  <c r="H176" i="3"/>
  <c r="J176" i="3"/>
  <c r="W176" i="3"/>
  <c r="O176" i="3"/>
  <c r="L176" i="3"/>
  <c r="N176" i="3"/>
  <c r="I176" i="3"/>
  <c r="P176" i="3"/>
  <c r="G176" i="3"/>
  <c r="M176" i="3"/>
  <c r="F176" i="3"/>
  <c r="K176" i="3"/>
  <c r="B160" i="3"/>
  <c r="H160" i="3"/>
  <c r="M160" i="3"/>
  <c r="G160" i="3"/>
  <c r="L160" i="3"/>
  <c r="F160" i="3"/>
  <c r="K160" i="3"/>
  <c r="P160" i="3"/>
  <c r="Q160" i="3"/>
  <c r="J160" i="3"/>
  <c r="W160" i="3"/>
  <c r="O160" i="3"/>
  <c r="N160" i="3"/>
  <c r="I160" i="3"/>
  <c r="B144" i="3"/>
  <c r="H144" i="3"/>
  <c r="M144" i="3"/>
  <c r="G144" i="3"/>
  <c r="L144" i="3"/>
  <c r="F144" i="3"/>
  <c r="K144" i="3"/>
  <c r="P144" i="3"/>
  <c r="Q144" i="3"/>
  <c r="J144" i="3"/>
  <c r="W144" i="3"/>
  <c r="O144" i="3"/>
  <c r="I144" i="3"/>
  <c r="N144" i="3"/>
  <c r="B128" i="3"/>
  <c r="F128" i="3"/>
  <c r="K128" i="3"/>
  <c r="I128" i="3"/>
  <c r="J128" i="3"/>
  <c r="W128" i="3"/>
  <c r="O128" i="3"/>
  <c r="L128" i="3"/>
  <c r="N128" i="3"/>
  <c r="H128" i="3"/>
  <c r="M128" i="3"/>
  <c r="G128" i="3"/>
  <c r="P128" i="3"/>
  <c r="Q128" i="3"/>
  <c r="B112" i="3"/>
  <c r="F112" i="3"/>
  <c r="K112" i="3"/>
  <c r="P112" i="3"/>
  <c r="Q112" i="3"/>
  <c r="J112" i="3"/>
  <c r="W112" i="3"/>
  <c r="O112" i="3"/>
  <c r="I112" i="3"/>
  <c r="N112" i="3"/>
  <c r="H112" i="3"/>
  <c r="M112" i="3"/>
  <c r="G112" i="3"/>
  <c r="L112" i="3"/>
  <c r="B96" i="3"/>
  <c r="F96" i="3"/>
  <c r="K96" i="3"/>
  <c r="P96" i="3"/>
  <c r="Q96" i="3"/>
  <c r="J96" i="3"/>
  <c r="W96" i="3"/>
  <c r="O96" i="3"/>
  <c r="I96" i="3"/>
  <c r="N96" i="3"/>
  <c r="H96" i="3"/>
  <c r="M96" i="3"/>
  <c r="L96" i="3"/>
  <c r="G96" i="3"/>
  <c r="B80" i="3"/>
  <c r="F80" i="3"/>
  <c r="K80" i="3"/>
  <c r="P80" i="3"/>
  <c r="Q80" i="3"/>
  <c r="J80" i="3"/>
  <c r="W80" i="3"/>
  <c r="O80" i="3"/>
  <c r="I80" i="3"/>
  <c r="N80" i="3"/>
  <c r="H80" i="3"/>
  <c r="M80" i="3"/>
  <c r="G80" i="3"/>
  <c r="L80" i="3"/>
  <c r="B64" i="3"/>
  <c r="F64" i="3"/>
  <c r="K64" i="3"/>
  <c r="P64" i="3"/>
  <c r="J64" i="3"/>
  <c r="W64" i="3"/>
  <c r="O64" i="3"/>
  <c r="I64" i="3"/>
  <c r="N64" i="3"/>
  <c r="H64" i="3"/>
  <c r="M64" i="3"/>
  <c r="G64" i="3"/>
  <c r="L64" i="3"/>
  <c r="B48" i="3"/>
  <c r="I48" i="3"/>
  <c r="N48" i="3"/>
  <c r="H48" i="3"/>
  <c r="M48" i="3"/>
  <c r="G48" i="3"/>
  <c r="L48" i="3"/>
  <c r="F48" i="3"/>
  <c r="K48" i="3"/>
  <c r="P48" i="3"/>
  <c r="J48" i="3"/>
  <c r="W48" i="3"/>
  <c r="O48" i="3"/>
  <c r="B32" i="3"/>
  <c r="F32" i="3"/>
  <c r="K32" i="3"/>
  <c r="H32" i="3"/>
  <c r="J32" i="3"/>
  <c r="W32" i="3"/>
  <c r="O32" i="3"/>
  <c r="L32" i="3"/>
  <c r="N32" i="3"/>
  <c r="I32" i="3"/>
  <c r="P32" i="3"/>
  <c r="M32" i="3"/>
  <c r="G32" i="3"/>
  <c r="B15" i="3"/>
  <c r="I15" i="3"/>
  <c r="N15" i="3"/>
  <c r="O15" i="3"/>
  <c r="F15" i="3"/>
  <c r="L15" i="3"/>
  <c r="K15" i="3"/>
  <c r="H15" i="3"/>
  <c r="P15" i="3"/>
  <c r="M15" i="3"/>
  <c r="G15" i="3"/>
  <c r="J15" i="3"/>
  <c r="W15" i="3"/>
  <c r="U15" i="3"/>
  <c r="H251" i="3"/>
  <c r="N251" i="3"/>
  <c r="B251" i="3"/>
  <c r="F251" i="3"/>
  <c r="M251" i="3"/>
  <c r="J251" i="3"/>
  <c r="W251" i="3"/>
  <c r="L251" i="3"/>
  <c r="P251" i="3"/>
  <c r="G251" i="3"/>
  <c r="K251" i="3"/>
  <c r="I251" i="3"/>
  <c r="O251" i="3"/>
  <c r="B235" i="3"/>
  <c r="F235" i="3"/>
  <c r="K235" i="3"/>
  <c r="P235" i="3"/>
  <c r="Q235" i="3"/>
  <c r="N235" i="3"/>
  <c r="H235" i="3"/>
  <c r="M235" i="3"/>
  <c r="J235" i="3"/>
  <c r="W235" i="3"/>
  <c r="I235" i="3"/>
  <c r="G235" i="3"/>
  <c r="O235" i="3"/>
  <c r="L235" i="3"/>
  <c r="B219" i="3"/>
  <c r="F219" i="3"/>
  <c r="K219" i="3"/>
  <c r="P219" i="3"/>
  <c r="N219" i="3"/>
  <c r="H219" i="3"/>
  <c r="M219" i="3"/>
  <c r="O219" i="3"/>
  <c r="L219" i="3"/>
  <c r="J219" i="3"/>
  <c r="W219" i="3"/>
  <c r="I219" i="3"/>
  <c r="G219" i="3"/>
  <c r="B203" i="3"/>
  <c r="F203" i="3"/>
  <c r="K203" i="3"/>
  <c r="P203" i="3"/>
  <c r="N203" i="3"/>
  <c r="H203" i="3"/>
  <c r="M203" i="3"/>
  <c r="J203" i="3"/>
  <c r="W203" i="3"/>
  <c r="I203" i="3"/>
  <c r="G203" i="3"/>
  <c r="O203" i="3"/>
  <c r="L203" i="3"/>
  <c r="B187" i="3"/>
  <c r="G187" i="3"/>
  <c r="J187" i="3"/>
  <c r="W187" i="3"/>
  <c r="H187" i="3"/>
  <c r="O187" i="3"/>
  <c r="L187" i="3"/>
  <c r="I187" i="3"/>
  <c r="N187" i="3"/>
  <c r="M187" i="3"/>
  <c r="K187" i="3"/>
  <c r="P187" i="3"/>
  <c r="Q187" i="3"/>
  <c r="F187" i="3"/>
  <c r="B171" i="3"/>
  <c r="G171" i="3"/>
  <c r="L171" i="3"/>
  <c r="J171" i="3"/>
  <c r="W171" i="3"/>
  <c r="O171" i="3"/>
  <c r="M171" i="3"/>
  <c r="P171" i="3"/>
  <c r="K171" i="3"/>
  <c r="Q171" i="3"/>
  <c r="N171" i="3"/>
  <c r="H171" i="3"/>
  <c r="I171" i="3"/>
  <c r="F171" i="3"/>
  <c r="B155" i="3"/>
  <c r="O155" i="3"/>
  <c r="I155" i="3"/>
  <c r="N155" i="3"/>
  <c r="G155" i="3"/>
  <c r="P155" i="3"/>
  <c r="K155" i="3"/>
  <c r="M155" i="3"/>
  <c r="H155" i="3"/>
  <c r="F155" i="3"/>
  <c r="L155" i="3"/>
  <c r="J155" i="3"/>
  <c r="W155" i="3"/>
  <c r="B139" i="3"/>
  <c r="O139" i="3"/>
  <c r="I139" i="3"/>
  <c r="N139" i="3"/>
  <c r="L139" i="3"/>
  <c r="J139" i="3"/>
  <c r="W139" i="3"/>
  <c r="G139" i="3"/>
  <c r="P139" i="3"/>
  <c r="K139" i="3"/>
  <c r="M139" i="3"/>
  <c r="H139" i="3"/>
  <c r="F139" i="3"/>
  <c r="B123" i="3"/>
  <c r="F123" i="3"/>
  <c r="K123" i="3"/>
  <c r="H123" i="3"/>
  <c r="J123" i="3"/>
  <c r="W123" i="3"/>
  <c r="L123" i="3"/>
  <c r="N123" i="3"/>
  <c r="P123" i="3"/>
  <c r="I123" i="3"/>
  <c r="G123" i="3"/>
  <c r="M123" i="3"/>
  <c r="O123" i="3"/>
  <c r="B107" i="3"/>
  <c r="F107" i="3"/>
  <c r="K107" i="3"/>
  <c r="P107" i="3"/>
  <c r="J107" i="3"/>
  <c r="W107" i="3"/>
  <c r="H107" i="3"/>
  <c r="I107" i="3"/>
  <c r="G107" i="3"/>
  <c r="N107" i="3"/>
  <c r="O107" i="3"/>
  <c r="L107" i="3"/>
  <c r="M107" i="3"/>
  <c r="B91" i="3"/>
  <c r="F91" i="3"/>
  <c r="K91" i="3"/>
  <c r="P91" i="3"/>
  <c r="M91" i="3"/>
  <c r="O91" i="3"/>
  <c r="N91" i="3"/>
  <c r="L91" i="3"/>
  <c r="J91" i="3"/>
  <c r="W91" i="3"/>
  <c r="G91" i="3"/>
  <c r="H91" i="3"/>
  <c r="I91" i="3"/>
  <c r="B75" i="3"/>
  <c r="M75" i="3"/>
  <c r="G75" i="3"/>
  <c r="P75" i="3"/>
  <c r="J75" i="3"/>
  <c r="W75" i="3"/>
  <c r="O75" i="3"/>
  <c r="F75" i="3"/>
  <c r="H75" i="3"/>
  <c r="N75" i="3"/>
  <c r="K75" i="3"/>
  <c r="I75" i="3"/>
  <c r="L75" i="3"/>
  <c r="B59" i="3"/>
  <c r="M59" i="3"/>
  <c r="G59" i="3"/>
  <c r="P59" i="3"/>
  <c r="J59" i="3"/>
  <c r="W59" i="3"/>
  <c r="O59" i="3"/>
  <c r="K59" i="3"/>
  <c r="I59" i="3"/>
  <c r="L59" i="3"/>
  <c r="F59" i="3"/>
  <c r="H59" i="3"/>
  <c r="N59" i="3"/>
  <c r="B43" i="3"/>
  <c r="L43" i="3"/>
  <c r="F43" i="3"/>
  <c r="O43" i="3"/>
  <c r="I43" i="3"/>
  <c r="N43" i="3"/>
  <c r="P43" i="3"/>
  <c r="K43" i="3"/>
  <c r="Q43" i="3"/>
  <c r="G43" i="3"/>
  <c r="M43" i="3"/>
  <c r="J43" i="3"/>
  <c r="W43" i="3"/>
  <c r="H43" i="3"/>
  <c r="B27" i="3"/>
  <c r="M27" i="3"/>
  <c r="H27" i="3"/>
  <c r="O27" i="3"/>
  <c r="J27" i="3"/>
  <c r="W27" i="3"/>
  <c r="P27" i="3"/>
  <c r="L27" i="3"/>
  <c r="I27" i="3"/>
  <c r="K27" i="3"/>
  <c r="F27" i="3"/>
  <c r="G27" i="3"/>
  <c r="N27" i="3"/>
  <c r="B8" i="3"/>
  <c r="N8" i="3"/>
  <c r="I8" i="3"/>
  <c r="H8" i="3"/>
  <c r="G8" i="3"/>
  <c r="M8" i="3"/>
  <c r="F8" i="3"/>
  <c r="K8" i="3"/>
  <c r="L8" i="3"/>
  <c r="O8" i="3"/>
  <c r="P8" i="3"/>
  <c r="J8" i="3"/>
  <c r="W8" i="3"/>
  <c r="U8" i="3"/>
  <c r="G250" i="3"/>
  <c r="B250" i="3"/>
  <c r="N250" i="3"/>
  <c r="H250" i="3"/>
  <c r="L250" i="3"/>
  <c r="P250" i="3"/>
  <c r="I250" i="3"/>
  <c r="K250" i="3"/>
  <c r="M250" i="3"/>
  <c r="F250" i="3"/>
  <c r="O250" i="3"/>
  <c r="J250" i="3"/>
  <c r="W250" i="3"/>
  <c r="B234" i="3"/>
  <c r="M234" i="3"/>
  <c r="G234" i="3"/>
  <c r="L234" i="3"/>
  <c r="F234" i="3"/>
  <c r="K234" i="3"/>
  <c r="P234" i="3"/>
  <c r="J234" i="3"/>
  <c r="W234" i="3"/>
  <c r="O234" i="3"/>
  <c r="I234" i="3"/>
  <c r="N234" i="3"/>
  <c r="H234" i="3"/>
  <c r="B218" i="3"/>
  <c r="M218" i="3"/>
  <c r="G218" i="3"/>
  <c r="L218" i="3"/>
  <c r="F218" i="3"/>
  <c r="K218" i="3"/>
  <c r="P218" i="3"/>
  <c r="J218" i="3"/>
  <c r="W218" i="3"/>
  <c r="O218" i="3"/>
  <c r="I218" i="3"/>
  <c r="N218" i="3"/>
  <c r="H218" i="3"/>
  <c r="B202" i="3"/>
  <c r="M202" i="3"/>
  <c r="G202" i="3"/>
  <c r="L202" i="3"/>
  <c r="F202" i="3"/>
  <c r="K202" i="3"/>
  <c r="P202" i="3"/>
  <c r="J202" i="3"/>
  <c r="W202" i="3"/>
  <c r="O202" i="3"/>
  <c r="I202" i="3"/>
  <c r="N202" i="3"/>
  <c r="H202" i="3"/>
  <c r="B186" i="3"/>
  <c r="J186" i="3"/>
  <c r="W186" i="3"/>
  <c r="G186" i="3"/>
  <c r="K186" i="3"/>
  <c r="N186" i="3"/>
  <c r="O186" i="3"/>
  <c r="L186" i="3"/>
  <c r="I186" i="3"/>
  <c r="H186" i="3"/>
  <c r="F186" i="3"/>
  <c r="M186" i="3"/>
  <c r="P186" i="3"/>
  <c r="Q186" i="3"/>
  <c r="B170" i="3"/>
  <c r="J170" i="3"/>
  <c r="W170" i="3"/>
  <c r="O170" i="3"/>
  <c r="I170" i="3"/>
  <c r="N170" i="3"/>
  <c r="H170" i="3"/>
  <c r="M170" i="3"/>
  <c r="G170" i="3"/>
  <c r="L170" i="3"/>
  <c r="F170" i="3"/>
  <c r="K170" i="3"/>
  <c r="P170" i="3"/>
  <c r="Q170" i="3"/>
  <c r="B154" i="3"/>
  <c r="J154" i="3"/>
  <c r="W154" i="3"/>
  <c r="O154" i="3"/>
  <c r="I154" i="3"/>
  <c r="N154" i="3"/>
  <c r="H154" i="3"/>
  <c r="M154" i="3"/>
  <c r="G154" i="3"/>
  <c r="L154" i="3"/>
  <c r="F154" i="3"/>
  <c r="K154" i="3"/>
  <c r="P154" i="3"/>
  <c r="Q154" i="3"/>
  <c r="B138" i="3"/>
  <c r="J138" i="3"/>
  <c r="W138" i="3"/>
  <c r="O138" i="3"/>
  <c r="I138" i="3"/>
  <c r="N138" i="3"/>
  <c r="H138" i="3"/>
  <c r="M138" i="3"/>
  <c r="G138" i="3"/>
  <c r="L138" i="3"/>
  <c r="F138" i="3"/>
  <c r="K138" i="3"/>
  <c r="P138" i="3"/>
  <c r="Q138" i="3"/>
  <c r="B122" i="3"/>
  <c r="L122" i="3"/>
  <c r="F122" i="3"/>
  <c r="K122" i="3"/>
  <c r="P122" i="3"/>
  <c r="J122" i="3"/>
  <c r="W122" i="3"/>
  <c r="O122" i="3"/>
  <c r="I122" i="3"/>
  <c r="N122" i="3"/>
  <c r="H122" i="3"/>
  <c r="M122" i="3"/>
  <c r="G122" i="3"/>
  <c r="B106" i="3"/>
  <c r="L106" i="3"/>
  <c r="F106" i="3"/>
  <c r="K106" i="3"/>
  <c r="P106" i="3"/>
  <c r="J106" i="3"/>
  <c r="W106" i="3"/>
  <c r="O106" i="3"/>
  <c r="I106" i="3"/>
  <c r="N106" i="3"/>
  <c r="H106" i="3"/>
  <c r="M106" i="3"/>
  <c r="G106" i="3"/>
  <c r="B90" i="3"/>
  <c r="L90" i="3"/>
  <c r="F90" i="3"/>
  <c r="K90" i="3"/>
  <c r="P90" i="3"/>
  <c r="J90" i="3"/>
  <c r="W90" i="3"/>
  <c r="O90" i="3"/>
  <c r="I90" i="3"/>
  <c r="N90" i="3"/>
  <c r="H90" i="3"/>
  <c r="M90" i="3"/>
  <c r="G90" i="3"/>
  <c r="B74" i="3"/>
  <c r="L74" i="3"/>
  <c r="F74" i="3"/>
  <c r="K74" i="3"/>
  <c r="P74" i="3"/>
  <c r="J74" i="3"/>
  <c r="W74" i="3"/>
  <c r="O74" i="3"/>
  <c r="I74" i="3"/>
  <c r="N74" i="3"/>
  <c r="H74" i="3"/>
  <c r="M74" i="3"/>
  <c r="G74" i="3"/>
  <c r="B58" i="3"/>
  <c r="K58" i="3"/>
  <c r="H58" i="3"/>
  <c r="J58" i="3"/>
  <c r="W58" i="3"/>
  <c r="F58" i="3"/>
  <c r="M58" i="3"/>
  <c r="O58" i="3"/>
  <c r="L58" i="3"/>
  <c r="I58" i="3"/>
  <c r="G58" i="3"/>
  <c r="P58" i="3"/>
  <c r="N58" i="3"/>
  <c r="B42" i="3"/>
  <c r="K42" i="3"/>
  <c r="P42" i="3"/>
  <c r="J42" i="3"/>
  <c r="W42" i="3"/>
  <c r="O42" i="3"/>
  <c r="I42" i="3"/>
  <c r="N42" i="3"/>
  <c r="H42" i="3"/>
  <c r="M42" i="3"/>
  <c r="G42" i="3"/>
  <c r="L42" i="3"/>
  <c r="F42" i="3"/>
  <c r="B26" i="3"/>
  <c r="L26" i="3"/>
  <c r="G26" i="3"/>
  <c r="J26" i="3"/>
  <c r="W26" i="3"/>
  <c r="P26" i="3"/>
  <c r="K26" i="3"/>
  <c r="N26" i="3"/>
  <c r="I26" i="3"/>
  <c r="O26" i="3"/>
  <c r="H26" i="3"/>
  <c r="M26" i="3"/>
  <c r="F26" i="3"/>
  <c r="B7" i="3"/>
  <c r="F7" i="3"/>
  <c r="L7" i="3"/>
  <c r="O7" i="3"/>
  <c r="I7" i="3"/>
  <c r="N7" i="3"/>
  <c r="G7" i="3"/>
  <c r="P7" i="3"/>
  <c r="M7" i="3"/>
  <c r="K7" i="3"/>
  <c r="J7" i="3"/>
  <c r="W7" i="3"/>
  <c r="H7" i="3"/>
  <c r="U7" i="3"/>
  <c r="B14" i="3"/>
  <c r="H14" i="3"/>
  <c r="M14" i="3"/>
  <c r="J14" i="3"/>
  <c r="W14" i="3"/>
  <c r="L14" i="3"/>
  <c r="G14" i="3"/>
  <c r="N14" i="3"/>
  <c r="P14" i="3"/>
  <c r="K14" i="3"/>
  <c r="F14" i="3"/>
  <c r="I14" i="3"/>
  <c r="O14" i="3"/>
  <c r="U14" i="3"/>
  <c r="AD150" i="3"/>
  <c r="AH150" i="3"/>
  <c r="AL150" i="3"/>
  <c r="AE150" i="3"/>
  <c r="AI150" i="3"/>
  <c r="AM150" i="3"/>
  <c r="AF150" i="3"/>
  <c r="AJ150" i="3"/>
  <c r="AC150" i="3"/>
  <c r="AG150" i="3"/>
  <c r="AK150" i="3"/>
  <c r="AF132" i="3"/>
  <c r="AJ132" i="3"/>
  <c r="AC132" i="3"/>
  <c r="AG132" i="3"/>
  <c r="AK132" i="3"/>
  <c r="AD132" i="3"/>
  <c r="AH132" i="3"/>
  <c r="AL132" i="3"/>
  <c r="AE132" i="3"/>
  <c r="AI132" i="3"/>
  <c r="AM132" i="3"/>
  <c r="AE112" i="3"/>
  <c r="AG112" i="3"/>
  <c r="AK112" i="3"/>
  <c r="AC112" i="3"/>
  <c r="AH112" i="3"/>
  <c r="AL112" i="3"/>
  <c r="AD112" i="3"/>
  <c r="AI112" i="3"/>
  <c r="AM112" i="3"/>
  <c r="AF112" i="3"/>
  <c r="AJ112" i="3"/>
  <c r="AF115" i="3"/>
  <c r="AJ115" i="3"/>
  <c r="AD115" i="3"/>
  <c r="AH115" i="3"/>
  <c r="AM115" i="3"/>
  <c r="AC115" i="3"/>
  <c r="AI115" i="3"/>
  <c r="AE115" i="3"/>
  <c r="AK115" i="3"/>
  <c r="AG115" i="3"/>
  <c r="AL115" i="3"/>
  <c r="AF51" i="3"/>
  <c r="AJ51" i="3"/>
  <c r="AD51" i="3"/>
  <c r="AH51" i="3"/>
  <c r="AL51" i="3"/>
  <c r="AC51" i="3"/>
  <c r="AK51" i="3"/>
  <c r="AE51" i="3"/>
  <c r="AM51" i="3"/>
  <c r="AG51" i="3"/>
  <c r="AI51" i="3"/>
  <c r="AE98" i="3"/>
  <c r="AI98" i="3"/>
  <c r="AM98" i="3"/>
  <c r="AC98" i="3"/>
  <c r="AG98" i="3"/>
  <c r="AK98" i="3"/>
  <c r="AD98" i="3"/>
  <c r="AL98" i="3"/>
  <c r="AF98" i="3"/>
  <c r="AH98" i="3"/>
  <c r="AJ98" i="3"/>
  <c r="AD34" i="3"/>
  <c r="AH34" i="3"/>
  <c r="AL34" i="3"/>
  <c r="AF34" i="3"/>
  <c r="AK34" i="3"/>
  <c r="AC34" i="3"/>
  <c r="AJ34" i="3"/>
  <c r="AG34" i="3"/>
  <c r="AU34" i="3"/>
  <c r="AE34" i="3"/>
  <c r="AI34" i="3"/>
  <c r="AN34" i="3"/>
  <c r="AM34" i="3"/>
  <c r="AS34" i="3"/>
  <c r="AD129" i="3"/>
  <c r="AH129" i="3"/>
  <c r="AL129" i="3"/>
  <c r="AC129" i="3"/>
  <c r="AI129" i="3"/>
  <c r="AE129" i="3"/>
  <c r="AJ129" i="3"/>
  <c r="AF129" i="3"/>
  <c r="AK129" i="3"/>
  <c r="AG129" i="3"/>
  <c r="AM129" i="3"/>
  <c r="AD65" i="3"/>
  <c r="AH65" i="3"/>
  <c r="AL65" i="3"/>
  <c r="AF65" i="3"/>
  <c r="AJ65" i="3"/>
  <c r="AI65" i="3"/>
  <c r="AE65" i="3"/>
  <c r="AM65" i="3"/>
  <c r="AG65" i="3"/>
  <c r="AK65" i="3"/>
  <c r="AC65" i="3"/>
  <c r="AD158" i="3"/>
  <c r="AH158" i="3"/>
  <c r="AL158" i="3"/>
  <c r="AE158" i="3"/>
  <c r="AI158" i="3"/>
  <c r="AM158" i="3"/>
  <c r="AF158" i="3"/>
  <c r="AJ158" i="3"/>
  <c r="AG158" i="3"/>
  <c r="AK158" i="3"/>
  <c r="AC158" i="3"/>
  <c r="AD142" i="3"/>
  <c r="AH142" i="3"/>
  <c r="AL142" i="3"/>
  <c r="AE142" i="3"/>
  <c r="AI142" i="3"/>
  <c r="AM142" i="3"/>
  <c r="AF142" i="3"/>
  <c r="AJ142" i="3"/>
  <c r="AG142" i="3"/>
  <c r="AK142" i="3"/>
  <c r="AC142" i="3"/>
  <c r="AC124" i="3"/>
  <c r="AG124" i="3"/>
  <c r="AK124" i="3"/>
  <c r="AE124" i="3"/>
  <c r="AJ124" i="3"/>
  <c r="AF124" i="3"/>
  <c r="AL124" i="3"/>
  <c r="AH124" i="3"/>
  <c r="AM124" i="3"/>
  <c r="AI124" i="3"/>
  <c r="AD124" i="3"/>
  <c r="AC96" i="3"/>
  <c r="AG96" i="3"/>
  <c r="AK96" i="3"/>
  <c r="AE96" i="3"/>
  <c r="AI96" i="3"/>
  <c r="AM96" i="3"/>
  <c r="AJ96" i="3"/>
  <c r="AD96" i="3"/>
  <c r="AL96" i="3"/>
  <c r="AF96" i="3"/>
  <c r="AH96" i="3"/>
  <c r="AD111" i="3"/>
  <c r="AH111" i="3"/>
  <c r="AL111" i="3"/>
  <c r="AG111" i="3"/>
  <c r="AM111" i="3"/>
  <c r="AC111" i="3"/>
  <c r="AI111" i="3"/>
  <c r="AE111" i="3"/>
  <c r="AJ111" i="3"/>
  <c r="AK111" i="3"/>
  <c r="AF111" i="3"/>
  <c r="AF47" i="3"/>
  <c r="AJ47" i="3"/>
  <c r="AD47" i="3"/>
  <c r="AH47" i="3"/>
  <c r="AL47" i="3"/>
  <c r="AG47" i="3"/>
  <c r="AI47" i="3"/>
  <c r="AC47" i="3"/>
  <c r="AK47" i="3"/>
  <c r="AE47" i="3"/>
  <c r="AM47" i="3"/>
  <c r="AE94" i="3"/>
  <c r="AI94" i="3"/>
  <c r="AM94" i="3"/>
  <c r="AC94" i="3"/>
  <c r="AG94" i="3"/>
  <c r="AK94" i="3"/>
  <c r="AH94" i="3"/>
  <c r="AJ94" i="3"/>
  <c r="AD94" i="3"/>
  <c r="AL94" i="3"/>
  <c r="AF94" i="3"/>
  <c r="AD30" i="3"/>
  <c r="AH30" i="3"/>
  <c r="AL30" i="3"/>
  <c r="AG30" i="3"/>
  <c r="AU30" i="3"/>
  <c r="AM30" i="3"/>
  <c r="AE30" i="3"/>
  <c r="AK30" i="3"/>
  <c r="AI30" i="3"/>
  <c r="AF30" i="3"/>
  <c r="AJ30" i="3"/>
  <c r="AO30" i="3"/>
  <c r="AC30" i="3"/>
  <c r="AS30" i="3"/>
  <c r="AD125" i="3"/>
  <c r="AH125" i="3"/>
  <c r="AL125" i="3"/>
  <c r="AE125" i="3"/>
  <c r="AJ125" i="3"/>
  <c r="AF125" i="3"/>
  <c r="AK125" i="3"/>
  <c r="AG125" i="3"/>
  <c r="AM125" i="3"/>
  <c r="AC125" i="3"/>
  <c r="AI125" i="3"/>
  <c r="AD61" i="3"/>
  <c r="AH61" i="3"/>
  <c r="AL61" i="3"/>
  <c r="AF61" i="3"/>
  <c r="AJ61" i="3"/>
  <c r="AE61" i="3"/>
  <c r="AM61" i="3"/>
  <c r="AI61" i="3"/>
  <c r="AC61" i="3"/>
  <c r="AG61" i="3"/>
  <c r="AK61" i="3"/>
  <c r="AF152" i="3"/>
  <c r="AJ152" i="3"/>
  <c r="AC152" i="3"/>
  <c r="AG152" i="3"/>
  <c r="AK152" i="3"/>
  <c r="AD152" i="3"/>
  <c r="AH152" i="3"/>
  <c r="AL152" i="3"/>
  <c r="AI152" i="3"/>
  <c r="AM152" i="3"/>
  <c r="AE152" i="3"/>
  <c r="AD134" i="3"/>
  <c r="AH134" i="3"/>
  <c r="AL134" i="3"/>
  <c r="AE134" i="3"/>
  <c r="AI134" i="3"/>
  <c r="AM134" i="3"/>
  <c r="AF134" i="3"/>
  <c r="AJ134" i="3"/>
  <c r="AC134" i="3"/>
  <c r="AG134" i="3"/>
  <c r="AK134" i="3"/>
  <c r="AC116" i="3"/>
  <c r="AG116" i="3"/>
  <c r="AK116" i="3"/>
  <c r="AH116" i="3"/>
  <c r="AM116" i="3"/>
  <c r="AD116" i="3"/>
  <c r="AI116" i="3"/>
  <c r="AE116" i="3"/>
  <c r="AJ116" i="3"/>
  <c r="AL116" i="3"/>
  <c r="AF116" i="3"/>
  <c r="AC80" i="3"/>
  <c r="AG80" i="3"/>
  <c r="AK80" i="3"/>
  <c r="AE80" i="3"/>
  <c r="AI80" i="3"/>
  <c r="AM80" i="3"/>
  <c r="AD80" i="3"/>
  <c r="AL80" i="3"/>
  <c r="AH80" i="3"/>
  <c r="AF80" i="3"/>
  <c r="AJ80" i="3"/>
  <c r="AD107" i="3"/>
  <c r="AH107" i="3"/>
  <c r="AL107" i="3"/>
  <c r="AC107" i="3"/>
  <c r="AI107" i="3"/>
  <c r="AE107" i="3"/>
  <c r="AJ107" i="3"/>
  <c r="AF107" i="3"/>
  <c r="AK107" i="3"/>
  <c r="AM107" i="3"/>
  <c r="AG107" i="3"/>
  <c r="AF43" i="3"/>
  <c r="AJ43" i="3"/>
  <c r="AD43" i="3"/>
  <c r="AH43" i="3"/>
  <c r="AL43" i="3"/>
  <c r="AC43" i="3"/>
  <c r="AK43" i="3"/>
  <c r="AE43" i="3"/>
  <c r="AM43" i="3"/>
  <c r="AG43" i="3"/>
  <c r="AI43" i="3"/>
  <c r="AE90" i="3"/>
  <c r="AI90" i="3"/>
  <c r="AM90" i="3"/>
  <c r="AC90" i="3"/>
  <c r="AG90" i="3"/>
  <c r="AK90" i="3"/>
  <c r="AD90" i="3"/>
  <c r="AL90" i="3"/>
  <c r="AF90" i="3"/>
  <c r="AH90" i="3"/>
  <c r="AJ90" i="3"/>
  <c r="AD26" i="3"/>
  <c r="AH26" i="3"/>
  <c r="AL26" i="3"/>
  <c r="AC26" i="3"/>
  <c r="AI26" i="3"/>
  <c r="AF26" i="3"/>
  <c r="AM26" i="3"/>
  <c r="AJ26" i="3"/>
  <c r="AG26" i="3"/>
  <c r="AU26" i="3"/>
  <c r="AK26" i="3"/>
  <c r="AE26" i="3"/>
  <c r="AS26" i="3"/>
  <c r="AD121" i="3"/>
  <c r="AH121" i="3"/>
  <c r="AL121" i="3"/>
  <c r="AF121" i="3"/>
  <c r="AK121" i="3"/>
  <c r="AG121" i="3"/>
  <c r="AM121" i="3"/>
  <c r="AC121" i="3"/>
  <c r="AI121" i="3"/>
  <c r="AE121" i="3"/>
  <c r="AJ121" i="3"/>
  <c r="AD57" i="3"/>
  <c r="AH57" i="3"/>
  <c r="AL57" i="3"/>
  <c r="AF57" i="3"/>
  <c r="AJ57" i="3"/>
  <c r="AI57" i="3"/>
  <c r="AC57" i="3"/>
  <c r="AK57" i="3"/>
  <c r="AE57" i="3"/>
  <c r="AM57" i="3"/>
  <c r="AG57" i="3"/>
  <c r="AF144" i="3"/>
  <c r="AJ144" i="3"/>
  <c r="AC144" i="3"/>
  <c r="AG144" i="3"/>
  <c r="AK144" i="3"/>
  <c r="AD144" i="3"/>
  <c r="AH144" i="3"/>
  <c r="AL144" i="3"/>
  <c r="AE144" i="3"/>
  <c r="AI144" i="3"/>
  <c r="AM144" i="3"/>
  <c r="AE126" i="3"/>
  <c r="AI126" i="3"/>
  <c r="AM126" i="3"/>
  <c r="AD126" i="3"/>
  <c r="AJ126" i="3"/>
  <c r="AF126" i="3"/>
  <c r="AK126" i="3"/>
  <c r="AG126" i="3"/>
  <c r="AL126" i="3"/>
  <c r="AH126" i="3"/>
  <c r="AC126" i="3"/>
  <c r="AC100" i="3"/>
  <c r="AG100" i="3"/>
  <c r="AK100" i="3"/>
  <c r="AE100" i="3"/>
  <c r="AI100" i="3"/>
  <c r="AM100" i="3"/>
  <c r="AF100" i="3"/>
  <c r="AH100" i="3"/>
  <c r="AJ100" i="3"/>
  <c r="AD100" i="3"/>
  <c r="AL100" i="3"/>
  <c r="AC64" i="3"/>
  <c r="AG64" i="3"/>
  <c r="AK64" i="3"/>
  <c r="AE64" i="3"/>
  <c r="AI64" i="3"/>
  <c r="AM64" i="3"/>
  <c r="AD64" i="3"/>
  <c r="AL64" i="3"/>
  <c r="AH64" i="3"/>
  <c r="AF64" i="3"/>
  <c r="AJ64" i="3"/>
  <c r="AD103" i="3"/>
  <c r="AH103" i="3"/>
  <c r="AL103" i="3"/>
  <c r="AE103" i="3"/>
  <c r="AJ103" i="3"/>
  <c r="AF103" i="3"/>
  <c r="AK103" i="3"/>
  <c r="AG103" i="3"/>
  <c r="AM103" i="3"/>
  <c r="AC103" i="3"/>
  <c r="AI103" i="3"/>
  <c r="AE39" i="3"/>
  <c r="AI39" i="3"/>
  <c r="AM39" i="3"/>
  <c r="AD39" i="3"/>
  <c r="AJ39" i="3"/>
  <c r="AG39" i="3"/>
  <c r="AL39" i="3"/>
  <c r="AF39" i="3"/>
  <c r="AH39" i="3"/>
  <c r="AK39" i="3"/>
  <c r="AC39" i="3"/>
  <c r="AE86" i="3"/>
  <c r="AI86" i="3"/>
  <c r="AM86" i="3"/>
  <c r="AC86" i="3"/>
  <c r="AG86" i="3"/>
  <c r="AK86" i="3"/>
  <c r="AH86" i="3"/>
  <c r="AJ86" i="3"/>
  <c r="AD86" i="3"/>
  <c r="AL86" i="3"/>
  <c r="AF86" i="3"/>
  <c r="AD22" i="3"/>
  <c r="AH22" i="3"/>
  <c r="AL22" i="3"/>
  <c r="AE22" i="3"/>
  <c r="AJ22" i="3"/>
  <c r="AG22" i="3"/>
  <c r="AU22" i="3"/>
  <c r="AC22" i="3"/>
  <c r="AK22" i="3"/>
  <c r="AI22" i="3"/>
  <c r="AM22" i="3"/>
  <c r="AF22" i="3"/>
  <c r="AS22" i="3"/>
  <c r="AD117" i="3"/>
  <c r="AH117" i="3"/>
  <c r="AL117" i="3"/>
  <c r="AG117" i="3"/>
  <c r="AM117" i="3"/>
  <c r="AC117" i="3"/>
  <c r="AI117" i="3"/>
  <c r="AE117" i="3"/>
  <c r="AJ117" i="3"/>
  <c r="AF117" i="3"/>
  <c r="AK117" i="3"/>
  <c r="AD53" i="3"/>
  <c r="AH53" i="3"/>
  <c r="AL53" i="3"/>
  <c r="AF53" i="3"/>
  <c r="AJ53" i="3"/>
  <c r="AE53" i="3"/>
  <c r="AM53" i="3"/>
  <c r="AG53" i="3"/>
  <c r="AI53" i="3"/>
  <c r="AC53" i="3"/>
  <c r="AK53" i="3"/>
  <c r="N261" i="3"/>
  <c r="J261" i="3"/>
  <c r="W261" i="3"/>
  <c r="B201" i="3"/>
  <c r="H201" i="3"/>
  <c r="M201" i="3"/>
  <c r="G201" i="3"/>
  <c r="L201" i="3"/>
  <c r="F201" i="3"/>
  <c r="K201" i="3"/>
  <c r="P201" i="3"/>
  <c r="J201" i="3"/>
  <c r="W201" i="3"/>
  <c r="O201" i="3"/>
  <c r="I201" i="3"/>
  <c r="N201" i="3"/>
  <c r="B137" i="3"/>
  <c r="I137" i="3"/>
  <c r="N137" i="3"/>
  <c r="H137" i="3"/>
  <c r="M137" i="3"/>
  <c r="G137" i="3"/>
  <c r="L137" i="3"/>
  <c r="F137" i="3"/>
  <c r="K137" i="3"/>
  <c r="P137" i="3"/>
  <c r="J137" i="3"/>
  <c r="W137" i="3"/>
  <c r="O137" i="3"/>
  <c r="B197" i="3"/>
  <c r="L197" i="3"/>
  <c r="F197" i="3"/>
  <c r="K197" i="3"/>
  <c r="P197" i="3"/>
  <c r="Q197" i="3"/>
  <c r="J197" i="3"/>
  <c r="W197" i="3"/>
  <c r="O197" i="3"/>
  <c r="I197" i="3"/>
  <c r="N197" i="3"/>
  <c r="H197" i="3"/>
  <c r="M197" i="3"/>
  <c r="G197" i="3"/>
  <c r="F241" i="3"/>
  <c r="B241" i="3"/>
  <c r="J241" i="3"/>
  <c r="W241" i="3"/>
  <c r="I241" i="3"/>
  <c r="O241" i="3"/>
  <c r="H241" i="3"/>
  <c r="M241" i="3"/>
  <c r="L241" i="3"/>
  <c r="G241" i="3"/>
  <c r="P241" i="3"/>
  <c r="K241" i="3"/>
  <c r="N241" i="3"/>
  <c r="B177" i="3"/>
  <c r="G177" i="3"/>
  <c r="L177" i="3"/>
  <c r="J177" i="3"/>
  <c r="W177" i="3"/>
  <c r="K177" i="3"/>
  <c r="P177" i="3"/>
  <c r="I177" i="3"/>
  <c r="O177" i="3"/>
  <c r="N177" i="3"/>
  <c r="M177" i="3"/>
  <c r="H177" i="3"/>
  <c r="F177" i="3"/>
  <c r="B237" i="3"/>
  <c r="I237" i="3"/>
  <c r="N237" i="3"/>
  <c r="H237" i="3"/>
  <c r="M237" i="3"/>
  <c r="G237" i="3"/>
  <c r="L237" i="3"/>
  <c r="F237" i="3"/>
  <c r="K237" i="3"/>
  <c r="P237" i="3"/>
  <c r="J237" i="3"/>
  <c r="W237" i="3"/>
  <c r="O237" i="3"/>
  <c r="B173" i="3"/>
  <c r="K173" i="3"/>
  <c r="P173" i="3"/>
  <c r="Q173" i="3"/>
  <c r="I173" i="3"/>
  <c r="O173" i="3"/>
  <c r="J173" i="3"/>
  <c r="W173" i="3"/>
  <c r="M173" i="3"/>
  <c r="H173" i="3"/>
  <c r="N173" i="3"/>
  <c r="G173" i="3"/>
  <c r="L173" i="3"/>
  <c r="F173" i="3"/>
  <c r="B129" i="3"/>
  <c r="O129" i="3"/>
  <c r="M129" i="3"/>
  <c r="J129" i="3"/>
  <c r="W129" i="3"/>
  <c r="H129" i="3"/>
  <c r="F129" i="3"/>
  <c r="G129" i="3"/>
  <c r="L129" i="3"/>
  <c r="N129" i="3"/>
  <c r="K129" i="3"/>
  <c r="P129" i="3"/>
  <c r="Q129" i="3"/>
  <c r="I129" i="3"/>
  <c r="B113" i="3"/>
  <c r="O113" i="3"/>
  <c r="I113" i="3"/>
  <c r="F113" i="3"/>
  <c r="H113" i="3"/>
  <c r="M113" i="3"/>
  <c r="K113" i="3"/>
  <c r="P113" i="3"/>
  <c r="N113" i="3"/>
  <c r="G113" i="3"/>
  <c r="L113" i="3"/>
  <c r="J113" i="3"/>
  <c r="W113" i="3"/>
  <c r="B97" i="3"/>
  <c r="O97" i="3"/>
  <c r="I97" i="3"/>
  <c r="N97" i="3"/>
  <c r="H97" i="3"/>
  <c r="M97" i="3"/>
  <c r="K97" i="3"/>
  <c r="P97" i="3"/>
  <c r="J97" i="3"/>
  <c r="W97" i="3"/>
  <c r="G97" i="3"/>
  <c r="L97" i="3"/>
  <c r="F97" i="3"/>
  <c r="B81" i="3"/>
  <c r="O81" i="3"/>
  <c r="I81" i="3"/>
  <c r="P81" i="3"/>
  <c r="K81" i="3"/>
  <c r="N81" i="3"/>
  <c r="F81" i="3"/>
  <c r="H81" i="3"/>
  <c r="J81" i="3"/>
  <c r="W81" i="3"/>
  <c r="L81" i="3"/>
  <c r="G81" i="3"/>
  <c r="M81" i="3"/>
  <c r="B65" i="3"/>
  <c r="H65" i="3"/>
  <c r="M65" i="3"/>
  <c r="K65" i="3"/>
  <c r="P65" i="3"/>
  <c r="Q65" i="3"/>
  <c r="N65" i="3"/>
  <c r="G65" i="3"/>
  <c r="J65" i="3"/>
  <c r="W65" i="3"/>
  <c r="O65" i="3"/>
  <c r="F65" i="3"/>
  <c r="L65" i="3"/>
  <c r="I65" i="3"/>
  <c r="B49" i="3"/>
  <c r="G49" i="3"/>
  <c r="L49" i="3"/>
  <c r="F49" i="3"/>
  <c r="K49" i="3"/>
  <c r="P49" i="3"/>
  <c r="J49" i="3"/>
  <c r="W49" i="3"/>
  <c r="O49" i="3"/>
  <c r="I49" i="3"/>
  <c r="N49" i="3"/>
  <c r="H49" i="3"/>
  <c r="M49" i="3"/>
  <c r="B33" i="3"/>
  <c r="H33" i="3"/>
  <c r="J33" i="3"/>
  <c r="W33" i="3"/>
  <c r="G33" i="3"/>
  <c r="L33" i="3"/>
  <c r="N33" i="3"/>
  <c r="K33" i="3"/>
  <c r="P33" i="3"/>
  <c r="I33" i="3"/>
  <c r="O33" i="3"/>
  <c r="F33" i="3"/>
  <c r="M33" i="3"/>
  <c r="B16" i="3"/>
  <c r="F16" i="3"/>
  <c r="K16" i="3"/>
  <c r="H16" i="3"/>
  <c r="J16" i="3"/>
  <c r="W16" i="3"/>
  <c r="O16" i="3"/>
  <c r="L16" i="3"/>
  <c r="N16" i="3"/>
  <c r="I16" i="3"/>
  <c r="P16" i="3"/>
  <c r="G16" i="3"/>
  <c r="M16" i="3"/>
  <c r="U16" i="3"/>
  <c r="B252" i="3"/>
  <c r="K252" i="3"/>
  <c r="H252" i="3"/>
  <c r="O252" i="3"/>
  <c r="G252" i="3"/>
  <c r="L252" i="3"/>
  <c r="M252" i="3"/>
  <c r="P252" i="3"/>
  <c r="Q252" i="3"/>
  <c r="J252" i="3"/>
  <c r="W252" i="3"/>
  <c r="F252" i="3"/>
  <c r="N252" i="3"/>
  <c r="I252" i="3"/>
  <c r="B236" i="3"/>
  <c r="K236" i="3"/>
  <c r="P236" i="3"/>
  <c r="J236" i="3"/>
  <c r="W236" i="3"/>
  <c r="O236" i="3"/>
  <c r="I236" i="3"/>
  <c r="N236" i="3"/>
  <c r="H236" i="3"/>
  <c r="M236" i="3"/>
  <c r="G236" i="3"/>
  <c r="L236" i="3"/>
  <c r="F236" i="3"/>
  <c r="B220" i="3"/>
  <c r="K220" i="3"/>
  <c r="P220" i="3"/>
  <c r="J220" i="3"/>
  <c r="W220" i="3"/>
  <c r="O220" i="3"/>
  <c r="I220" i="3"/>
  <c r="N220" i="3"/>
  <c r="H220" i="3"/>
  <c r="M220" i="3"/>
  <c r="G220" i="3"/>
  <c r="L220" i="3"/>
  <c r="F220" i="3"/>
  <c r="B204" i="3"/>
  <c r="K204" i="3"/>
  <c r="P204" i="3"/>
  <c r="J204" i="3"/>
  <c r="W204" i="3"/>
  <c r="O204" i="3"/>
  <c r="I204" i="3"/>
  <c r="N204" i="3"/>
  <c r="H204" i="3"/>
  <c r="M204" i="3"/>
  <c r="G204" i="3"/>
  <c r="L204" i="3"/>
  <c r="F204" i="3"/>
  <c r="B188" i="3"/>
  <c r="L188" i="3"/>
  <c r="N188" i="3"/>
  <c r="F188" i="3"/>
  <c r="P188" i="3"/>
  <c r="J188" i="3"/>
  <c r="W188" i="3"/>
  <c r="M188" i="3"/>
  <c r="G188" i="3"/>
  <c r="O188" i="3"/>
  <c r="I188" i="3"/>
  <c r="K188" i="3"/>
  <c r="H188" i="3"/>
  <c r="B172" i="3"/>
  <c r="L172" i="3"/>
  <c r="N172" i="3"/>
  <c r="I172" i="3"/>
  <c r="P172" i="3"/>
  <c r="G172" i="3"/>
  <c r="M172" i="3"/>
  <c r="F172" i="3"/>
  <c r="K172" i="3"/>
  <c r="O172" i="3"/>
  <c r="H172" i="3"/>
  <c r="J172" i="3"/>
  <c r="W172" i="3"/>
  <c r="B156" i="3"/>
  <c r="L156" i="3"/>
  <c r="F156" i="3"/>
  <c r="K156" i="3"/>
  <c r="P156" i="3"/>
  <c r="J156" i="3"/>
  <c r="W156" i="3"/>
  <c r="O156" i="3"/>
  <c r="I156" i="3"/>
  <c r="N156" i="3"/>
  <c r="H156" i="3"/>
  <c r="M156" i="3"/>
  <c r="G156" i="3"/>
  <c r="B140" i="3"/>
  <c r="L140" i="3"/>
  <c r="F140" i="3"/>
  <c r="K140" i="3"/>
  <c r="P140" i="3"/>
  <c r="J140" i="3"/>
  <c r="W140" i="3"/>
  <c r="O140" i="3"/>
  <c r="I140" i="3"/>
  <c r="N140" i="3"/>
  <c r="H140" i="3"/>
  <c r="M140" i="3"/>
  <c r="G140" i="3"/>
  <c r="B124" i="3"/>
  <c r="J124" i="3"/>
  <c r="W124" i="3"/>
  <c r="O124" i="3"/>
  <c r="I124" i="3"/>
  <c r="N124" i="3"/>
  <c r="H124" i="3"/>
  <c r="M124" i="3"/>
  <c r="G124" i="3"/>
  <c r="L124" i="3"/>
  <c r="K124" i="3"/>
  <c r="P124" i="3"/>
  <c r="F124" i="3"/>
  <c r="B108" i="3"/>
  <c r="J108" i="3"/>
  <c r="W108" i="3"/>
  <c r="O108" i="3"/>
  <c r="I108" i="3"/>
  <c r="N108" i="3"/>
  <c r="H108" i="3"/>
  <c r="M108" i="3"/>
  <c r="G108" i="3"/>
  <c r="L108" i="3"/>
  <c r="P108" i="3"/>
  <c r="F108" i="3"/>
  <c r="K108" i="3"/>
  <c r="B92" i="3"/>
  <c r="J92" i="3"/>
  <c r="W92" i="3"/>
  <c r="O92" i="3"/>
  <c r="I92" i="3"/>
  <c r="N92" i="3"/>
  <c r="H92" i="3"/>
  <c r="M92" i="3"/>
  <c r="G92" i="3"/>
  <c r="L92" i="3"/>
  <c r="F92" i="3"/>
  <c r="K92" i="3"/>
  <c r="P92" i="3"/>
  <c r="Q92" i="3"/>
  <c r="B76" i="3"/>
  <c r="J76" i="3"/>
  <c r="W76" i="3"/>
  <c r="O76" i="3"/>
  <c r="I76" i="3"/>
  <c r="N76" i="3"/>
  <c r="H76" i="3"/>
  <c r="M76" i="3"/>
  <c r="G76" i="3"/>
  <c r="L76" i="3"/>
  <c r="F76" i="3"/>
  <c r="K76" i="3"/>
  <c r="P76" i="3"/>
  <c r="Q76" i="3"/>
  <c r="B60" i="3"/>
  <c r="J60" i="3"/>
  <c r="W60" i="3"/>
  <c r="O60" i="3"/>
  <c r="I60" i="3"/>
  <c r="N60" i="3"/>
  <c r="H60" i="3"/>
  <c r="M60" i="3"/>
  <c r="G60" i="3"/>
  <c r="L60" i="3"/>
  <c r="K60" i="3"/>
  <c r="P60" i="3"/>
  <c r="F60" i="3"/>
  <c r="B44" i="3"/>
  <c r="M44" i="3"/>
  <c r="G44" i="3"/>
  <c r="H44" i="3"/>
  <c r="F44" i="3"/>
  <c r="K44" i="3"/>
  <c r="L44" i="3"/>
  <c r="J44" i="3"/>
  <c r="W44" i="3"/>
  <c r="O44" i="3"/>
  <c r="P44" i="3"/>
  <c r="Q44" i="3"/>
  <c r="I44" i="3"/>
  <c r="N44" i="3"/>
  <c r="B28" i="3"/>
  <c r="J28" i="3"/>
  <c r="W28" i="3"/>
  <c r="O28" i="3"/>
  <c r="H28" i="3"/>
  <c r="N28" i="3"/>
  <c r="I28" i="3"/>
  <c r="L28" i="3"/>
  <c r="G28" i="3"/>
  <c r="M28" i="3"/>
  <c r="F28" i="3"/>
  <c r="K28" i="3"/>
  <c r="P28" i="3"/>
  <c r="Q28" i="3"/>
  <c r="B9" i="3"/>
  <c r="K9" i="3"/>
  <c r="P9" i="3"/>
  <c r="I9" i="3"/>
  <c r="O9" i="3"/>
  <c r="F9" i="3"/>
  <c r="M9" i="3"/>
  <c r="H9" i="3"/>
  <c r="J9" i="3"/>
  <c r="W9" i="3"/>
  <c r="G9" i="3"/>
  <c r="L9" i="3"/>
  <c r="N9" i="3"/>
  <c r="U9" i="3"/>
  <c r="I247" i="3"/>
  <c r="B247" i="3"/>
  <c r="O247" i="3"/>
  <c r="J247" i="3"/>
  <c r="W247" i="3"/>
  <c r="F247" i="3"/>
  <c r="N247" i="3"/>
  <c r="M247" i="3"/>
  <c r="H247" i="3"/>
  <c r="L247" i="3"/>
  <c r="G247" i="3"/>
  <c r="K247" i="3"/>
  <c r="P247" i="3"/>
  <c r="B231" i="3"/>
  <c r="J231" i="3"/>
  <c r="W231" i="3"/>
  <c r="O231" i="3"/>
  <c r="I231" i="3"/>
  <c r="G231" i="3"/>
  <c r="L231" i="3"/>
  <c r="H231" i="3"/>
  <c r="F231" i="3"/>
  <c r="P231" i="3"/>
  <c r="K231" i="3"/>
  <c r="Q231" i="3"/>
  <c r="N231" i="3"/>
  <c r="M231" i="3"/>
  <c r="B215" i="3"/>
  <c r="J215" i="3"/>
  <c r="W215" i="3"/>
  <c r="O215" i="3"/>
  <c r="I215" i="3"/>
  <c r="G215" i="3"/>
  <c r="L215" i="3"/>
  <c r="N215" i="3"/>
  <c r="M215" i="3"/>
  <c r="K215" i="3"/>
  <c r="H215" i="3"/>
  <c r="F215" i="3"/>
  <c r="P215" i="3"/>
  <c r="B199" i="3"/>
  <c r="J199" i="3"/>
  <c r="W199" i="3"/>
  <c r="O199" i="3"/>
  <c r="I199" i="3"/>
  <c r="G199" i="3"/>
  <c r="L199" i="3"/>
  <c r="H199" i="3"/>
  <c r="F199" i="3"/>
  <c r="P199" i="3"/>
  <c r="K199" i="3"/>
  <c r="Q199" i="3"/>
  <c r="N199" i="3"/>
  <c r="M199" i="3"/>
  <c r="B183" i="3"/>
  <c r="K183" i="3"/>
  <c r="N183" i="3"/>
  <c r="L183" i="3"/>
  <c r="F183" i="3"/>
  <c r="P183" i="3"/>
  <c r="Q183" i="3"/>
  <c r="O183" i="3"/>
  <c r="M183" i="3"/>
  <c r="J183" i="3"/>
  <c r="W183" i="3"/>
  <c r="H183" i="3"/>
  <c r="G183" i="3"/>
  <c r="I183" i="3"/>
  <c r="B167" i="3"/>
  <c r="K167" i="3"/>
  <c r="P167" i="3"/>
  <c r="Q167" i="3"/>
  <c r="H167" i="3"/>
  <c r="M167" i="3"/>
  <c r="I167" i="3"/>
  <c r="G167" i="3"/>
  <c r="F167" i="3"/>
  <c r="O167" i="3"/>
  <c r="J167" i="3"/>
  <c r="W167" i="3"/>
  <c r="L167" i="3"/>
  <c r="N167" i="3"/>
  <c r="B151" i="3"/>
  <c r="H151" i="3"/>
  <c r="M151" i="3"/>
  <c r="G151" i="3"/>
  <c r="P151" i="3"/>
  <c r="N151" i="3"/>
  <c r="K151" i="3"/>
  <c r="I151" i="3"/>
  <c r="O151" i="3"/>
  <c r="F151" i="3"/>
  <c r="L151" i="3"/>
  <c r="J151" i="3"/>
  <c r="W151" i="3"/>
  <c r="B135" i="3"/>
  <c r="K135" i="3"/>
  <c r="G135" i="3"/>
  <c r="O135" i="3"/>
  <c r="H135" i="3"/>
  <c r="I135" i="3"/>
  <c r="L135" i="3"/>
  <c r="N135" i="3"/>
  <c r="F135" i="3"/>
  <c r="P135" i="3"/>
  <c r="Q135" i="3"/>
  <c r="J135" i="3"/>
  <c r="W135" i="3"/>
  <c r="M135" i="3"/>
  <c r="B119" i="3"/>
  <c r="J119" i="3"/>
  <c r="W119" i="3"/>
  <c r="O119" i="3"/>
  <c r="F119" i="3"/>
  <c r="N119" i="3"/>
  <c r="L119" i="3"/>
  <c r="I119" i="3"/>
  <c r="M119" i="3"/>
  <c r="K119" i="3"/>
  <c r="G119" i="3"/>
  <c r="H119" i="3"/>
  <c r="P119" i="3"/>
  <c r="B103" i="3"/>
  <c r="J103" i="3"/>
  <c r="W103" i="3"/>
  <c r="O103" i="3"/>
  <c r="F103" i="3"/>
  <c r="H103" i="3"/>
  <c r="I103" i="3"/>
  <c r="G103" i="3"/>
  <c r="P103" i="3"/>
  <c r="N103" i="3"/>
  <c r="K103" i="3"/>
  <c r="L103" i="3"/>
  <c r="M103" i="3"/>
  <c r="B87" i="3"/>
  <c r="J87" i="3"/>
  <c r="W87" i="3"/>
  <c r="M87" i="3"/>
  <c r="K87" i="3"/>
  <c r="P87" i="3"/>
  <c r="Q87" i="3"/>
  <c r="N87" i="3"/>
  <c r="H87" i="3"/>
  <c r="F87" i="3"/>
  <c r="G87" i="3"/>
  <c r="O87" i="3"/>
  <c r="I87" i="3"/>
  <c r="L87" i="3"/>
  <c r="B71" i="3"/>
  <c r="F71" i="3"/>
  <c r="K71" i="3"/>
  <c r="P71" i="3"/>
  <c r="I71" i="3"/>
  <c r="N71" i="3"/>
  <c r="H71" i="3"/>
  <c r="O71" i="3"/>
  <c r="M71" i="3"/>
  <c r="L71" i="3"/>
  <c r="J71" i="3"/>
  <c r="W71" i="3"/>
  <c r="G71" i="3"/>
  <c r="B55" i="3"/>
  <c r="P55" i="3"/>
  <c r="J55" i="3"/>
  <c r="W55" i="3"/>
  <c r="O55" i="3"/>
  <c r="H55" i="3"/>
  <c r="M55" i="3"/>
  <c r="G55" i="3"/>
  <c r="I55" i="3"/>
  <c r="F55" i="3"/>
  <c r="N55" i="3"/>
  <c r="L55" i="3"/>
  <c r="K55" i="3"/>
  <c r="B39" i="3"/>
  <c r="P39" i="3"/>
  <c r="J39" i="3"/>
  <c r="W39" i="3"/>
  <c r="O39" i="3"/>
  <c r="H39" i="3"/>
  <c r="M39" i="3"/>
  <c r="G39" i="3"/>
  <c r="N39" i="3"/>
  <c r="L39" i="3"/>
  <c r="K39" i="3"/>
  <c r="I39" i="3"/>
  <c r="F39" i="3"/>
  <c r="B23" i="3"/>
  <c r="F23" i="3"/>
  <c r="L23" i="3"/>
  <c r="O23" i="3"/>
  <c r="I23" i="3"/>
  <c r="N23" i="3"/>
  <c r="G23" i="3"/>
  <c r="J23" i="3"/>
  <c r="W23" i="3"/>
  <c r="H23" i="3"/>
  <c r="P23" i="3"/>
  <c r="M23" i="3"/>
  <c r="K23" i="3"/>
  <c r="I260" i="3"/>
  <c r="L260" i="3"/>
  <c r="H260" i="3"/>
  <c r="M260" i="3"/>
  <c r="J260" i="3"/>
  <c r="W260" i="3"/>
  <c r="K260" i="3"/>
  <c r="P260" i="3"/>
  <c r="Q260" i="3"/>
  <c r="B260" i="3"/>
  <c r="F260" i="3"/>
  <c r="G260" i="3"/>
  <c r="N260" i="3"/>
  <c r="O260" i="3"/>
  <c r="H246" i="3"/>
  <c r="J246" i="3"/>
  <c r="W246" i="3"/>
  <c r="B246" i="3"/>
  <c r="O246" i="3"/>
  <c r="M246" i="3"/>
  <c r="L246" i="3"/>
  <c r="G246" i="3"/>
  <c r="N246" i="3"/>
  <c r="I246" i="3"/>
  <c r="P246" i="3"/>
  <c r="K246" i="3"/>
  <c r="F246" i="3"/>
  <c r="B230" i="3"/>
  <c r="F230" i="3"/>
  <c r="K230" i="3"/>
  <c r="P230" i="3"/>
  <c r="J230" i="3"/>
  <c r="W230" i="3"/>
  <c r="O230" i="3"/>
  <c r="I230" i="3"/>
  <c r="N230" i="3"/>
  <c r="H230" i="3"/>
  <c r="M230" i="3"/>
  <c r="G230" i="3"/>
  <c r="L230" i="3"/>
  <c r="B214" i="3"/>
  <c r="F214" i="3"/>
  <c r="K214" i="3"/>
  <c r="P214" i="3"/>
  <c r="J214" i="3"/>
  <c r="W214" i="3"/>
  <c r="O214" i="3"/>
  <c r="I214" i="3"/>
  <c r="N214" i="3"/>
  <c r="H214" i="3"/>
  <c r="M214" i="3"/>
  <c r="G214" i="3"/>
  <c r="L214" i="3"/>
  <c r="B198" i="3"/>
  <c r="F198" i="3"/>
  <c r="K198" i="3"/>
  <c r="P198" i="3"/>
  <c r="J198" i="3"/>
  <c r="W198" i="3"/>
  <c r="O198" i="3"/>
  <c r="I198" i="3"/>
  <c r="N198" i="3"/>
  <c r="H198" i="3"/>
  <c r="M198" i="3"/>
  <c r="G198" i="3"/>
  <c r="L198" i="3"/>
  <c r="B182" i="3"/>
  <c r="N182" i="3"/>
  <c r="L182" i="3"/>
  <c r="P182" i="3"/>
  <c r="I182" i="3"/>
  <c r="G182" i="3"/>
  <c r="F182" i="3"/>
  <c r="M182" i="3"/>
  <c r="O182" i="3"/>
  <c r="J182" i="3"/>
  <c r="W182" i="3"/>
  <c r="K182" i="3"/>
  <c r="H182" i="3"/>
  <c r="B166" i="3"/>
  <c r="N166" i="3"/>
  <c r="H166" i="3"/>
  <c r="M166" i="3"/>
  <c r="G166" i="3"/>
  <c r="L166" i="3"/>
  <c r="F166" i="3"/>
  <c r="K166" i="3"/>
  <c r="P166" i="3"/>
  <c r="Q166" i="3"/>
  <c r="J166" i="3"/>
  <c r="W166" i="3"/>
  <c r="O166" i="3"/>
  <c r="I166" i="3"/>
  <c r="B150" i="3"/>
  <c r="N150" i="3"/>
  <c r="H150" i="3"/>
  <c r="M150" i="3"/>
  <c r="G150" i="3"/>
  <c r="L150" i="3"/>
  <c r="F150" i="3"/>
  <c r="K150" i="3"/>
  <c r="P150" i="3"/>
  <c r="Q150" i="3"/>
  <c r="J150" i="3"/>
  <c r="W150" i="3"/>
  <c r="O150" i="3"/>
  <c r="I150" i="3"/>
  <c r="B134" i="3"/>
  <c r="P134" i="3"/>
  <c r="N134" i="3"/>
  <c r="K134" i="3"/>
  <c r="I134" i="3"/>
  <c r="G134" i="3"/>
  <c r="H134" i="3"/>
  <c r="M134" i="3"/>
  <c r="O134" i="3"/>
  <c r="L134" i="3"/>
  <c r="F134" i="3"/>
  <c r="J134" i="3"/>
  <c r="W134" i="3"/>
  <c r="B118" i="3"/>
  <c r="P118" i="3"/>
  <c r="J118" i="3"/>
  <c r="W118" i="3"/>
  <c r="O118" i="3"/>
  <c r="I118" i="3"/>
  <c r="N118" i="3"/>
  <c r="H118" i="3"/>
  <c r="M118" i="3"/>
  <c r="G118" i="3"/>
  <c r="L118" i="3"/>
  <c r="F118" i="3"/>
  <c r="K118" i="3"/>
  <c r="B102" i="3"/>
  <c r="P102" i="3"/>
  <c r="J102" i="3"/>
  <c r="W102" i="3"/>
  <c r="O102" i="3"/>
  <c r="I102" i="3"/>
  <c r="N102" i="3"/>
  <c r="H102" i="3"/>
  <c r="M102" i="3"/>
  <c r="G102" i="3"/>
  <c r="L102" i="3"/>
  <c r="F102" i="3"/>
  <c r="K102" i="3"/>
  <c r="B86" i="3"/>
  <c r="P86" i="3"/>
  <c r="J86" i="3"/>
  <c r="W86" i="3"/>
  <c r="O86" i="3"/>
  <c r="I86" i="3"/>
  <c r="N86" i="3"/>
  <c r="H86" i="3"/>
  <c r="M86" i="3"/>
  <c r="G86" i="3"/>
  <c r="L86" i="3"/>
  <c r="F86" i="3"/>
  <c r="K86" i="3"/>
  <c r="B70" i="3"/>
  <c r="P70" i="3"/>
  <c r="J70" i="3"/>
  <c r="W70" i="3"/>
  <c r="O70" i="3"/>
  <c r="I70" i="3"/>
  <c r="N70" i="3"/>
  <c r="H70" i="3"/>
  <c r="M70" i="3"/>
  <c r="G70" i="3"/>
  <c r="L70" i="3"/>
  <c r="F70" i="3"/>
  <c r="K70" i="3"/>
  <c r="B54" i="3"/>
  <c r="O54" i="3"/>
  <c r="I54" i="3"/>
  <c r="N54" i="3"/>
  <c r="H54" i="3"/>
  <c r="M54" i="3"/>
  <c r="G54" i="3"/>
  <c r="L54" i="3"/>
  <c r="F54" i="3"/>
  <c r="K54" i="3"/>
  <c r="P54" i="3"/>
  <c r="Q54" i="3"/>
  <c r="J54" i="3"/>
  <c r="W54" i="3"/>
  <c r="B38" i="3"/>
  <c r="O38" i="3"/>
  <c r="I38" i="3"/>
  <c r="N38" i="3"/>
  <c r="H38" i="3"/>
  <c r="M38" i="3"/>
  <c r="G38" i="3"/>
  <c r="L38" i="3"/>
  <c r="F38" i="3"/>
  <c r="K38" i="3"/>
  <c r="P38" i="3"/>
  <c r="Q38" i="3"/>
  <c r="J38" i="3"/>
  <c r="W38" i="3"/>
  <c r="B22" i="3"/>
  <c r="P22" i="3"/>
  <c r="K22" i="3"/>
  <c r="N22" i="3"/>
  <c r="I22" i="3"/>
  <c r="O22" i="3"/>
  <c r="H22" i="3"/>
  <c r="M22" i="3"/>
  <c r="F22" i="3"/>
  <c r="L22" i="3"/>
  <c r="G22" i="3"/>
  <c r="J22" i="3"/>
  <c r="W22" i="3"/>
  <c r="U22" i="3"/>
  <c r="M259" i="3"/>
  <c r="G259" i="3"/>
  <c r="J259" i="3"/>
  <c r="W259" i="3"/>
  <c r="B259" i="3"/>
  <c r="F259" i="3"/>
  <c r="P259" i="3"/>
  <c r="I259" i="3"/>
  <c r="O259" i="3"/>
  <c r="L259" i="3"/>
  <c r="K259" i="3"/>
  <c r="N259" i="3"/>
  <c r="H259" i="3"/>
  <c r="B10" i="3"/>
  <c r="L10" i="3"/>
  <c r="G10" i="3"/>
  <c r="J10" i="3"/>
  <c r="W10" i="3"/>
  <c r="P10" i="3"/>
  <c r="K10" i="3"/>
  <c r="N10" i="3"/>
  <c r="I10" i="3"/>
  <c r="O10" i="3"/>
  <c r="H10" i="3"/>
  <c r="M10" i="3"/>
  <c r="F10" i="3"/>
  <c r="U10" i="3"/>
  <c r="I262" i="3"/>
  <c r="M262" i="3"/>
  <c r="H262" i="3"/>
  <c r="N262" i="3"/>
  <c r="B262" i="3"/>
  <c r="J262" i="3"/>
  <c r="W262" i="3"/>
  <c r="O262" i="3"/>
  <c r="F262" i="3"/>
  <c r="K262" i="3"/>
  <c r="P262" i="3"/>
  <c r="G262" i="3"/>
  <c r="L262" i="3"/>
  <c r="A264" i="3"/>
  <c r="C263" i="3"/>
  <c r="U263" i="3"/>
  <c r="I31" i="4"/>
  <c r="H36" i="4"/>
  <c r="H29" i="4"/>
  <c r="H27" i="4"/>
  <c r="I32" i="4"/>
  <c r="J48" i="4"/>
  <c r="H33" i="4"/>
  <c r="I49" i="4"/>
  <c r="I51" i="4"/>
  <c r="I30" i="4"/>
  <c r="J50" i="4"/>
  <c r="AR4" i="3"/>
  <c r="J54" i="4"/>
  <c r="I38" i="4"/>
  <c r="I28" i="4"/>
  <c r="J44" i="4"/>
  <c r="H28" i="4"/>
  <c r="I44" i="4"/>
  <c r="I54" i="4"/>
  <c r="H38" i="4"/>
  <c r="Q259" i="3"/>
  <c r="Q151" i="3"/>
  <c r="Q108" i="3"/>
  <c r="Q26" i="3"/>
  <c r="Q42" i="3"/>
  <c r="Q58" i="3"/>
  <c r="Q74" i="3"/>
  <c r="Q90" i="3"/>
  <c r="Q106" i="3"/>
  <c r="Q122" i="3"/>
  <c r="Q202" i="3"/>
  <c r="Q218" i="3"/>
  <c r="Q234" i="3"/>
  <c r="Q27" i="3"/>
  <c r="Q59" i="3"/>
  <c r="Q75" i="3"/>
  <c r="Q91" i="3"/>
  <c r="Q107" i="3"/>
  <c r="Q123" i="3"/>
  <c r="Q139" i="3"/>
  <c r="Q155" i="3"/>
  <c r="Q203" i="3"/>
  <c r="Q219" i="3"/>
  <c r="Q251" i="3"/>
  <c r="Q189" i="3"/>
  <c r="Q253" i="3"/>
  <c r="Q193" i="3"/>
  <c r="Q153" i="3"/>
  <c r="Q217" i="3"/>
  <c r="Q238" i="3"/>
  <c r="Q254" i="3"/>
  <c r="Q31" i="3"/>
  <c r="Q63" i="3"/>
  <c r="Q79" i="3"/>
  <c r="Q95" i="3"/>
  <c r="Q111" i="3"/>
  <c r="Q127" i="3"/>
  <c r="Q207" i="3"/>
  <c r="Q223" i="3"/>
  <c r="Q41" i="3"/>
  <c r="Q57" i="3"/>
  <c r="Q89" i="3"/>
  <c r="Q105" i="3"/>
  <c r="Q121" i="3"/>
  <c r="Q141" i="3"/>
  <c r="Q205" i="3"/>
  <c r="Q145" i="3"/>
  <c r="Q209" i="3"/>
  <c r="Q169" i="3"/>
  <c r="Q233" i="3"/>
  <c r="AN19" i="3"/>
  <c r="Q17" i="3"/>
  <c r="Q34" i="3"/>
  <c r="Q50" i="3"/>
  <c r="Q66" i="3"/>
  <c r="Q82" i="3"/>
  <c r="Q98" i="3"/>
  <c r="Q114" i="3"/>
  <c r="Q147" i="3"/>
  <c r="Q152" i="3"/>
  <c r="Q168" i="3"/>
  <c r="Q184" i="3"/>
  <c r="Q200" i="3"/>
  <c r="Q185" i="3"/>
  <c r="Q262" i="3"/>
  <c r="Q70" i="3"/>
  <c r="Q86" i="3"/>
  <c r="Q102" i="3"/>
  <c r="Q118" i="3"/>
  <c r="Q134" i="3"/>
  <c r="Q182" i="3"/>
  <c r="Q198" i="3"/>
  <c r="Q214" i="3"/>
  <c r="Q230" i="3"/>
  <c r="Q246" i="3"/>
  <c r="Q23" i="3"/>
  <c r="Q39" i="3"/>
  <c r="Q55" i="3"/>
  <c r="Q71" i="3"/>
  <c r="Q103" i="3"/>
  <c r="Q119" i="3"/>
  <c r="Q215" i="3"/>
  <c r="Q247" i="3"/>
  <c r="Q60" i="3"/>
  <c r="Q124" i="3"/>
  <c r="Q140" i="3"/>
  <c r="Q156" i="3"/>
  <c r="Q172" i="3"/>
  <c r="Q188" i="3"/>
  <c r="Q204" i="3"/>
  <c r="Q220" i="3"/>
  <c r="Q236" i="3"/>
  <c r="Q33" i="3"/>
  <c r="Q49" i="3"/>
  <c r="Q81" i="3"/>
  <c r="Q97" i="3"/>
  <c r="Q113" i="3"/>
  <c r="Q237" i="3"/>
  <c r="Q177" i="3"/>
  <c r="Q241" i="3"/>
  <c r="Q137" i="3"/>
  <c r="Q201" i="3"/>
  <c r="Q250" i="3"/>
  <c r="Q32" i="3"/>
  <c r="Q48" i="3"/>
  <c r="Q64" i="3"/>
  <c r="Q176" i="3"/>
  <c r="Q192" i="3"/>
  <c r="Q69" i="3"/>
  <c r="AO12" i="3"/>
  <c r="Q257" i="3"/>
  <c r="Q126" i="3"/>
  <c r="Q174" i="3"/>
  <c r="Q190" i="3"/>
  <c r="Q47" i="3"/>
  <c r="Q239" i="3"/>
  <c r="Q3" i="3"/>
  <c r="G71" i="4"/>
  <c r="G43" i="4"/>
  <c r="U28" i="4"/>
  <c r="Q256" i="3"/>
  <c r="Q83" i="3"/>
  <c r="Q99" i="3"/>
  <c r="Q131" i="3"/>
  <c r="Q179" i="3"/>
  <c r="Q243" i="3"/>
  <c r="Q4" i="3"/>
  <c r="G74" i="4"/>
  <c r="G46" i="4"/>
  <c r="Q72" i="3"/>
  <c r="Q88" i="3"/>
  <c r="Q104" i="3"/>
  <c r="Q120" i="3"/>
  <c r="Q216" i="3"/>
  <c r="Q232" i="3"/>
  <c r="Q29" i="3"/>
  <c r="Q45" i="3"/>
  <c r="Q61" i="3"/>
  <c r="Q93" i="3"/>
  <c r="Q125" i="3"/>
  <c r="Q157" i="3"/>
  <c r="Q221" i="3"/>
  <c r="Q161" i="3"/>
  <c r="Q225" i="3"/>
  <c r="Q249" i="3"/>
  <c r="AN23" i="3"/>
  <c r="F31" i="4"/>
  <c r="F29" i="4"/>
  <c r="S5" i="3"/>
  <c r="T4" i="3"/>
  <c r="C43" i="4"/>
  <c r="P28" i="4"/>
  <c r="B37" i="4"/>
  <c r="B27" i="4"/>
  <c r="B36" i="4"/>
  <c r="B34" i="4"/>
  <c r="B35" i="4"/>
  <c r="B28" i="4"/>
  <c r="B29" i="4"/>
  <c r="B30" i="4"/>
  <c r="B38" i="4"/>
  <c r="B33" i="4"/>
  <c r="B31" i="4"/>
  <c r="B32" i="4"/>
  <c r="C27" i="4"/>
  <c r="C29" i="4"/>
  <c r="C36" i="4"/>
  <c r="C35" i="4"/>
  <c r="C32" i="4"/>
  <c r="C28" i="4"/>
  <c r="C31" i="4"/>
  <c r="D43" i="4"/>
  <c r="Q28" i="4"/>
  <c r="C30" i="4"/>
  <c r="C37" i="4"/>
  <c r="C38" i="4"/>
  <c r="C34" i="4"/>
  <c r="C33" i="4"/>
  <c r="Q16" i="3"/>
  <c r="E27" i="4"/>
  <c r="E33" i="4"/>
  <c r="E30" i="4"/>
  <c r="E38" i="4"/>
  <c r="F43" i="4"/>
  <c r="S28" i="4"/>
  <c r="E36" i="4"/>
  <c r="E28" i="4"/>
  <c r="E35" i="4"/>
  <c r="E32" i="4"/>
  <c r="E29" i="4"/>
  <c r="E34" i="4"/>
  <c r="E31" i="4"/>
  <c r="E37" i="4"/>
  <c r="Q7" i="3"/>
  <c r="AO5" i="3"/>
  <c r="AO9" i="3"/>
  <c r="AN9" i="3"/>
  <c r="Q18" i="3"/>
  <c r="E43" i="4"/>
  <c r="R28" i="4"/>
  <c r="D29" i="4"/>
  <c r="D34" i="4"/>
  <c r="D27" i="4"/>
  <c r="D37" i="4"/>
  <c r="D33" i="4"/>
  <c r="D35" i="4"/>
  <c r="D36" i="4"/>
  <c r="D38" i="4"/>
  <c r="D31" i="4"/>
  <c r="D32" i="4"/>
  <c r="D30" i="4"/>
  <c r="D28" i="4"/>
  <c r="Q11" i="3"/>
  <c r="AO23" i="3"/>
  <c r="AN10" i="3"/>
  <c r="AO31" i="3"/>
  <c r="AO18" i="3"/>
  <c r="AO35" i="3"/>
  <c r="AO26" i="3"/>
  <c r="AN30" i="3"/>
  <c r="AO17" i="3"/>
  <c r="AO28" i="3"/>
  <c r="AO10" i="3"/>
  <c r="AN14" i="3"/>
  <c r="AO14" i="3"/>
  <c r="AO34" i="3"/>
  <c r="AO8" i="3"/>
  <c r="AO11" i="3"/>
  <c r="AN11" i="3"/>
  <c r="AN20" i="3"/>
  <c r="AO20" i="3"/>
  <c r="AO27" i="3"/>
  <c r="AN17" i="3"/>
  <c r="AN3" i="3"/>
  <c r="AO3" i="3"/>
  <c r="Q13" i="3"/>
  <c r="Q22" i="3"/>
  <c r="Q15" i="3"/>
  <c r="I8" i="4"/>
  <c r="J8" i="4"/>
  <c r="D8" i="4"/>
  <c r="I7" i="4"/>
  <c r="J7" i="4"/>
  <c r="D7" i="4"/>
  <c r="I5" i="4"/>
  <c r="J5" i="4"/>
  <c r="M45" i="4"/>
  <c r="D5" i="4"/>
  <c r="L45" i="4"/>
  <c r="K45" i="4"/>
  <c r="I10" i="4"/>
  <c r="J10" i="4"/>
  <c r="D10" i="4"/>
  <c r="I14" i="4"/>
  <c r="J14" i="4"/>
  <c r="D14" i="4"/>
  <c r="AO7" i="3"/>
  <c r="AN25" i="3"/>
  <c r="Q6" i="3"/>
  <c r="AO6" i="3"/>
  <c r="Q10" i="3"/>
  <c r="AN22" i="3"/>
  <c r="AO22" i="3"/>
  <c r="AN26" i="3"/>
  <c r="Q14" i="3"/>
  <c r="AN5" i="3"/>
  <c r="I20" i="4"/>
  <c r="J20" i="4"/>
  <c r="D20" i="4"/>
  <c r="I12" i="4"/>
  <c r="J12" i="4"/>
  <c r="D12" i="4"/>
  <c r="I9" i="4"/>
  <c r="J9" i="4"/>
  <c r="D9" i="4"/>
  <c r="I11" i="4"/>
  <c r="J11" i="4"/>
  <c r="D11" i="4"/>
  <c r="AN13" i="3"/>
  <c r="Q20" i="3"/>
  <c r="AN8" i="3"/>
  <c r="AN24" i="3"/>
  <c r="AO15" i="3"/>
  <c r="AN4" i="3"/>
  <c r="AO33" i="3"/>
  <c r="Q19" i="3"/>
  <c r="AN6" i="3"/>
  <c r="Q9" i="3"/>
  <c r="I19" i="4"/>
  <c r="J19" i="4"/>
  <c r="D19" i="4"/>
  <c r="I23" i="4"/>
  <c r="J23" i="4"/>
  <c r="D23" i="4"/>
  <c r="I16" i="4"/>
  <c r="J16" i="4"/>
  <c r="D16" i="4"/>
  <c r="I24" i="4"/>
  <c r="J24" i="4"/>
  <c r="D24" i="4"/>
  <c r="I3" i="4"/>
  <c r="J3" i="4"/>
  <c r="M43" i="4"/>
  <c r="U32" i="4"/>
  <c r="D3" i="4"/>
  <c r="K43" i="4"/>
  <c r="R32" i="4"/>
  <c r="L43" i="4"/>
  <c r="S32" i="4"/>
  <c r="I15" i="4"/>
  <c r="J15" i="4"/>
  <c r="D15" i="4"/>
  <c r="I17" i="4"/>
  <c r="J17" i="4"/>
  <c r="D17" i="4"/>
  <c r="Q12" i="3"/>
  <c r="AO4" i="3"/>
  <c r="Q8" i="3"/>
  <c r="I13" i="4"/>
  <c r="J13" i="4"/>
  <c r="M13" i="4"/>
  <c r="D13" i="4"/>
  <c r="D18" i="4"/>
  <c r="I18" i="4"/>
  <c r="J18" i="4"/>
  <c r="I6" i="4"/>
  <c r="J6" i="4"/>
  <c r="D6" i="4"/>
  <c r="I22" i="4"/>
  <c r="J22" i="4"/>
  <c r="D22" i="4"/>
  <c r="D21" i="4"/>
  <c r="I21" i="4"/>
  <c r="J21" i="4"/>
  <c r="I4" i="4"/>
  <c r="J4" i="4"/>
  <c r="D4" i="4"/>
  <c r="L44" i="4"/>
  <c r="M44" i="4"/>
  <c r="K44" i="4"/>
  <c r="AN7" i="3"/>
  <c r="AO25" i="3"/>
  <c r="AO24" i="3"/>
  <c r="AN15" i="3"/>
  <c r="AN27" i="3"/>
  <c r="AN16" i="3"/>
  <c r="AO16" i="3"/>
  <c r="AN31" i="3"/>
  <c r="AO32" i="3"/>
  <c r="AN35" i="3"/>
  <c r="M263" i="3"/>
  <c r="I263" i="3"/>
  <c r="B263" i="3"/>
  <c r="F263" i="3"/>
  <c r="K263" i="3"/>
  <c r="H263" i="3"/>
  <c r="J263" i="3"/>
  <c r="W263" i="3"/>
  <c r="O263" i="3"/>
  <c r="L263" i="3"/>
  <c r="N263" i="3"/>
  <c r="P263" i="3"/>
  <c r="Q263" i="3"/>
  <c r="G263" i="3"/>
  <c r="A265" i="3"/>
  <c r="C264" i="3"/>
  <c r="U264" i="3"/>
  <c r="AR5" i="3"/>
  <c r="F27" i="4"/>
  <c r="F28" i="4"/>
  <c r="M28" i="4"/>
  <c r="N28" i="4"/>
  <c r="F30" i="4"/>
  <c r="S6" i="3"/>
  <c r="T5" i="3"/>
  <c r="M38" i="4"/>
  <c r="N38" i="4"/>
  <c r="M31" i="4"/>
  <c r="N31" i="4"/>
  <c r="M30" i="4"/>
  <c r="N30" i="4"/>
  <c r="M29" i="4"/>
  <c r="N29" i="4"/>
  <c r="M36" i="4"/>
  <c r="N36" i="4"/>
  <c r="M33" i="4"/>
  <c r="N33" i="4"/>
  <c r="M27" i="4"/>
  <c r="N27" i="4"/>
  <c r="M32" i="4"/>
  <c r="N32" i="4"/>
  <c r="M35" i="4"/>
  <c r="N35" i="4"/>
  <c r="M37" i="4"/>
  <c r="N37" i="4"/>
  <c r="M34" i="4"/>
  <c r="N34" i="4"/>
  <c r="D67" i="4"/>
  <c r="C67" i="4"/>
  <c r="F67" i="4"/>
  <c r="E67" i="4"/>
  <c r="L13" i="4"/>
  <c r="L6" i="4"/>
  <c r="M6" i="4"/>
  <c r="M15" i="4"/>
  <c r="L15" i="4"/>
  <c r="L23" i="4"/>
  <c r="M23" i="4"/>
  <c r="L20" i="4"/>
  <c r="M20" i="4"/>
  <c r="M10" i="4"/>
  <c r="L10" i="4"/>
  <c r="M7" i="4"/>
  <c r="L7" i="4"/>
  <c r="L4" i="4"/>
  <c r="M4" i="4"/>
  <c r="M3" i="4"/>
  <c r="L3" i="4"/>
  <c r="L19" i="4"/>
  <c r="M19" i="4"/>
  <c r="M11" i="4"/>
  <c r="L11" i="4"/>
  <c r="M8" i="4"/>
  <c r="L8" i="4"/>
  <c r="L21" i="4"/>
  <c r="M21" i="4"/>
  <c r="M18" i="4"/>
  <c r="L18" i="4"/>
  <c r="L24" i="4"/>
  <c r="M24" i="4"/>
  <c r="M9" i="4"/>
  <c r="L9" i="4"/>
  <c r="M14" i="4"/>
  <c r="L14" i="4"/>
  <c r="L22" i="4"/>
  <c r="M22" i="4"/>
  <c r="M17" i="4"/>
  <c r="L17" i="4"/>
  <c r="R33" i="4"/>
  <c r="L16" i="4"/>
  <c r="M16" i="4"/>
  <c r="M12" i="4"/>
  <c r="L12" i="4"/>
  <c r="M5" i="4"/>
  <c r="L5" i="4"/>
  <c r="A266" i="3"/>
  <c r="C265" i="3"/>
  <c r="U265" i="3"/>
  <c r="G264" i="3"/>
  <c r="M264" i="3"/>
  <c r="L264" i="3"/>
  <c r="B264" i="3"/>
  <c r="P264" i="3"/>
  <c r="H264" i="3"/>
  <c r="I264" i="3"/>
  <c r="N264" i="3"/>
  <c r="J264" i="3"/>
  <c r="W264" i="3"/>
  <c r="O264" i="3"/>
  <c r="F264" i="3"/>
  <c r="K264" i="3"/>
  <c r="AR6" i="3"/>
  <c r="Q264" i="3"/>
  <c r="T6" i="3"/>
  <c r="S7" i="3"/>
  <c r="F265" i="3"/>
  <c r="G265" i="3"/>
  <c r="L265" i="3"/>
  <c r="H265" i="3"/>
  <c r="O265" i="3"/>
  <c r="I265" i="3"/>
  <c r="P265" i="3"/>
  <c r="B265" i="3"/>
  <c r="K265" i="3"/>
  <c r="M265" i="3"/>
  <c r="J265" i="3"/>
  <c r="W265" i="3"/>
  <c r="N265" i="3"/>
  <c r="A267" i="3"/>
  <c r="C266" i="3"/>
  <c r="U266" i="3"/>
  <c r="AR7" i="3"/>
  <c r="Q265" i="3"/>
  <c r="S8" i="3"/>
  <c r="T7" i="3"/>
  <c r="A268" i="3"/>
  <c r="C267" i="3"/>
  <c r="U267" i="3"/>
  <c r="B266" i="3"/>
  <c r="H266" i="3"/>
  <c r="L266" i="3"/>
  <c r="P266" i="3"/>
  <c r="G266" i="3"/>
  <c r="M266" i="3"/>
  <c r="I266" i="3"/>
  <c r="N266" i="3"/>
  <c r="J266" i="3"/>
  <c r="W266" i="3"/>
  <c r="O266" i="3"/>
  <c r="F266" i="3"/>
  <c r="K266" i="3"/>
  <c r="AR8" i="3"/>
  <c r="Q266" i="3"/>
  <c r="S9" i="3"/>
  <c r="T8" i="3"/>
  <c r="M267" i="3"/>
  <c r="F267" i="3"/>
  <c r="I267" i="3"/>
  <c r="N267" i="3"/>
  <c r="P267" i="3"/>
  <c r="B267" i="3"/>
  <c r="G267" i="3"/>
  <c r="H267" i="3"/>
  <c r="K267" i="3"/>
  <c r="L267" i="3"/>
  <c r="O267" i="3"/>
  <c r="J267" i="3"/>
  <c r="W267" i="3"/>
  <c r="A269" i="3"/>
  <c r="C268" i="3"/>
  <c r="U268" i="3"/>
  <c r="AR9" i="3"/>
  <c r="Q267" i="3"/>
  <c r="T9" i="3"/>
  <c r="S10" i="3"/>
  <c r="H268" i="3"/>
  <c r="P268" i="3"/>
  <c r="I268" i="3"/>
  <c r="L268" i="3"/>
  <c r="B268" i="3"/>
  <c r="M268" i="3"/>
  <c r="F268" i="3"/>
  <c r="G268" i="3"/>
  <c r="J268" i="3"/>
  <c r="W268" i="3"/>
  <c r="K268" i="3"/>
  <c r="N268" i="3"/>
  <c r="O268" i="3"/>
  <c r="A270" i="3"/>
  <c r="C269" i="3"/>
  <c r="U269" i="3"/>
  <c r="AR10" i="3"/>
  <c r="Q268" i="3"/>
  <c r="T10" i="3"/>
  <c r="S11" i="3"/>
  <c r="F269" i="3"/>
  <c r="H269" i="3"/>
  <c r="M269" i="3"/>
  <c r="B269" i="3"/>
  <c r="K269" i="3"/>
  <c r="L269" i="3"/>
  <c r="G269" i="3"/>
  <c r="O269" i="3"/>
  <c r="I269" i="3"/>
  <c r="P269" i="3"/>
  <c r="Q269" i="3"/>
  <c r="N269" i="3"/>
  <c r="J269" i="3"/>
  <c r="W269" i="3"/>
  <c r="A271" i="3"/>
  <c r="C270" i="3"/>
  <c r="U270" i="3"/>
  <c r="AR11" i="3"/>
  <c r="T11" i="3"/>
  <c r="S12" i="3"/>
  <c r="I270" i="3"/>
  <c r="M270" i="3"/>
  <c r="B270" i="3"/>
  <c r="J270" i="3"/>
  <c r="W270" i="3"/>
  <c r="O270" i="3"/>
  <c r="F270" i="3"/>
  <c r="K270" i="3"/>
  <c r="P270" i="3"/>
  <c r="G270" i="3"/>
  <c r="L270" i="3"/>
  <c r="H270" i="3"/>
  <c r="N270" i="3"/>
  <c r="A272" i="3"/>
  <c r="C271" i="3"/>
  <c r="U271" i="3"/>
  <c r="AR12" i="3"/>
  <c r="Q270" i="3"/>
  <c r="S13" i="3"/>
  <c r="T12" i="3"/>
  <c r="J271" i="3"/>
  <c r="W271" i="3"/>
  <c r="O271" i="3"/>
  <c r="I271" i="3"/>
  <c r="K271" i="3"/>
  <c r="F271" i="3"/>
  <c r="M271" i="3"/>
  <c r="G271" i="3"/>
  <c r="N271" i="3"/>
  <c r="P271" i="3"/>
  <c r="Q271" i="3"/>
  <c r="B271" i="3"/>
  <c r="H271" i="3"/>
  <c r="L271" i="3"/>
  <c r="A273" i="3"/>
  <c r="C272" i="3"/>
  <c r="U272" i="3"/>
  <c r="AR13" i="3"/>
  <c r="T13" i="3"/>
  <c r="S14" i="3"/>
  <c r="F272" i="3"/>
  <c r="J272" i="3"/>
  <c r="W272" i="3"/>
  <c r="P272" i="3"/>
  <c r="H272" i="3"/>
  <c r="L272" i="3"/>
  <c r="G272" i="3"/>
  <c r="K272" i="3"/>
  <c r="N272" i="3"/>
  <c r="O272" i="3"/>
  <c r="I272" i="3"/>
  <c r="M272" i="3"/>
  <c r="B272" i="3"/>
  <c r="A274" i="3"/>
  <c r="C273" i="3"/>
  <c r="U273" i="3"/>
  <c r="AR14" i="3"/>
  <c r="Q272" i="3"/>
  <c r="T14" i="3"/>
  <c r="S15" i="3"/>
  <c r="B273" i="3"/>
  <c r="I273" i="3"/>
  <c r="O273" i="3"/>
  <c r="G273" i="3"/>
  <c r="M273" i="3"/>
  <c r="H273" i="3"/>
  <c r="P273" i="3"/>
  <c r="K273" i="3"/>
  <c r="L273" i="3"/>
  <c r="F273" i="3"/>
  <c r="J273" i="3"/>
  <c r="W273" i="3"/>
  <c r="N273" i="3"/>
  <c r="A275" i="3"/>
  <c r="C274" i="3"/>
  <c r="U274" i="3"/>
  <c r="AR15" i="3"/>
  <c r="Q273" i="3"/>
  <c r="S16" i="3"/>
  <c r="T15" i="3"/>
  <c r="F274" i="3"/>
  <c r="J274" i="3"/>
  <c r="W274" i="3"/>
  <c r="N274" i="3"/>
  <c r="G274" i="3"/>
  <c r="L274" i="3"/>
  <c r="H274" i="3"/>
  <c r="M274" i="3"/>
  <c r="B274" i="3"/>
  <c r="I274" i="3"/>
  <c r="O274" i="3"/>
  <c r="K274" i="3"/>
  <c r="P274" i="3"/>
  <c r="A276" i="3"/>
  <c r="C275" i="3"/>
  <c r="U275" i="3"/>
  <c r="AR16" i="3"/>
  <c r="Q274" i="3"/>
  <c r="T16" i="3"/>
  <c r="S17" i="3"/>
  <c r="F275" i="3"/>
  <c r="J275" i="3"/>
  <c r="W275" i="3"/>
  <c r="O275" i="3"/>
  <c r="B275" i="3"/>
  <c r="I275" i="3"/>
  <c r="H275" i="3"/>
  <c r="M275" i="3"/>
  <c r="L275" i="3"/>
  <c r="G275" i="3"/>
  <c r="K275" i="3"/>
  <c r="P275" i="3"/>
  <c r="Q275" i="3"/>
  <c r="N275" i="3"/>
  <c r="A277" i="3"/>
  <c r="C276" i="3"/>
  <c r="U276" i="3"/>
  <c r="AR17" i="3"/>
  <c r="S18" i="3"/>
  <c r="T17" i="3"/>
  <c r="F276" i="3"/>
  <c r="L276" i="3"/>
  <c r="H276" i="3"/>
  <c r="N276" i="3"/>
  <c r="I276" i="3"/>
  <c r="P276" i="3"/>
  <c r="B276" i="3"/>
  <c r="J276" i="3"/>
  <c r="W276" i="3"/>
  <c r="M276" i="3"/>
  <c r="K276" i="3"/>
  <c r="O276" i="3"/>
  <c r="G276" i="3"/>
  <c r="A278" i="3"/>
  <c r="C277" i="3"/>
  <c r="U277" i="3"/>
  <c r="AR18" i="3"/>
  <c r="Q276" i="3"/>
  <c r="S19" i="3"/>
  <c r="T18" i="3"/>
  <c r="G277" i="3"/>
  <c r="K277" i="3"/>
  <c r="P277" i="3"/>
  <c r="Q277" i="3"/>
  <c r="O277" i="3"/>
  <c r="M277" i="3"/>
  <c r="F277" i="3"/>
  <c r="I277" i="3"/>
  <c r="H277" i="3"/>
  <c r="L277" i="3"/>
  <c r="J277" i="3"/>
  <c r="W277" i="3"/>
  <c r="B277" i="3"/>
  <c r="N277" i="3"/>
  <c r="A279" i="3"/>
  <c r="C278" i="3"/>
  <c r="U278" i="3"/>
  <c r="AR19" i="3"/>
  <c r="T19" i="3"/>
  <c r="S20" i="3"/>
  <c r="I278" i="3"/>
  <c r="M278" i="3"/>
  <c r="B278" i="3"/>
  <c r="J278" i="3"/>
  <c r="W278" i="3"/>
  <c r="O278" i="3"/>
  <c r="F278" i="3"/>
  <c r="K278" i="3"/>
  <c r="P278" i="3"/>
  <c r="G278" i="3"/>
  <c r="L278" i="3"/>
  <c r="H278" i="3"/>
  <c r="N278" i="3"/>
  <c r="A280" i="3"/>
  <c r="C279" i="3"/>
  <c r="U279" i="3"/>
  <c r="AR20" i="3"/>
  <c r="Q278" i="3"/>
  <c r="S21" i="3"/>
  <c r="T20" i="3"/>
  <c r="J279" i="3"/>
  <c r="W279" i="3"/>
  <c r="O279" i="3"/>
  <c r="I279" i="3"/>
  <c r="K279" i="3"/>
  <c r="F279" i="3"/>
  <c r="M279" i="3"/>
  <c r="G279" i="3"/>
  <c r="N279" i="3"/>
  <c r="P279" i="3"/>
  <c r="Q279" i="3"/>
  <c r="B279" i="3"/>
  <c r="H279" i="3"/>
  <c r="L279" i="3"/>
  <c r="A281" i="3"/>
  <c r="C280" i="3"/>
  <c r="U280" i="3"/>
  <c r="AR21" i="3"/>
  <c r="T21" i="3"/>
  <c r="S22" i="3"/>
  <c r="F280" i="3"/>
  <c r="J280" i="3"/>
  <c r="W280" i="3"/>
  <c r="P280" i="3"/>
  <c r="H280" i="3"/>
  <c r="O280" i="3"/>
  <c r="L280" i="3"/>
  <c r="N280" i="3"/>
  <c r="G280" i="3"/>
  <c r="I280" i="3"/>
  <c r="M280" i="3"/>
  <c r="K280" i="3"/>
  <c r="B280" i="3"/>
  <c r="A282" i="3"/>
  <c r="C281" i="3"/>
  <c r="U281" i="3"/>
  <c r="AR22" i="3"/>
  <c r="Q280" i="3"/>
  <c r="T22" i="3"/>
  <c r="S23" i="3"/>
  <c r="P281" i="3"/>
  <c r="K281" i="3"/>
  <c r="Q281" i="3"/>
  <c r="F281" i="3"/>
  <c r="B281" i="3"/>
  <c r="M281" i="3"/>
  <c r="G281" i="3"/>
  <c r="J281" i="3"/>
  <c r="W281" i="3"/>
  <c r="H281" i="3"/>
  <c r="N281" i="3"/>
  <c r="O281" i="3"/>
  <c r="I281" i="3"/>
  <c r="L281" i="3"/>
  <c r="A283" i="3"/>
  <c r="C282" i="3"/>
  <c r="U282" i="3"/>
  <c r="AR23" i="3"/>
  <c r="S24" i="3"/>
  <c r="T23" i="3"/>
  <c r="I282" i="3"/>
  <c r="M282" i="3"/>
  <c r="H282" i="3"/>
  <c r="N282" i="3"/>
  <c r="B282" i="3"/>
  <c r="J282" i="3"/>
  <c r="W282" i="3"/>
  <c r="O282" i="3"/>
  <c r="F282" i="3"/>
  <c r="K282" i="3"/>
  <c r="P282" i="3"/>
  <c r="G282" i="3"/>
  <c r="L282" i="3"/>
  <c r="A284" i="3"/>
  <c r="C283" i="3"/>
  <c r="U283" i="3"/>
  <c r="AR24" i="3"/>
  <c r="Q282" i="3"/>
  <c r="T24" i="3"/>
  <c r="S25" i="3"/>
  <c r="F283" i="3"/>
  <c r="O283" i="3"/>
  <c r="J283" i="3"/>
  <c r="W283" i="3"/>
  <c r="M283" i="3"/>
  <c r="G283" i="3"/>
  <c r="B283" i="3"/>
  <c r="K283" i="3"/>
  <c r="H283" i="3"/>
  <c r="N283" i="3"/>
  <c r="L283" i="3"/>
  <c r="I283" i="3"/>
  <c r="P283" i="3"/>
  <c r="Q283" i="3"/>
  <c r="A285" i="3"/>
  <c r="C284" i="3"/>
  <c r="U284" i="3"/>
  <c r="AR25" i="3"/>
  <c r="S26" i="3"/>
  <c r="T25" i="3"/>
  <c r="P284" i="3"/>
  <c r="J284" i="3"/>
  <c r="W284" i="3"/>
  <c r="B284" i="3"/>
  <c r="F284" i="3"/>
  <c r="G284" i="3"/>
  <c r="K284" i="3"/>
  <c r="N284" i="3"/>
  <c r="M284" i="3"/>
  <c r="O284" i="3"/>
  <c r="I284" i="3"/>
  <c r="H284" i="3"/>
  <c r="L284" i="3"/>
  <c r="A286" i="3"/>
  <c r="C285" i="3"/>
  <c r="U285" i="3"/>
  <c r="AR26" i="3"/>
  <c r="Q284" i="3"/>
  <c r="S27" i="3"/>
  <c r="T26" i="3"/>
  <c r="G285" i="3"/>
  <c r="P285" i="3"/>
  <c r="H285" i="3"/>
  <c r="K285" i="3"/>
  <c r="M285" i="3"/>
  <c r="J285" i="3"/>
  <c r="W285" i="3"/>
  <c r="O285" i="3"/>
  <c r="L285" i="3"/>
  <c r="N285" i="3"/>
  <c r="I285" i="3"/>
  <c r="B285" i="3"/>
  <c r="F285" i="3"/>
  <c r="A287" i="3"/>
  <c r="C286" i="3"/>
  <c r="U286" i="3"/>
  <c r="AR27" i="3"/>
  <c r="Q285" i="3"/>
  <c r="T27" i="3"/>
  <c r="S28" i="3"/>
  <c r="G286" i="3"/>
  <c r="K286" i="3"/>
  <c r="O286" i="3"/>
  <c r="B286" i="3"/>
  <c r="I286" i="3"/>
  <c r="N286" i="3"/>
  <c r="J286" i="3"/>
  <c r="W286" i="3"/>
  <c r="P286" i="3"/>
  <c r="Q286" i="3"/>
  <c r="F286" i="3"/>
  <c r="L286" i="3"/>
  <c r="H286" i="3"/>
  <c r="M286" i="3"/>
  <c r="A288" i="3"/>
  <c r="C287" i="3"/>
  <c r="U287" i="3"/>
  <c r="AR28" i="3"/>
  <c r="S29" i="3"/>
  <c r="T28" i="3"/>
  <c r="O287" i="3"/>
  <c r="J287" i="3"/>
  <c r="W287" i="3"/>
  <c r="P287" i="3"/>
  <c r="I287" i="3"/>
  <c r="B287" i="3"/>
  <c r="M287" i="3"/>
  <c r="H287" i="3"/>
  <c r="G287" i="3"/>
  <c r="K287" i="3"/>
  <c r="L287" i="3"/>
  <c r="N287" i="3"/>
  <c r="F287" i="3"/>
  <c r="A289" i="3"/>
  <c r="C288" i="3"/>
  <c r="U288" i="3"/>
  <c r="AR29" i="3"/>
  <c r="Q287" i="3"/>
  <c r="S30" i="3"/>
  <c r="T29" i="3"/>
  <c r="G288" i="3"/>
  <c r="L288" i="3"/>
  <c r="P288" i="3"/>
  <c r="H288" i="3"/>
  <c r="J288" i="3"/>
  <c r="W288" i="3"/>
  <c r="N288" i="3"/>
  <c r="O288" i="3"/>
  <c r="I288" i="3"/>
  <c r="K288" i="3"/>
  <c r="B288" i="3"/>
  <c r="F288" i="3"/>
  <c r="M288" i="3"/>
  <c r="A290" i="3"/>
  <c r="C289" i="3"/>
  <c r="U289" i="3"/>
  <c r="AR30" i="3"/>
  <c r="Q288" i="3"/>
  <c r="S31" i="3"/>
  <c r="T30" i="3"/>
  <c r="B289" i="3"/>
  <c r="G289" i="3"/>
  <c r="K289" i="3"/>
  <c r="O289" i="3"/>
  <c r="I289" i="3"/>
  <c r="P289" i="3"/>
  <c r="Q289" i="3"/>
  <c r="N289" i="3"/>
  <c r="L289" i="3"/>
  <c r="J289" i="3"/>
  <c r="W289" i="3"/>
  <c r="H289" i="3"/>
  <c r="F289" i="3"/>
  <c r="M289" i="3"/>
  <c r="A291" i="3"/>
  <c r="C290" i="3"/>
  <c r="U290" i="3"/>
  <c r="AR31" i="3"/>
  <c r="S32" i="3"/>
  <c r="T31" i="3"/>
  <c r="G290" i="3"/>
  <c r="J290" i="3"/>
  <c r="W290" i="3"/>
  <c r="P290" i="3"/>
  <c r="B290" i="3"/>
  <c r="L290" i="3"/>
  <c r="F290" i="3"/>
  <c r="M290" i="3"/>
  <c r="H290" i="3"/>
  <c r="N290" i="3"/>
  <c r="I290" i="3"/>
  <c r="O290" i="3"/>
  <c r="K290" i="3"/>
  <c r="A292" i="3"/>
  <c r="C291" i="3"/>
  <c r="U291" i="3"/>
  <c r="AR32" i="3"/>
  <c r="Q290" i="3"/>
  <c r="S33" i="3"/>
  <c r="T32" i="3"/>
  <c r="F291" i="3"/>
  <c r="B291" i="3"/>
  <c r="O291" i="3"/>
  <c r="N291" i="3"/>
  <c r="P291" i="3"/>
  <c r="K291" i="3"/>
  <c r="J291" i="3"/>
  <c r="W291" i="3"/>
  <c r="M291" i="3"/>
  <c r="L291" i="3"/>
  <c r="G291" i="3"/>
  <c r="I291" i="3"/>
  <c r="H291" i="3"/>
  <c r="A293" i="3"/>
  <c r="C292" i="3"/>
  <c r="U292" i="3"/>
  <c r="AR33" i="3"/>
  <c r="Q291" i="3"/>
  <c r="S34" i="3"/>
  <c r="T33" i="3"/>
  <c r="F292" i="3"/>
  <c r="J292" i="3"/>
  <c r="W292" i="3"/>
  <c r="N292" i="3"/>
  <c r="B292" i="3"/>
  <c r="I292" i="3"/>
  <c r="O292" i="3"/>
  <c r="K292" i="3"/>
  <c r="P292" i="3"/>
  <c r="Q292" i="3"/>
  <c r="G292" i="3"/>
  <c r="L292" i="3"/>
  <c r="H292" i="3"/>
  <c r="M292" i="3"/>
  <c r="A294" i="3"/>
  <c r="C293" i="3"/>
  <c r="U293" i="3"/>
  <c r="AR34" i="3"/>
  <c r="S35" i="3"/>
  <c r="T34" i="3"/>
  <c r="B293" i="3"/>
  <c r="G293" i="3"/>
  <c r="O293" i="3"/>
  <c r="K293" i="3"/>
  <c r="F293" i="3"/>
  <c r="P293" i="3"/>
  <c r="Q293" i="3"/>
  <c r="N293" i="3"/>
  <c r="M293" i="3"/>
  <c r="L293" i="3"/>
  <c r="J293" i="3"/>
  <c r="W293" i="3"/>
  <c r="I293" i="3"/>
  <c r="H293" i="3"/>
  <c r="A295" i="3"/>
  <c r="C294" i="3"/>
  <c r="U294" i="3"/>
  <c r="AR35" i="3"/>
  <c r="T35" i="3"/>
  <c r="S36" i="3"/>
  <c r="A296" i="3"/>
  <c r="C295" i="3"/>
  <c r="U295" i="3"/>
  <c r="G294" i="3"/>
  <c r="J294" i="3"/>
  <c r="W294" i="3"/>
  <c r="P294" i="3"/>
  <c r="I294" i="3"/>
  <c r="B294" i="3"/>
  <c r="L294" i="3"/>
  <c r="F294" i="3"/>
  <c r="M294" i="3"/>
  <c r="H294" i="3"/>
  <c r="N294" i="3"/>
  <c r="K294" i="3"/>
  <c r="O294" i="3"/>
  <c r="Q294" i="3"/>
  <c r="S37" i="3"/>
  <c r="T36" i="3"/>
  <c r="F295" i="3"/>
  <c r="H295" i="3"/>
  <c r="K295" i="3"/>
  <c r="I295" i="3"/>
  <c r="B295" i="3"/>
  <c r="G295" i="3"/>
  <c r="N295" i="3"/>
  <c r="P295" i="3"/>
  <c r="Q295" i="3"/>
  <c r="J295" i="3"/>
  <c r="W295" i="3"/>
  <c r="L295" i="3"/>
  <c r="O295" i="3"/>
  <c r="M295" i="3"/>
  <c r="A297" i="3"/>
  <c r="C296" i="3"/>
  <c r="U296" i="3"/>
  <c r="S38" i="3"/>
  <c r="T37" i="3"/>
  <c r="F296" i="3"/>
  <c r="J296" i="3"/>
  <c r="W296" i="3"/>
  <c r="N296" i="3"/>
  <c r="H296" i="3"/>
  <c r="M296" i="3"/>
  <c r="B296" i="3"/>
  <c r="I296" i="3"/>
  <c r="O296" i="3"/>
  <c r="K296" i="3"/>
  <c r="P296" i="3"/>
  <c r="Q296" i="3"/>
  <c r="G296" i="3"/>
  <c r="L296" i="3"/>
  <c r="A298" i="3"/>
  <c r="C297" i="3"/>
  <c r="U297" i="3"/>
  <c r="S39" i="3"/>
  <c r="T38" i="3"/>
  <c r="B297" i="3"/>
  <c r="G297" i="3"/>
  <c r="K297" i="3"/>
  <c r="O297" i="3"/>
  <c r="J297" i="3"/>
  <c r="W297" i="3"/>
  <c r="H297" i="3"/>
  <c r="F297" i="3"/>
  <c r="M297" i="3"/>
  <c r="I297" i="3"/>
  <c r="P297" i="3"/>
  <c r="Q297" i="3"/>
  <c r="N297" i="3"/>
  <c r="L297" i="3"/>
  <c r="A299" i="3"/>
  <c r="C298" i="3"/>
  <c r="U298" i="3"/>
  <c r="T39" i="3"/>
  <c r="S40" i="3"/>
  <c r="A300" i="3"/>
  <c r="C299" i="3"/>
  <c r="U299" i="3"/>
  <c r="G298" i="3"/>
  <c r="J298" i="3"/>
  <c r="W298" i="3"/>
  <c r="P298" i="3"/>
  <c r="H298" i="3"/>
  <c r="N298" i="3"/>
  <c r="I298" i="3"/>
  <c r="B298" i="3"/>
  <c r="L298" i="3"/>
  <c r="F298" i="3"/>
  <c r="M298" i="3"/>
  <c r="O298" i="3"/>
  <c r="K298" i="3"/>
  <c r="Q298" i="3"/>
  <c r="S41" i="3"/>
  <c r="T40" i="3"/>
  <c r="F299" i="3"/>
  <c r="M299" i="3"/>
  <c r="L299" i="3"/>
  <c r="G299" i="3"/>
  <c r="I299" i="3"/>
  <c r="H299" i="3"/>
  <c r="B299" i="3"/>
  <c r="O299" i="3"/>
  <c r="N299" i="3"/>
  <c r="P299" i="3"/>
  <c r="K299" i="3"/>
  <c r="J299" i="3"/>
  <c r="W299" i="3"/>
  <c r="A301" i="3"/>
  <c r="C300" i="3"/>
  <c r="U300" i="3"/>
  <c r="Q299" i="3"/>
  <c r="S42" i="3"/>
  <c r="T41" i="3"/>
  <c r="F300" i="3"/>
  <c r="J300" i="3"/>
  <c r="W300" i="3"/>
  <c r="G300" i="3"/>
  <c r="L300" i="3"/>
  <c r="P300" i="3"/>
  <c r="B300" i="3"/>
  <c r="I300" i="3"/>
  <c r="N300" i="3"/>
  <c r="K300" i="3"/>
  <c r="O300" i="3"/>
  <c r="H300" i="3"/>
  <c r="M300" i="3"/>
  <c r="A302" i="3"/>
  <c r="C302" i="3"/>
  <c r="U302" i="3"/>
  <c r="C301" i="3"/>
  <c r="U301" i="3"/>
  <c r="Q300" i="3"/>
  <c r="S43" i="3"/>
  <c r="T42" i="3"/>
  <c r="C2" i="2"/>
  <c r="D2" i="2"/>
  <c r="B301" i="3"/>
  <c r="K301" i="3"/>
  <c r="G301" i="3"/>
  <c r="O301" i="3"/>
  <c r="I301" i="3"/>
  <c r="M301" i="3"/>
  <c r="N301" i="3"/>
  <c r="L301" i="3"/>
  <c r="J301" i="3"/>
  <c r="W301" i="3"/>
  <c r="H301" i="3"/>
  <c r="F301" i="3"/>
  <c r="P301" i="3"/>
  <c r="Q301" i="3"/>
  <c r="G302" i="3"/>
  <c r="J302" i="3"/>
  <c r="W302" i="3"/>
  <c r="P302" i="3"/>
  <c r="H302" i="3"/>
  <c r="M302" i="3"/>
  <c r="B302" i="3"/>
  <c r="I302" i="3"/>
  <c r="N302" i="3"/>
  <c r="F302" i="3"/>
  <c r="L302" i="3"/>
  <c r="O302" i="3"/>
  <c r="K302" i="3"/>
  <c r="C189" i="2"/>
  <c r="D189" i="2"/>
  <c r="M72" i="2"/>
  <c r="N72" i="2"/>
  <c r="AB453" i="2"/>
  <c r="AC453" i="2"/>
  <c r="AB146" i="2"/>
  <c r="AC146" i="2"/>
  <c r="M172" i="2"/>
  <c r="N172" i="2"/>
  <c r="AB384" i="2"/>
  <c r="AC384" i="2"/>
  <c r="AB256" i="2"/>
  <c r="AC256" i="2"/>
  <c r="AB342" i="2"/>
  <c r="AC342" i="2"/>
  <c r="AB191" i="2"/>
  <c r="AC191" i="2"/>
  <c r="C205" i="2"/>
  <c r="D205" i="2"/>
  <c r="AB349" i="2"/>
  <c r="AC349" i="2"/>
  <c r="AB365" i="2"/>
  <c r="AC365" i="2"/>
  <c r="M91" i="2"/>
  <c r="N91" i="2"/>
  <c r="C194" i="2"/>
  <c r="D194" i="2"/>
  <c r="AB242" i="2"/>
  <c r="AC242" i="2"/>
  <c r="R91" i="2"/>
  <c r="S91" i="2"/>
  <c r="AB299" i="2"/>
  <c r="AC299" i="2"/>
  <c r="M99" i="2"/>
  <c r="N99" i="2"/>
  <c r="C202" i="2"/>
  <c r="D202" i="2"/>
  <c r="H106" i="2"/>
  <c r="I106" i="2"/>
  <c r="M59" i="2"/>
  <c r="N59" i="2"/>
  <c r="AB127" i="2"/>
  <c r="AC127" i="2"/>
  <c r="M86" i="2"/>
  <c r="N86" i="2"/>
  <c r="H103" i="2"/>
  <c r="I103" i="2"/>
  <c r="H12" i="2"/>
  <c r="I12" i="2"/>
  <c r="C39" i="2"/>
  <c r="D39" i="2"/>
  <c r="AB16" i="2"/>
  <c r="AC16" i="2"/>
  <c r="H68" i="2"/>
  <c r="I68" i="2"/>
  <c r="H16" i="2"/>
  <c r="I16" i="2"/>
  <c r="AB195" i="2"/>
  <c r="AC195" i="2"/>
  <c r="H153" i="2"/>
  <c r="I153" i="2"/>
  <c r="AB431" i="2"/>
  <c r="AC431" i="2"/>
  <c r="AB168" i="2"/>
  <c r="AC168" i="2"/>
  <c r="M156" i="2"/>
  <c r="N156" i="2"/>
  <c r="AB432" i="2"/>
  <c r="AC432" i="2"/>
  <c r="AB313" i="2"/>
  <c r="AC313" i="2"/>
  <c r="AB260" i="2"/>
  <c r="AC260" i="2"/>
  <c r="AB178" i="2"/>
  <c r="AC178" i="2"/>
  <c r="M164" i="2"/>
  <c r="N164" i="2"/>
  <c r="AB41" i="2"/>
  <c r="AC41" i="2"/>
  <c r="AB104" i="2"/>
  <c r="AC104" i="2"/>
  <c r="H41" i="2"/>
  <c r="I41" i="2"/>
  <c r="H92" i="2"/>
  <c r="I92" i="2"/>
  <c r="C38" i="2"/>
  <c r="D38" i="2"/>
  <c r="H25" i="2"/>
  <c r="I25" i="2"/>
  <c r="R133" i="2"/>
  <c r="S133" i="2"/>
  <c r="R24" i="2"/>
  <c r="S24" i="2"/>
  <c r="AB14" i="2"/>
  <c r="AC14" i="2"/>
  <c r="AG41" i="2"/>
  <c r="AH41" i="2"/>
  <c r="AB85" i="2"/>
  <c r="AC85" i="2"/>
  <c r="AB190" i="2"/>
  <c r="AC190" i="2"/>
  <c r="M34" i="2"/>
  <c r="N34" i="2"/>
  <c r="AB154" i="2"/>
  <c r="AC154" i="2"/>
  <c r="AB339" i="2"/>
  <c r="AC339" i="2"/>
  <c r="H82" i="2"/>
  <c r="I82" i="2"/>
  <c r="H147" i="2"/>
  <c r="I147" i="2"/>
  <c r="AB410" i="2"/>
  <c r="AC410" i="2"/>
  <c r="M162" i="2"/>
  <c r="N162" i="2"/>
  <c r="AB371" i="2"/>
  <c r="AC371" i="2"/>
  <c r="M93" i="2"/>
  <c r="N93" i="2"/>
  <c r="M40" i="2"/>
  <c r="N40" i="2"/>
  <c r="H71" i="2"/>
  <c r="I71" i="2"/>
  <c r="AG26" i="2"/>
  <c r="AH26" i="2"/>
  <c r="AB90" i="2"/>
  <c r="AC90" i="2"/>
  <c r="M26" i="2"/>
  <c r="N26" i="2"/>
  <c r="AB22" i="2"/>
  <c r="AC22" i="2"/>
  <c r="H105" i="2"/>
  <c r="I105" i="2"/>
  <c r="AB27" i="2"/>
  <c r="AC27" i="2"/>
  <c r="R137" i="2"/>
  <c r="S137" i="2"/>
  <c r="H27" i="2"/>
  <c r="I27" i="2"/>
  <c r="R113" i="2"/>
  <c r="S113" i="2"/>
  <c r="AB213" i="2"/>
  <c r="AC213" i="2"/>
  <c r="C24" i="2"/>
  <c r="D24" i="2"/>
  <c r="C200" i="2"/>
  <c r="D200" i="2"/>
  <c r="R83" i="2"/>
  <c r="S83" i="2"/>
  <c r="R121" i="2"/>
  <c r="S121" i="2"/>
  <c r="AB221" i="2"/>
  <c r="AC221" i="2"/>
  <c r="W62" i="2"/>
  <c r="X62" i="2"/>
  <c r="C208" i="2"/>
  <c r="D208" i="2"/>
  <c r="M90" i="2"/>
  <c r="N90" i="2"/>
  <c r="M69" i="2"/>
  <c r="N69" i="2"/>
  <c r="AB120" i="2"/>
  <c r="AC120" i="2"/>
  <c r="M68" i="2"/>
  <c r="N68" i="2"/>
  <c r="H108" i="2"/>
  <c r="I108" i="2"/>
  <c r="M63" i="2"/>
  <c r="N63" i="2"/>
  <c r="M45" i="2"/>
  <c r="N45" i="2"/>
  <c r="H39" i="2"/>
  <c r="I39" i="2"/>
  <c r="R44" i="2"/>
  <c r="S44" i="2"/>
  <c r="AG16" i="2"/>
  <c r="AH16" i="2"/>
  <c r="AG34" i="2"/>
  <c r="AH34" i="2"/>
  <c r="M117" i="2"/>
  <c r="N117" i="2"/>
  <c r="AB455" i="2"/>
  <c r="AC455" i="2"/>
  <c r="AB441" i="2"/>
  <c r="AC441" i="2"/>
  <c r="AB445" i="2"/>
  <c r="AC445" i="2"/>
  <c r="W129" i="2"/>
  <c r="X129" i="2"/>
  <c r="AB404" i="2"/>
  <c r="AC404" i="2"/>
  <c r="C162" i="2"/>
  <c r="D162" i="2"/>
  <c r="AB152" i="2"/>
  <c r="AC152" i="2"/>
  <c r="C181" i="2"/>
  <c r="D181" i="2"/>
  <c r="R142" i="2"/>
  <c r="S142" i="2"/>
  <c r="AB436" i="2"/>
  <c r="AC436" i="2"/>
  <c r="R17" i="2"/>
  <c r="S17" i="2"/>
  <c r="W43" i="2"/>
  <c r="X43" i="2"/>
  <c r="H2" i="2"/>
  <c r="I2" i="2"/>
  <c r="R33" i="2"/>
  <c r="S33" i="2"/>
  <c r="R138" i="2"/>
  <c r="S138" i="2"/>
  <c r="H17" i="2"/>
  <c r="I17" i="2"/>
  <c r="H72" i="2"/>
  <c r="I72" i="2"/>
  <c r="AB3" i="2"/>
  <c r="AC3" i="2"/>
  <c r="W107" i="2"/>
  <c r="X107" i="2"/>
  <c r="H3" i="2"/>
  <c r="I3" i="2"/>
  <c r="AB347" i="2"/>
  <c r="AC347" i="2"/>
  <c r="M111" i="2"/>
  <c r="N111" i="2"/>
  <c r="C214" i="2"/>
  <c r="D214" i="2"/>
  <c r="AB247" i="2"/>
  <c r="AC247" i="2"/>
  <c r="M114" i="2"/>
  <c r="N114" i="2"/>
  <c r="H155" i="2"/>
  <c r="I155" i="2"/>
  <c r="AB334" i="2"/>
  <c r="AC334" i="2"/>
  <c r="R102" i="2"/>
  <c r="S102" i="2"/>
  <c r="AB279" i="2"/>
  <c r="AC279" i="2"/>
  <c r="M122" i="2"/>
  <c r="N122" i="2"/>
  <c r="R30" i="2"/>
  <c r="S30" i="2"/>
  <c r="R141" i="2"/>
  <c r="S141" i="2"/>
  <c r="AB29" i="2"/>
  <c r="AC29" i="2"/>
  <c r="H124" i="2"/>
  <c r="I124" i="2"/>
  <c r="R26" i="2"/>
  <c r="S26" i="2"/>
  <c r="C49" i="2"/>
  <c r="D49" i="2"/>
  <c r="W2" i="2"/>
  <c r="X2" i="2"/>
  <c r="C48" i="2"/>
  <c r="D48" i="2"/>
  <c r="AB19" i="2"/>
  <c r="AC19" i="2"/>
  <c r="AB75" i="2"/>
  <c r="AC75" i="2"/>
  <c r="C139" i="2"/>
  <c r="D139" i="2"/>
  <c r="AB327" i="2"/>
  <c r="AC327" i="2"/>
  <c r="AB131" i="2"/>
  <c r="AC131" i="2"/>
  <c r="M112" i="2"/>
  <c r="N112" i="2"/>
  <c r="C191" i="2"/>
  <c r="D191" i="2"/>
  <c r="W104" i="2"/>
  <c r="X104" i="2"/>
  <c r="AB84" i="2"/>
  <c r="AC84" i="2"/>
  <c r="AB208" i="2"/>
  <c r="AC208" i="2"/>
  <c r="M120" i="2"/>
  <c r="N120" i="2"/>
  <c r="C199" i="2"/>
  <c r="D199" i="2"/>
  <c r="W120" i="2"/>
  <c r="X120" i="2"/>
  <c r="R28" i="2"/>
  <c r="S28" i="2"/>
  <c r="H109" i="2"/>
  <c r="I109" i="2"/>
  <c r="M73" i="2"/>
  <c r="N73" i="2"/>
  <c r="AB122" i="2"/>
  <c r="AC122" i="2"/>
  <c r="AG3" i="2"/>
  <c r="AH3" i="2"/>
  <c r="M46" i="2"/>
  <c r="N46" i="2"/>
  <c r="M3" i="2"/>
  <c r="N3" i="2"/>
  <c r="C53" i="2"/>
  <c r="D53" i="2"/>
  <c r="C5" i="2"/>
  <c r="D5" i="2"/>
  <c r="C52" i="2"/>
  <c r="D52" i="2"/>
  <c r="AG31" i="2"/>
  <c r="AH31" i="2"/>
  <c r="AB419" i="2"/>
  <c r="AC419" i="2"/>
  <c r="M109" i="2"/>
  <c r="N109" i="2"/>
  <c r="AB428" i="2"/>
  <c r="AC428" i="2"/>
  <c r="AB115" i="2"/>
  <c r="AC115" i="2"/>
  <c r="W40" i="2"/>
  <c r="X40" i="2"/>
  <c r="AB451" i="2"/>
  <c r="AC451" i="2"/>
  <c r="M121" i="2"/>
  <c r="N121" i="2"/>
  <c r="AB133" i="2"/>
  <c r="AC133" i="2"/>
  <c r="H128" i="2"/>
  <c r="I128" i="2"/>
  <c r="R50" i="2"/>
  <c r="S50" i="2"/>
  <c r="R2" i="2"/>
  <c r="S2" i="2"/>
  <c r="R49" i="2"/>
  <c r="S49" i="2"/>
  <c r="AB4" i="2"/>
  <c r="AC4" i="2"/>
  <c r="H46" i="2"/>
  <c r="I46" i="2"/>
  <c r="H80" i="2"/>
  <c r="I80" i="2"/>
  <c r="AG4" i="2"/>
  <c r="AH4" i="2"/>
  <c r="AB79" i="2"/>
  <c r="AC79" i="2"/>
  <c r="W18" i="2"/>
  <c r="X18" i="2"/>
  <c r="C96" i="2"/>
  <c r="D96" i="2"/>
  <c r="C159" i="2"/>
  <c r="D159" i="2"/>
  <c r="C220" i="2"/>
  <c r="D220" i="2"/>
  <c r="M102" i="2"/>
  <c r="N102" i="2"/>
  <c r="AB333" i="2"/>
  <c r="AC333" i="2"/>
  <c r="AB438" i="2"/>
  <c r="AC438" i="2"/>
  <c r="C174" i="2"/>
  <c r="D174" i="2"/>
  <c r="AB81" i="2"/>
  <c r="AC81" i="2"/>
  <c r="AB148" i="2"/>
  <c r="AC148" i="2"/>
  <c r="M33" i="2"/>
  <c r="N33" i="2"/>
  <c r="H35" i="2"/>
  <c r="I35" i="2"/>
  <c r="AB176" i="2"/>
  <c r="AC176" i="2"/>
  <c r="M88" i="2"/>
  <c r="N88" i="2"/>
  <c r="H164" i="2"/>
  <c r="I164" i="2"/>
  <c r="R53" i="2"/>
  <c r="S53" i="2"/>
  <c r="W47" i="2"/>
  <c r="X47" i="2"/>
  <c r="H125" i="2"/>
  <c r="I125" i="2"/>
  <c r="AG33" i="2"/>
  <c r="AH33" i="2"/>
  <c r="R145" i="2"/>
  <c r="S145" i="2"/>
  <c r="M8" i="2"/>
  <c r="N8" i="2"/>
  <c r="W78" i="2"/>
  <c r="X78" i="2"/>
  <c r="W7" i="2"/>
  <c r="X7" i="2"/>
  <c r="AB83" i="2"/>
  <c r="AC83" i="2"/>
  <c r="M4" i="2"/>
  <c r="N4" i="2"/>
  <c r="C83" i="2"/>
  <c r="D83" i="2"/>
  <c r="W146" i="2"/>
  <c r="X146" i="2"/>
  <c r="AB291" i="2"/>
  <c r="AC291" i="2"/>
  <c r="R66" i="2"/>
  <c r="S66" i="2"/>
  <c r="C134" i="2"/>
  <c r="D134" i="2"/>
  <c r="AB287" i="2"/>
  <c r="AC287" i="2"/>
  <c r="AB434" i="2"/>
  <c r="AC434" i="2"/>
  <c r="H138" i="2"/>
  <c r="I138" i="2"/>
  <c r="AB164" i="2"/>
  <c r="AC164" i="2"/>
  <c r="C138" i="2"/>
  <c r="D138" i="2"/>
  <c r="AB319" i="2"/>
  <c r="AC319" i="2"/>
  <c r="H114" i="2"/>
  <c r="I114" i="2"/>
  <c r="M75" i="2"/>
  <c r="N75" i="2"/>
  <c r="W150" i="2"/>
  <c r="X150" i="2"/>
  <c r="H31" i="2"/>
  <c r="I31" i="2"/>
  <c r="H111" i="2"/>
  <c r="I111" i="2"/>
  <c r="AG6" i="2"/>
  <c r="AH6" i="2"/>
  <c r="R48" i="2"/>
  <c r="S48" i="2"/>
  <c r="M10" i="2"/>
  <c r="N10" i="2"/>
  <c r="R81" i="2"/>
  <c r="S81" i="2"/>
  <c r="W9" i="2"/>
  <c r="X9" i="2"/>
  <c r="AB179" i="2"/>
  <c r="AC179" i="2"/>
  <c r="C144" i="2"/>
  <c r="D144" i="2"/>
  <c r="AB367" i="2"/>
  <c r="AC367" i="2"/>
  <c r="C216" i="2"/>
  <c r="D216" i="2"/>
  <c r="M98" i="2"/>
  <c r="N98" i="2"/>
  <c r="H136" i="2"/>
  <c r="I136" i="2"/>
  <c r="AB270" i="2"/>
  <c r="AC270" i="2"/>
  <c r="C80" i="2"/>
  <c r="D80" i="2"/>
  <c r="C224" i="2"/>
  <c r="D224" i="2"/>
  <c r="M106" i="2"/>
  <c r="N106" i="2"/>
  <c r="M53" i="2"/>
  <c r="N53" i="2"/>
  <c r="AB112" i="2"/>
  <c r="AC112" i="2"/>
  <c r="M52" i="2"/>
  <c r="N52" i="2"/>
  <c r="H100" i="2"/>
  <c r="I100" i="2"/>
  <c r="R47" i="2"/>
  <c r="S47" i="2"/>
  <c r="W35" i="2"/>
  <c r="X35" i="2"/>
  <c r="R149" i="2"/>
  <c r="S149" i="2"/>
  <c r="C35" i="2"/>
  <c r="D35" i="2"/>
  <c r="AG8" i="2"/>
  <c r="AH8" i="2"/>
  <c r="R52" i="2"/>
  <c r="S52" i="2"/>
  <c r="M101" i="2"/>
  <c r="N101" i="2"/>
  <c r="M173" i="2"/>
  <c r="N173" i="2"/>
  <c r="M160" i="2"/>
  <c r="N160" i="2"/>
  <c r="AB292" i="2"/>
  <c r="AC292" i="2"/>
  <c r="M152" i="2"/>
  <c r="N152" i="2"/>
  <c r="AB135" i="2"/>
  <c r="AC135" i="2"/>
  <c r="AB182" i="2"/>
  <c r="AC182" i="2"/>
  <c r="W19" i="2"/>
  <c r="X19" i="2"/>
  <c r="C197" i="2"/>
  <c r="D197" i="2"/>
  <c r="M31" i="2"/>
  <c r="N31" i="2"/>
  <c r="AB143" i="2"/>
  <c r="AC143" i="2"/>
  <c r="AB6" i="2"/>
  <c r="AC6" i="2"/>
  <c r="AB34" i="2"/>
  <c r="AC34" i="2"/>
  <c r="W76" i="2"/>
  <c r="X76" i="2"/>
  <c r="R51" i="2"/>
  <c r="S51" i="2"/>
  <c r="H127" i="2"/>
  <c r="I127" i="2"/>
  <c r="R6" i="2"/>
  <c r="S6" i="2"/>
  <c r="C55" i="2"/>
  <c r="D55" i="2"/>
  <c r="H11" i="2"/>
  <c r="I11" i="2"/>
  <c r="W99" i="2"/>
  <c r="X99" i="2"/>
  <c r="R10" i="2"/>
  <c r="S10" i="2"/>
  <c r="AB411" i="2"/>
  <c r="AC411" i="2"/>
  <c r="M127" i="2"/>
  <c r="N127" i="2"/>
  <c r="W112" i="2"/>
  <c r="X112" i="2"/>
  <c r="AB393" i="2"/>
  <c r="AC393" i="2"/>
  <c r="AB459" i="2"/>
  <c r="AC459" i="2"/>
  <c r="AB267" i="2"/>
  <c r="AC267" i="2"/>
  <c r="AB111" i="2"/>
  <c r="AC111" i="2"/>
  <c r="AB264" i="2"/>
  <c r="AC264" i="2"/>
  <c r="AB443" i="2"/>
  <c r="AC443" i="2"/>
  <c r="C132" i="2"/>
  <c r="D132" i="2"/>
  <c r="AB271" i="2"/>
  <c r="AC271" i="2"/>
  <c r="H126" i="2"/>
  <c r="I126" i="2"/>
  <c r="AB296" i="2"/>
  <c r="AC296" i="2"/>
  <c r="M12" i="2"/>
  <c r="N12" i="2"/>
  <c r="H84" i="2"/>
  <c r="I84" i="2"/>
  <c r="W11" i="2"/>
  <c r="X11" i="2"/>
  <c r="C61" i="2"/>
  <c r="D61" i="2"/>
  <c r="C9" i="2"/>
  <c r="D9" i="2"/>
  <c r="C10" i="2"/>
  <c r="D10" i="2"/>
  <c r="W113" i="2"/>
  <c r="X113" i="2"/>
  <c r="AG9" i="2"/>
  <c r="AH9" i="2"/>
  <c r="C117" i="2"/>
  <c r="D117" i="2"/>
  <c r="M23" i="2"/>
  <c r="N23" i="2"/>
  <c r="W116" i="2"/>
  <c r="X116" i="2"/>
  <c r="M100" i="2"/>
  <c r="N100" i="2"/>
  <c r="C179" i="2"/>
  <c r="D179" i="2"/>
  <c r="H76" i="2"/>
  <c r="I76" i="2"/>
  <c r="AB77" i="2"/>
  <c r="AC77" i="2"/>
  <c r="C178" i="2"/>
  <c r="D178" i="2"/>
  <c r="AB214" i="2"/>
  <c r="AC214" i="2"/>
  <c r="H77" i="2"/>
  <c r="I77" i="2"/>
  <c r="AB235" i="2"/>
  <c r="AC235" i="2"/>
  <c r="W84" i="2"/>
  <c r="X84" i="2"/>
  <c r="C186" i="2"/>
  <c r="D186" i="2"/>
  <c r="AG10" i="2"/>
  <c r="AH10" i="2"/>
  <c r="R56" i="2"/>
  <c r="S56" i="2"/>
  <c r="R11" i="2"/>
  <c r="S11" i="2"/>
  <c r="C58" i="2"/>
  <c r="D58" i="2"/>
  <c r="AB10" i="2"/>
  <c r="AC10" i="2"/>
  <c r="W8" i="2"/>
  <c r="X8" i="2"/>
  <c r="R85" i="2"/>
  <c r="S85" i="2"/>
  <c r="C12" i="2"/>
  <c r="D12" i="2"/>
  <c r="W115" i="2"/>
  <c r="X115" i="2"/>
  <c r="AG11" i="2"/>
  <c r="AH11" i="2"/>
  <c r="AB283" i="2"/>
  <c r="AC283" i="2"/>
  <c r="M95" i="2"/>
  <c r="N95" i="2"/>
  <c r="C198" i="2"/>
  <c r="D198" i="2"/>
  <c r="AB141" i="2"/>
  <c r="AC141" i="2"/>
  <c r="R140" i="2"/>
  <c r="S140" i="2"/>
  <c r="C76" i="2"/>
  <c r="D76" i="2"/>
  <c r="AB172" i="2"/>
  <c r="AC172" i="2"/>
  <c r="C135" i="2"/>
  <c r="D135" i="2"/>
  <c r="AB149" i="2"/>
  <c r="AC149" i="2"/>
  <c r="C151" i="2"/>
  <c r="D151" i="2"/>
  <c r="R40" i="2"/>
  <c r="S40" i="2"/>
  <c r="AB157" i="2"/>
  <c r="AC157" i="2"/>
  <c r="W39" i="2"/>
  <c r="X39" i="2"/>
  <c r="R9" i="2"/>
  <c r="S9" i="2"/>
  <c r="M37" i="2"/>
  <c r="N37" i="2"/>
  <c r="W67" i="2"/>
  <c r="X67" i="2"/>
  <c r="C11" i="2"/>
  <c r="D11" i="2"/>
  <c r="C65" i="2"/>
  <c r="D65" i="2"/>
  <c r="W10" i="2"/>
  <c r="X10" i="2"/>
  <c r="C88" i="2"/>
  <c r="D88" i="2"/>
  <c r="C147" i="2"/>
  <c r="D147" i="2"/>
  <c r="AB263" i="2"/>
  <c r="AC263" i="2"/>
  <c r="M118" i="2"/>
  <c r="N118" i="2"/>
  <c r="H151" i="2"/>
  <c r="I151" i="2"/>
  <c r="AB265" i="2"/>
  <c r="AC265" i="2"/>
  <c r="C172" i="2"/>
  <c r="D172" i="2"/>
  <c r="AB295" i="2"/>
  <c r="AC295" i="2"/>
  <c r="M126" i="2"/>
  <c r="N126" i="2"/>
  <c r="AB416" i="2"/>
  <c r="AC416" i="2"/>
  <c r="AB297" i="2"/>
  <c r="AC297" i="2"/>
  <c r="AB244" i="2"/>
  <c r="AC244" i="2"/>
  <c r="AB11" i="2"/>
  <c r="AC11" i="2"/>
  <c r="R64" i="2"/>
  <c r="S64" i="2"/>
  <c r="M14" i="2"/>
  <c r="N14" i="2"/>
  <c r="W87" i="2"/>
  <c r="X87" i="2"/>
  <c r="W13" i="2"/>
  <c r="X13" i="2"/>
  <c r="M20" i="2"/>
  <c r="N20" i="2"/>
  <c r="C102" i="2"/>
  <c r="D102" i="2"/>
  <c r="H26" i="2"/>
  <c r="I26" i="2"/>
  <c r="M134" i="2"/>
  <c r="N134" i="2"/>
  <c r="R25" i="2"/>
  <c r="S25" i="2"/>
  <c r="C209" i="2"/>
  <c r="D209" i="2"/>
  <c r="W68" i="2"/>
  <c r="X68" i="2"/>
  <c r="AB406" i="2"/>
  <c r="AC406" i="2"/>
  <c r="AB353" i="2"/>
  <c r="AC353" i="2"/>
  <c r="AB405" i="2"/>
  <c r="AC405" i="2"/>
  <c r="AB413" i="2"/>
  <c r="AC413" i="2"/>
  <c r="W66" i="2"/>
  <c r="X66" i="2"/>
  <c r="H157" i="2"/>
  <c r="I157" i="2"/>
  <c r="M125" i="2"/>
  <c r="N125" i="2"/>
  <c r="AB284" i="2"/>
  <c r="AC284" i="2"/>
  <c r="AB245" i="2"/>
  <c r="AC245" i="2"/>
  <c r="AB72" i="2"/>
  <c r="AC72" i="2"/>
  <c r="C166" i="2"/>
  <c r="D166" i="2"/>
  <c r="C133" i="2"/>
  <c r="D133" i="2"/>
  <c r="R22" i="2"/>
  <c r="S22" i="2"/>
  <c r="AG25" i="2"/>
  <c r="AH25" i="2"/>
  <c r="AB57" i="2"/>
  <c r="AC57" i="2"/>
  <c r="C66" i="2"/>
  <c r="D66" i="2"/>
  <c r="H57" i="2"/>
  <c r="I57" i="2"/>
  <c r="M58" i="2"/>
  <c r="N58" i="2"/>
  <c r="H89" i="2"/>
  <c r="I89" i="2"/>
  <c r="M65" i="2"/>
  <c r="N65" i="2"/>
  <c r="AB118" i="2"/>
  <c r="AC118" i="2"/>
  <c r="M64" i="2"/>
  <c r="N64" i="2"/>
  <c r="H144" i="2"/>
  <c r="I144" i="2"/>
  <c r="AB302" i="2"/>
  <c r="AC302" i="2"/>
  <c r="R90" i="2"/>
  <c r="S90" i="2"/>
  <c r="R120" i="2"/>
  <c r="S120" i="2"/>
  <c r="AB298" i="2"/>
  <c r="AC298" i="2"/>
  <c r="M108" i="2"/>
  <c r="N108" i="2"/>
  <c r="C187" i="2"/>
  <c r="D187" i="2"/>
  <c r="W96" i="2"/>
  <c r="X96" i="2"/>
  <c r="R128" i="2"/>
  <c r="S128" i="2"/>
  <c r="AB330" i="2"/>
  <c r="AC330" i="2"/>
  <c r="M141" i="2"/>
  <c r="N141" i="2"/>
  <c r="W41" i="2"/>
  <c r="X41" i="2"/>
  <c r="M140" i="2"/>
  <c r="N140" i="2"/>
  <c r="H56" i="2"/>
  <c r="I56" i="2"/>
  <c r="M135" i="2"/>
  <c r="N135" i="2"/>
  <c r="W73" i="2"/>
  <c r="X73" i="2"/>
  <c r="R23" i="2"/>
  <c r="S23" i="2"/>
  <c r="R72" i="2"/>
  <c r="S72" i="2"/>
  <c r="M62" i="2"/>
  <c r="N62" i="2"/>
  <c r="H91" i="2"/>
  <c r="I91" i="2"/>
  <c r="AB257" i="2"/>
  <c r="AC257" i="2"/>
  <c r="H139" i="2"/>
  <c r="I139" i="2"/>
  <c r="AB378" i="2"/>
  <c r="AC378" i="2"/>
  <c r="AB218" i="2"/>
  <c r="AC218" i="2"/>
  <c r="AB80" i="2"/>
  <c r="AC80" i="2"/>
  <c r="C185" i="2"/>
  <c r="D185" i="2"/>
  <c r="R147" i="2"/>
  <c r="S147" i="2"/>
  <c r="AB452" i="2"/>
  <c r="AC452" i="2"/>
  <c r="AB226" i="2"/>
  <c r="AC226" i="2"/>
  <c r="R87" i="2"/>
  <c r="S87" i="2"/>
  <c r="AB28" i="2"/>
  <c r="AC28" i="2"/>
  <c r="M138" i="2"/>
  <c r="N138" i="2"/>
  <c r="H28" i="2"/>
  <c r="I28" i="2"/>
  <c r="C121" i="2"/>
  <c r="D121" i="2"/>
  <c r="AB24" i="2"/>
  <c r="AC24" i="2"/>
  <c r="AB59" i="2"/>
  <c r="AC59" i="2"/>
  <c r="AB70" i="2"/>
  <c r="AC70" i="2"/>
  <c r="H59" i="2"/>
  <c r="I59" i="2"/>
  <c r="R76" i="2"/>
  <c r="S76" i="2"/>
  <c r="W25" i="2"/>
  <c r="X25" i="2"/>
  <c r="H75" i="2"/>
  <c r="I75" i="2"/>
  <c r="AB237" i="2"/>
  <c r="AC237" i="2"/>
  <c r="AB174" i="2"/>
  <c r="AC174" i="2"/>
  <c r="AB250" i="2"/>
  <c r="AC250" i="2"/>
  <c r="C150" i="2"/>
  <c r="D150" i="2"/>
  <c r="AB415" i="2"/>
  <c r="AC415" i="2"/>
  <c r="AB103" i="2"/>
  <c r="AC103" i="2"/>
  <c r="AB248" i="2"/>
  <c r="AC248" i="2"/>
  <c r="AB199" i="2"/>
  <c r="AC199" i="2"/>
  <c r="C157" i="2"/>
  <c r="D157" i="2"/>
  <c r="AB447" i="2"/>
  <c r="AC447" i="2"/>
  <c r="W48" i="2"/>
  <c r="X48" i="2"/>
  <c r="AB58" i="2"/>
  <c r="AC58" i="2"/>
  <c r="AB47" i="2"/>
  <c r="AC47" i="2"/>
  <c r="C25" i="2"/>
  <c r="D25" i="2"/>
  <c r="W32" i="2"/>
  <c r="X32" i="2"/>
  <c r="H94" i="2"/>
  <c r="I94" i="2"/>
  <c r="AG40" i="2"/>
  <c r="AH40" i="2"/>
  <c r="AB93" i="2"/>
  <c r="AC93" i="2"/>
  <c r="AB25" i="2"/>
  <c r="AC25" i="2"/>
  <c r="H107" i="2"/>
  <c r="I107" i="2"/>
  <c r="AB422" i="2"/>
  <c r="AC422" i="2"/>
  <c r="R108" i="2"/>
  <c r="S108" i="2"/>
  <c r="AB389" i="2"/>
  <c r="AC389" i="2"/>
  <c r="W136" i="2"/>
  <c r="X136" i="2"/>
  <c r="C223" i="2"/>
  <c r="D223" i="2"/>
  <c r="C82" i="2"/>
  <c r="D82" i="2"/>
  <c r="R116" i="2"/>
  <c r="S116" i="2"/>
  <c r="AB282" i="2"/>
  <c r="AC282" i="2"/>
  <c r="W140" i="2"/>
  <c r="X140" i="2"/>
  <c r="AB243" i="2"/>
  <c r="AC243" i="2"/>
  <c r="AB105" i="2"/>
  <c r="AC105" i="2"/>
  <c r="M66" i="2"/>
  <c r="N66" i="2"/>
  <c r="H93" i="2"/>
  <c r="I93" i="2"/>
  <c r="M44" i="2"/>
  <c r="N44" i="2"/>
  <c r="AB106" i="2"/>
  <c r="AC106" i="2"/>
  <c r="R43" i="2"/>
  <c r="S43" i="2"/>
  <c r="C43" i="2"/>
  <c r="D43" i="2"/>
  <c r="H121" i="2"/>
  <c r="I121" i="2"/>
  <c r="C47" i="2"/>
  <c r="D47" i="2"/>
  <c r="AB43" i="2"/>
  <c r="AC43" i="2"/>
  <c r="AB46" i="2"/>
  <c r="AC46" i="2"/>
  <c r="R82" i="2"/>
  <c r="S82" i="2"/>
  <c r="AB181" i="2"/>
  <c r="AC181" i="2"/>
  <c r="C141" i="2"/>
  <c r="D141" i="2"/>
  <c r="AB39" i="2"/>
  <c r="AC39" i="2"/>
  <c r="AB180" i="2"/>
  <c r="AC180" i="2"/>
  <c r="M154" i="2"/>
  <c r="N154" i="2"/>
  <c r="AB376" i="2"/>
  <c r="AC376" i="2"/>
  <c r="AB246" i="2"/>
  <c r="AC246" i="2"/>
  <c r="AB68" i="2"/>
  <c r="AC68" i="2"/>
  <c r="AB188" i="2"/>
  <c r="AC188" i="2"/>
  <c r="H79" i="2"/>
  <c r="I79" i="2"/>
  <c r="W27" i="2"/>
  <c r="X27" i="2"/>
  <c r="AB78" i="2"/>
  <c r="AC78" i="2"/>
  <c r="C42" i="2"/>
  <c r="D42" i="2"/>
  <c r="AB74" i="2"/>
  <c r="AC74" i="2"/>
  <c r="H110" i="2"/>
  <c r="I110" i="2"/>
  <c r="M67" i="2"/>
  <c r="N67" i="2"/>
  <c r="R139" i="2"/>
  <c r="S139" i="2"/>
  <c r="AG45" i="2"/>
  <c r="AH45" i="2"/>
  <c r="H123" i="2"/>
  <c r="I123" i="2"/>
  <c r="AB294" i="2"/>
  <c r="AC294" i="2"/>
  <c r="R78" i="2"/>
  <c r="S78" i="2"/>
  <c r="AB200" i="2"/>
  <c r="AC200" i="2"/>
  <c r="AB439" i="2"/>
  <c r="AC439" i="2"/>
  <c r="W145" i="2"/>
  <c r="X145" i="2"/>
  <c r="AB368" i="2"/>
  <c r="AC368" i="2"/>
  <c r="AB249" i="2"/>
  <c r="AC249" i="2"/>
  <c r="M167" i="2"/>
  <c r="N167" i="2"/>
  <c r="AB158" i="2"/>
  <c r="AC158" i="2"/>
  <c r="W149" i="2"/>
  <c r="X149" i="2"/>
  <c r="AB63" i="2"/>
  <c r="AC63" i="2"/>
  <c r="W77" i="2"/>
  <c r="X77" i="2"/>
  <c r="H63" i="2"/>
  <c r="I63" i="2"/>
  <c r="W52" i="2"/>
  <c r="X52" i="2"/>
  <c r="AB60" i="2"/>
  <c r="AC60" i="2"/>
  <c r="C46" i="2"/>
  <c r="D46" i="2"/>
  <c r="AB108" i="2"/>
  <c r="AC108" i="2"/>
  <c r="AB45" i="2"/>
  <c r="AC45" i="2"/>
  <c r="H112" i="2"/>
  <c r="I112" i="2"/>
  <c r="M71" i="2"/>
  <c r="N71" i="2"/>
  <c r="R144" i="2"/>
  <c r="S144" i="2"/>
  <c r="AB274" i="2"/>
  <c r="AC274" i="2"/>
  <c r="R99" i="2"/>
  <c r="S99" i="2"/>
  <c r="AB239" i="2"/>
  <c r="AC239" i="2"/>
  <c r="M107" i="2"/>
  <c r="N107" i="2"/>
  <c r="C210" i="2"/>
  <c r="D210" i="2"/>
  <c r="AB306" i="2"/>
  <c r="AC306" i="2"/>
  <c r="R107" i="2"/>
  <c r="S107" i="2"/>
  <c r="AB363" i="2"/>
  <c r="AC363" i="2"/>
  <c r="M115" i="2"/>
  <c r="N115" i="2"/>
  <c r="C218" i="2"/>
  <c r="D218" i="2"/>
  <c r="H98" i="2"/>
  <c r="I98" i="2"/>
  <c r="H45" i="2"/>
  <c r="I45" i="2"/>
  <c r="AB97" i="2"/>
  <c r="AC97" i="2"/>
  <c r="M70" i="2"/>
  <c r="N70" i="2"/>
  <c r="H95" i="2"/>
  <c r="I95" i="2"/>
  <c r="H29" i="2"/>
  <c r="I29" i="2"/>
  <c r="H6" i="2"/>
  <c r="I6" i="2"/>
  <c r="C50" i="2"/>
  <c r="D50" i="2"/>
  <c r="R5" i="2"/>
  <c r="S5" i="2"/>
  <c r="AB211" i="2"/>
  <c r="AC211" i="2"/>
  <c r="H20" i="2"/>
  <c r="I20" i="2"/>
  <c r="R110" i="2"/>
  <c r="S110" i="2"/>
  <c r="AB373" i="2"/>
  <c r="AC373" i="2"/>
  <c r="AB289" i="2"/>
  <c r="AC289" i="2"/>
  <c r="C175" i="2"/>
  <c r="D175" i="2"/>
  <c r="AB311" i="2"/>
  <c r="AC311" i="2"/>
  <c r="AB129" i="2"/>
  <c r="AC129" i="2"/>
  <c r="AB240" i="2"/>
  <c r="AC240" i="2"/>
  <c r="AB398" i="2"/>
  <c r="AC398" i="2"/>
  <c r="R122" i="2"/>
  <c r="S122" i="2"/>
  <c r="AB343" i="2"/>
  <c r="AC343" i="2"/>
  <c r="W133" i="2"/>
  <c r="X133" i="2"/>
  <c r="AG32" i="2"/>
  <c r="AH32" i="2"/>
  <c r="AB96" i="2"/>
  <c r="AC96" i="2"/>
  <c r="M32" i="2"/>
  <c r="N32" i="2"/>
  <c r="AB82" i="2"/>
  <c r="AC82" i="2"/>
  <c r="W29" i="2"/>
  <c r="X29" i="2"/>
  <c r="M77" i="2"/>
  <c r="N77" i="2"/>
  <c r="AB124" i="2"/>
  <c r="AC124" i="2"/>
  <c r="M76" i="2"/>
  <c r="N76" i="2"/>
  <c r="C4" i="2"/>
  <c r="D4" i="2"/>
  <c r="AB31" i="2"/>
  <c r="AC31" i="2"/>
  <c r="C73" i="2"/>
  <c r="D73" i="2"/>
  <c r="AB206" i="2"/>
  <c r="AC206" i="2"/>
  <c r="W71" i="2"/>
  <c r="X71" i="2"/>
  <c r="R109" i="2"/>
  <c r="S109" i="2"/>
  <c r="AB209" i="2"/>
  <c r="AC209" i="2"/>
  <c r="C167" i="2"/>
  <c r="D167" i="2"/>
  <c r="AB137" i="2"/>
  <c r="AC137" i="2"/>
  <c r="R132" i="2"/>
  <c r="S132" i="2"/>
  <c r="R117" i="2"/>
  <c r="S117" i="2"/>
  <c r="AB217" i="2"/>
  <c r="AC217" i="2"/>
  <c r="R37" i="2"/>
  <c r="S37" i="2"/>
  <c r="C31" i="2"/>
  <c r="D31" i="2"/>
  <c r="W54" i="2"/>
  <c r="X54" i="2"/>
  <c r="AB65" i="2"/>
  <c r="AC65" i="2"/>
  <c r="R80" i="2"/>
  <c r="S80" i="2"/>
  <c r="H65" i="2"/>
  <c r="I65" i="2"/>
  <c r="M74" i="2"/>
  <c r="N74" i="2"/>
  <c r="H97" i="2"/>
  <c r="I97" i="2"/>
  <c r="M81" i="2"/>
  <c r="N81" i="2"/>
  <c r="AB126" i="2"/>
  <c r="AC126" i="2"/>
  <c r="M80" i="2"/>
  <c r="N80" i="2"/>
  <c r="M129" i="2"/>
  <c r="N129" i="2"/>
  <c r="AB238" i="2"/>
  <c r="AC238" i="2"/>
  <c r="H73" i="2"/>
  <c r="I73" i="2"/>
  <c r="C165" i="2"/>
  <c r="D165" i="2"/>
  <c r="AB160" i="2"/>
  <c r="AC160" i="2"/>
  <c r="C130" i="2"/>
  <c r="D130" i="2"/>
  <c r="AB312" i="2"/>
  <c r="AC312" i="2"/>
  <c r="AB215" i="2"/>
  <c r="AC215" i="2"/>
  <c r="C28" i="2"/>
  <c r="D28" i="2"/>
  <c r="C170" i="2"/>
  <c r="D170" i="2"/>
  <c r="M157" i="2"/>
  <c r="N157" i="2"/>
  <c r="AB50" i="2"/>
  <c r="AC50" i="2"/>
  <c r="C156" i="2"/>
  <c r="D156" i="2"/>
  <c r="H64" i="2"/>
  <c r="I64" i="2"/>
  <c r="AB151" i="2"/>
  <c r="AC151" i="2"/>
  <c r="C86" i="2"/>
  <c r="D86" i="2"/>
  <c r="W31" i="2"/>
  <c r="X31" i="2"/>
  <c r="W85" i="2"/>
  <c r="X85" i="2"/>
  <c r="M78" i="2"/>
  <c r="N78" i="2"/>
  <c r="H99" i="2"/>
  <c r="I99" i="2"/>
  <c r="AB165" i="2"/>
  <c r="AC165" i="2"/>
  <c r="R124" i="2"/>
  <c r="S124" i="2"/>
  <c r="AB314" i="2"/>
  <c r="AC314" i="2"/>
  <c r="W144" i="2"/>
  <c r="X144" i="2"/>
  <c r="AB275" i="2"/>
  <c r="AC275" i="2"/>
  <c r="AB155" i="2"/>
  <c r="AC155" i="2"/>
  <c r="H132" i="2"/>
  <c r="I132" i="2"/>
  <c r="AB346" i="2"/>
  <c r="AC346" i="2"/>
  <c r="W148" i="2"/>
  <c r="X148" i="2"/>
  <c r="AB307" i="2"/>
  <c r="AC307" i="2"/>
  <c r="AB69" i="2"/>
  <c r="AC69" i="2"/>
  <c r="M50" i="2"/>
  <c r="N50" i="2"/>
  <c r="R84" i="2"/>
  <c r="S84" i="2"/>
  <c r="W34" i="2"/>
  <c r="X34" i="2"/>
  <c r="AB98" i="2"/>
  <c r="AC98" i="2"/>
  <c r="C34" i="2"/>
  <c r="D34" i="2"/>
  <c r="H34" i="2"/>
  <c r="I34" i="2"/>
  <c r="H113" i="2"/>
  <c r="I113" i="2"/>
  <c r="H38" i="2"/>
  <c r="I38" i="2"/>
  <c r="C153" i="2"/>
  <c r="D153" i="2"/>
  <c r="AG37" i="2"/>
  <c r="AH37" i="2"/>
  <c r="R97" i="2"/>
  <c r="S97" i="2"/>
  <c r="AB197" i="2"/>
  <c r="AC197" i="2"/>
  <c r="AB223" i="2"/>
  <c r="AC223" i="2"/>
  <c r="AB395" i="2"/>
  <c r="AC395" i="2"/>
  <c r="AB331" i="2"/>
  <c r="AC331" i="2"/>
  <c r="AB262" i="2"/>
  <c r="AC262" i="2"/>
  <c r="C184" i="2"/>
  <c r="D184" i="2"/>
  <c r="H70" i="2"/>
  <c r="I70" i="2"/>
  <c r="R105" i="2"/>
  <c r="S105" i="2"/>
  <c r="AB205" i="2"/>
  <c r="AC205" i="2"/>
  <c r="C163" i="2"/>
  <c r="D163" i="2"/>
  <c r="C192" i="2"/>
  <c r="D192" i="2"/>
  <c r="C77" i="2"/>
  <c r="D77" i="2"/>
  <c r="M85" i="2"/>
  <c r="N85" i="2"/>
  <c r="AB128" i="2"/>
  <c r="AC128" i="2"/>
  <c r="M84" i="2"/>
  <c r="N84" i="2"/>
  <c r="H116" i="2"/>
  <c r="I116" i="2"/>
  <c r="M79" i="2"/>
  <c r="N79" i="2"/>
  <c r="R58" i="2"/>
  <c r="S58" i="2"/>
  <c r="R7" i="2"/>
  <c r="S7" i="2"/>
  <c r="R57" i="2"/>
  <c r="S57" i="2"/>
  <c r="H9" i="2"/>
  <c r="I9" i="2"/>
  <c r="C59" i="2"/>
  <c r="D59" i="2"/>
  <c r="H131" i="2"/>
  <c r="I131" i="2"/>
  <c r="AB391" i="2"/>
  <c r="AC391" i="2"/>
  <c r="W139" i="2"/>
  <c r="X139" i="2"/>
  <c r="AB23" i="2"/>
  <c r="AC23" i="2"/>
  <c r="AB403" i="2"/>
  <c r="AC403" i="2"/>
  <c r="M105" i="2"/>
  <c r="N105" i="2"/>
  <c r="M175" i="2"/>
  <c r="N175" i="2"/>
  <c r="AB161" i="2"/>
  <c r="AC161" i="2"/>
  <c r="C36" i="2"/>
  <c r="D36" i="2"/>
  <c r="AB435" i="2"/>
  <c r="AC435" i="2"/>
  <c r="M113" i="2"/>
  <c r="N113" i="2"/>
  <c r="M82" i="2"/>
  <c r="N82" i="2"/>
  <c r="H101" i="2"/>
  <c r="I101" i="2"/>
  <c r="M57" i="2"/>
  <c r="N57" i="2"/>
  <c r="AB114" i="2"/>
  <c r="AC114" i="2"/>
  <c r="M56" i="2"/>
  <c r="N56" i="2"/>
  <c r="R55" i="2"/>
  <c r="S55" i="2"/>
  <c r="C129" i="2"/>
  <c r="D129" i="2"/>
  <c r="C21" i="2"/>
  <c r="D21" i="2"/>
  <c r="H10" i="2"/>
  <c r="I10" i="2"/>
  <c r="AG20" i="2"/>
  <c r="AH20" i="2"/>
  <c r="H69" i="2"/>
  <c r="I69" i="2"/>
  <c r="M161" i="2"/>
  <c r="N161" i="2"/>
  <c r="H129" i="2"/>
  <c r="I129" i="2"/>
  <c r="M123" i="2"/>
  <c r="N123" i="2"/>
  <c r="C226" i="2"/>
  <c r="D226" i="2"/>
  <c r="AB370" i="2"/>
  <c r="AC370" i="2"/>
  <c r="R123" i="2"/>
  <c r="S123" i="2"/>
  <c r="AB427" i="2"/>
  <c r="AC427" i="2"/>
  <c r="H130" i="2"/>
  <c r="I130" i="2"/>
  <c r="AB255" i="2"/>
  <c r="AC255" i="2"/>
  <c r="H90" i="2"/>
  <c r="I90" i="2"/>
  <c r="M36" i="2"/>
  <c r="N36" i="2"/>
  <c r="AB89" i="2"/>
  <c r="AC89" i="2"/>
  <c r="M54" i="2"/>
  <c r="N54" i="2"/>
  <c r="H87" i="2"/>
  <c r="I87" i="2"/>
  <c r="H118" i="2"/>
  <c r="I118" i="2"/>
  <c r="M83" i="2"/>
  <c r="N83" i="2"/>
  <c r="W26" i="2"/>
  <c r="X26" i="2"/>
  <c r="R59" i="2"/>
  <c r="S59" i="2"/>
  <c r="C131" i="2"/>
  <c r="D131" i="2"/>
  <c r="AB230" i="2"/>
  <c r="AC230" i="2"/>
  <c r="C64" i="2"/>
  <c r="D64" i="2"/>
  <c r="AB184" i="2"/>
  <c r="AC184" i="2"/>
  <c r="M96" i="2"/>
  <c r="N96" i="2"/>
  <c r="AB175" i="2"/>
  <c r="AC175" i="2"/>
  <c r="C60" i="2"/>
  <c r="D60" i="2"/>
  <c r="C72" i="2"/>
  <c r="D72" i="2"/>
  <c r="AB192" i="2"/>
  <c r="AC192" i="2"/>
  <c r="M104" i="2"/>
  <c r="N104" i="2"/>
  <c r="C183" i="2"/>
  <c r="D183" i="2"/>
  <c r="W88" i="2"/>
  <c r="X88" i="2"/>
  <c r="AB38" i="2"/>
  <c r="AC38" i="2"/>
  <c r="H117" i="2"/>
  <c r="I117" i="2"/>
  <c r="W21" i="2"/>
  <c r="X21" i="2"/>
  <c r="W130" i="2"/>
  <c r="X130" i="2"/>
  <c r="H14" i="2"/>
  <c r="I14" i="2"/>
  <c r="W63" i="2"/>
  <c r="X63" i="2"/>
  <c r="R13" i="2"/>
  <c r="S13" i="2"/>
  <c r="C71" i="2"/>
  <c r="D71" i="2"/>
  <c r="C13" i="2"/>
  <c r="D13" i="2"/>
  <c r="W70" i="2"/>
  <c r="X70" i="2"/>
  <c r="M158" i="2"/>
  <c r="N158" i="2"/>
  <c r="AB355" i="2"/>
  <c r="AC355" i="2"/>
  <c r="AB454" i="2"/>
  <c r="AC454" i="2"/>
  <c r="AB433" i="2"/>
  <c r="AC433" i="2"/>
  <c r="C195" i="2"/>
  <c r="D195" i="2"/>
  <c r="AB457" i="2"/>
  <c r="AC457" i="2"/>
  <c r="C40" i="2"/>
  <c r="D40" i="2"/>
  <c r="AB285" i="2"/>
  <c r="AC285" i="2"/>
  <c r="AB305" i="2"/>
  <c r="AC305" i="2"/>
  <c r="AB322" i="2"/>
  <c r="AC322" i="2"/>
  <c r="R111" i="2"/>
  <c r="S111" i="2"/>
  <c r="C217" i="2"/>
  <c r="D217" i="2"/>
  <c r="H74" i="2"/>
  <c r="I74" i="2"/>
  <c r="C173" i="2"/>
  <c r="D173" i="2"/>
  <c r="AB354" i="2"/>
  <c r="AC354" i="2"/>
  <c r="R119" i="2"/>
  <c r="S119" i="2"/>
  <c r="C14" i="2"/>
  <c r="D14" i="2"/>
  <c r="W117" i="2"/>
  <c r="X117" i="2"/>
  <c r="AG13" i="2"/>
  <c r="AH13" i="2"/>
  <c r="C105" i="2"/>
  <c r="D105" i="2"/>
  <c r="M11" i="2"/>
  <c r="N11" i="2"/>
  <c r="M43" i="2"/>
  <c r="N43" i="2"/>
  <c r="H22" i="2"/>
  <c r="I22" i="2"/>
  <c r="R42" i="2"/>
  <c r="S42" i="2"/>
  <c r="C44" i="2"/>
  <c r="D44" i="2"/>
  <c r="AB56" i="2"/>
  <c r="AC56" i="2"/>
  <c r="H43" i="2"/>
  <c r="I43" i="2"/>
  <c r="R143" i="2"/>
  <c r="S143" i="2"/>
  <c r="AB344" i="2"/>
  <c r="AC344" i="2"/>
  <c r="AB91" i="2"/>
  <c r="AC91" i="2"/>
  <c r="AB101" i="2"/>
  <c r="AC101" i="2"/>
  <c r="AB340" i="2"/>
  <c r="AC340" i="2"/>
  <c r="AB423" i="2"/>
  <c r="AC423" i="2"/>
  <c r="W143" i="2"/>
  <c r="X143" i="2"/>
  <c r="H161" i="2"/>
  <c r="I161" i="2"/>
  <c r="AB117" i="2"/>
  <c r="AC117" i="2"/>
  <c r="AB372" i="2"/>
  <c r="AC372" i="2"/>
  <c r="W12" i="2"/>
  <c r="X12" i="2"/>
  <c r="C90" i="2"/>
  <c r="D90" i="2"/>
  <c r="R16" i="2"/>
  <c r="S16" i="2"/>
  <c r="W103" i="2"/>
  <c r="X103" i="2"/>
  <c r="AB15" i="2"/>
  <c r="AC15" i="2"/>
  <c r="C41" i="2"/>
  <c r="D41" i="2"/>
  <c r="C118" i="2"/>
  <c r="D118" i="2"/>
  <c r="C45" i="2"/>
  <c r="D45" i="2"/>
  <c r="C30" i="2"/>
  <c r="D30" i="2"/>
  <c r="AB44" i="2"/>
  <c r="AC44" i="2"/>
  <c r="C177" i="2"/>
  <c r="D177" i="2"/>
  <c r="R135" i="2"/>
  <c r="S135" i="2"/>
  <c r="AB420" i="2"/>
  <c r="AC420" i="2"/>
  <c r="AB236" i="2"/>
  <c r="AC236" i="2"/>
  <c r="H166" i="2"/>
  <c r="I166" i="2"/>
  <c r="W142" i="2"/>
  <c r="X142" i="2"/>
  <c r="AB259" i="2"/>
  <c r="AC259" i="2"/>
  <c r="W131" i="2"/>
  <c r="X131" i="2"/>
  <c r="AB268" i="2"/>
  <c r="AC268" i="2"/>
  <c r="AB229" i="2"/>
  <c r="AC229" i="2"/>
  <c r="W74" i="2"/>
  <c r="X74" i="2"/>
  <c r="C15" i="2"/>
  <c r="D15" i="2"/>
  <c r="R73" i="2"/>
  <c r="S73" i="2"/>
  <c r="R14" i="2"/>
  <c r="S14" i="2"/>
  <c r="R69" i="2"/>
  <c r="S69" i="2"/>
  <c r="C107" i="2"/>
  <c r="D107" i="2"/>
  <c r="M13" i="2"/>
  <c r="N13" i="2"/>
  <c r="W106" i="2"/>
  <c r="X106" i="2"/>
  <c r="AG43" i="2"/>
  <c r="AH43" i="2"/>
  <c r="C120" i="2"/>
  <c r="D120" i="2"/>
  <c r="W83" i="2"/>
  <c r="X83" i="2"/>
  <c r="AB171" i="2"/>
  <c r="AC171" i="2"/>
  <c r="R41" i="2"/>
  <c r="S41" i="2"/>
  <c r="H140" i="2"/>
  <c r="I140" i="2"/>
  <c r="AB286" i="2"/>
  <c r="AC286" i="2"/>
  <c r="R86" i="2"/>
  <c r="S86" i="2"/>
  <c r="C180" i="2"/>
  <c r="D180" i="2"/>
  <c r="C67" i="2"/>
  <c r="D67" i="2"/>
  <c r="H148" i="2"/>
  <c r="I148" i="2"/>
  <c r="AB318" i="2"/>
  <c r="AC318" i="2"/>
  <c r="R94" i="2"/>
  <c r="S94" i="2"/>
  <c r="AB26" i="2"/>
  <c r="AC26" i="2"/>
  <c r="C106" i="2"/>
  <c r="D106" i="2"/>
  <c r="C16" i="2"/>
  <c r="D16" i="2"/>
  <c r="W119" i="2"/>
  <c r="X119" i="2"/>
  <c r="AG15" i="2"/>
  <c r="AH15" i="2"/>
  <c r="H58" i="2"/>
  <c r="I58" i="2"/>
  <c r="M139" i="2"/>
  <c r="N139" i="2"/>
  <c r="AB61" i="2"/>
  <c r="AC61" i="2"/>
  <c r="C74" i="2"/>
  <c r="D74" i="2"/>
  <c r="H61" i="2"/>
  <c r="I61" i="2"/>
  <c r="AB134" i="2"/>
  <c r="AC134" i="2"/>
  <c r="AB345" i="2"/>
  <c r="AC345" i="2"/>
  <c r="AB278" i="2"/>
  <c r="AC278" i="2"/>
  <c r="AB186" i="2"/>
  <c r="AC186" i="2"/>
  <c r="AG27" i="2"/>
  <c r="AH27" i="2"/>
  <c r="AB142" i="2"/>
  <c r="AC142" i="2"/>
  <c r="AB377" i="2"/>
  <c r="AC377" i="2"/>
  <c r="AB324" i="2"/>
  <c r="AC324" i="2"/>
  <c r="AB194" i="2"/>
  <c r="AC194" i="2"/>
  <c r="AG38" i="2"/>
  <c r="AH38" i="2"/>
  <c r="AG47" i="2"/>
  <c r="AH47" i="2"/>
  <c r="R45" i="2"/>
  <c r="S45" i="2"/>
  <c r="M47" i="2"/>
  <c r="N47" i="2"/>
  <c r="M145" i="2"/>
  <c r="N145" i="2"/>
  <c r="H44" i="2"/>
  <c r="I44" i="2"/>
  <c r="AG28" i="2"/>
  <c r="AH28" i="2"/>
  <c r="AB92" i="2"/>
  <c r="AC92" i="2"/>
  <c r="M28" i="2"/>
  <c r="N28" i="2"/>
  <c r="H96" i="2"/>
  <c r="I96" i="2"/>
  <c r="W42" i="2"/>
  <c r="X42" i="2"/>
  <c r="AB95" i="2"/>
  <c r="AC95" i="2"/>
  <c r="AB402" i="2"/>
  <c r="AC402" i="2"/>
  <c r="M131" i="2"/>
  <c r="N131" i="2"/>
  <c r="M89" i="2"/>
  <c r="N89" i="2"/>
  <c r="AB414" i="2"/>
  <c r="AC414" i="2"/>
  <c r="R126" i="2"/>
  <c r="S126" i="2"/>
  <c r="C212" i="2"/>
  <c r="D212" i="2"/>
  <c r="M94" i="2"/>
  <c r="N94" i="2"/>
  <c r="AB288" i="2"/>
  <c r="AC288" i="2"/>
  <c r="AB446" i="2"/>
  <c r="AC446" i="2"/>
  <c r="H137" i="2"/>
  <c r="I137" i="2"/>
  <c r="W45" i="2"/>
  <c r="X45" i="2"/>
  <c r="C122" i="2"/>
  <c r="D122" i="2"/>
  <c r="R31" i="2"/>
  <c r="S31" i="2"/>
  <c r="M142" i="2"/>
  <c r="N142" i="2"/>
  <c r="AB30" i="2"/>
  <c r="AC30" i="2"/>
  <c r="C27" i="2"/>
  <c r="D27" i="2"/>
  <c r="AG46" i="2"/>
  <c r="AH46" i="2"/>
  <c r="AG30" i="2"/>
  <c r="AH30" i="2"/>
  <c r="AB94" i="2"/>
  <c r="AC94" i="2"/>
  <c r="M30" i="2"/>
  <c r="N30" i="2"/>
  <c r="AB336" i="2"/>
  <c r="AC336" i="2"/>
  <c r="AB173" i="2"/>
  <c r="AC173" i="2"/>
  <c r="H149" i="2"/>
  <c r="I149" i="2"/>
  <c r="R104" i="2"/>
  <c r="S104" i="2"/>
  <c r="AB234" i="2"/>
  <c r="AC234" i="2"/>
  <c r="M92" i="2"/>
  <c r="N92" i="2"/>
  <c r="C169" i="2"/>
  <c r="D169" i="2"/>
  <c r="AB35" i="2"/>
  <c r="AC35" i="2"/>
  <c r="R112" i="2"/>
  <c r="S112" i="2"/>
  <c r="AB266" i="2"/>
  <c r="AC266" i="2"/>
  <c r="C111" i="2"/>
  <c r="D111" i="2"/>
  <c r="M17" i="2"/>
  <c r="N17" i="2"/>
  <c r="W110" i="2"/>
  <c r="X110" i="2"/>
  <c r="R29" i="2"/>
  <c r="S29" i="2"/>
  <c r="C108" i="2"/>
  <c r="D108" i="2"/>
  <c r="M149" i="2"/>
  <c r="N149" i="2"/>
  <c r="R46" i="2"/>
  <c r="S46" i="2"/>
  <c r="M148" i="2"/>
  <c r="N148" i="2"/>
  <c r="C29" i="2"/>
  <c r="D29" i="2"/>
  <c r="W50" i="2"/>
  <c r="X50" i="2"/>
  <c r="AB385" i="2"/>
  <c r="AC385" i="2"/>
  <c r="AB316" i="2"/>
  <c r="AC316" i="2"/>
  <c r="AB277" i="2"/>
  <c r="AC277" i="2"/>
  <c r="W79" i="2"/>
  <c r="X79" i="2"/>
  <c r="AB177" i="2"/>
  <c r="AC177" i="2"/>
  <c r="C137" i="2"/>
  <c r="D137" i="2"/>
  <c r="AB348" i="2"/>
  <c r="AC348" i="2"/>
  <c r="AB309" i="2"/>
  <c r="AC309" i="2"/>
  <c r="H85" i="2"/>
  <c r="I85" i="2"/>
  <c r="AB185" i="2"/>
  <c r="AC185" i="2"/>
  <c r="C143" i="2"/>
  <c r="D143" i="2"/>
  <c r="H62" i="2"/>
  <c r="I62" i="2"/>
  <c r="M147" i="2"/>
  <c r="N147" i="2"/>
  <c r="AB49" i="2"/>
  <c r="AC49" i="2"/>
  <c r="W49" i="2"/>
  <c r="X49" i="2"/>
  <c r="H49" i="2"/>
  <c r="I49" i="2"/>
  <c r="AG44" i="2"/>
  <c r="AH44" i="2"/>
  <c r="C78" i="2"/>
  <c r="D78" i="2"/>
  <c r="M49" i="2"/>
  <c r="N49" i="2"/>
  <c r="AB110" i="2"/>
  <c r="AC110" i="2"/>
  <c r="M48" i="2"/>
  <c r="N48" i="2"/>
  <c r="M171" i="2"/>
  <c r="N171" i="2"/>
  <c r="AB366" i="2"/>
  <c r="AC366" i="2"/>
  <c r="AB241" i="2"/>
  <c r="AC241" i="2"/>
  <c r="AB207" i="2"/>
  <c r="AC207" i="2"/>
  <c r="AB337" i="2"/>
  <c r="AC337" i="2"/>
  <c r="AB273" i="2"/>
  <c r="AC273" i="2"/>
  <c r="W75" i="2"/>
  <c r="X75" i="2"/>
  <c r="AB196" i="2"/>
  <c r="AC196" i="2"/>
  <c r="W65" i="2"/>
  <c r="X65" i="2"/>
  <c r="AB440" i="2"/>
  <c r="AC440" i="2"/>
  <c r="AB310" i="2"/>
  <c r="AC310" i="2"/>
  <c r="H81" i="2"/>
  <c r="I81" i="2"/>
  <c r="AB204" i="2"/>
  <c r="AC204" i="2"/>
  <c r="C127" i="2"/>
  <c r="D127" i="2"/>
  <c r="AB32" i="2"/>
  <c r="AC32" i="2"/>
  <c r="W126" i="2"/>
  <c r="X126" i="2"/>
  <c r="H48" i="2"/>
  <c r="I48" i="2"/>
  <c r="C124" i="2"/>
  <c r="D124" i="2"/>
  <c r="W56" i="2"/>
  <c r="X56" i="2"/>
  <c r="AB62" i="2"/>
  <c r="AC62" i="2"/>
  <c r="W55" i="2"/>
  <c r="X55" i="2"/>
  <c r="W46" i="2"/>
  <c r="X46" i="2"/>
  <c r="W81" i="2"/>
  <c r="X81" i="2"/>
  <c r="AB321" i="2"/>
  <c r="AC321" i="2"/>
  <c r="C164" i="2"/>
  <c r="D164" i="2"/>
  <c r="AB442" i="2"/>
  <c r="AC442" i="2"/>
  <c r="M174" i="2"/>
  <c r="N174" i="2"/>
  <c r="C168" i="2"/>
  <c r="D168" i="2"/>
  <c r="AB379" i="2"/>
  <c r="AC379" i="2"/>
  <c r="M119" i="2"/>
  <c r="N119" i="2"/>
  <c r="C222" i="2"/>
  <c r="D222" i="2"/>
  <c r="AB253" i="2"/>
  <c r="AC253" i="2"/>
  <c r="AB232" i="2"/>
  <c r="AC232" i="2"/>
  <c r="C22" i="2"/>
  <c r="D22" i="2"/>
  <c r="W125" i="2"/>
  <c r="X125" i="2"/>
  <c r="AG21" i="2"/>
  <c r="AH21" i="2"/>
  <c r="C113" i="2"/>
  <c r="D113" i="2"/>
  <c r="M19" i="2"/>
  <c r="N19" i="2"/>
  <c r="AB51" i="2"/>
  <c r="AC51" i="2"/>
  <c r="W53" i="2"/>
  <c r="X53" i="2"/>
  <c r="H51" i="2"/>
  <c r="I51" i="2"/>
  <c r="W60" i="2"/>
  <c r="X60" i="2"/>
  <c r="AB64" i="2"/>
  <c r="AC64" i="2"/>
  <c r="W59" i="2"/>
  <c r="X59" i="2"/>
  <c r="AB119" i="2"/>
  <c r="AC119" i="2"/>
  <c r="AB280" i="2"/>
  <c r="AC280" i="2"/>
  <c r="AB166" i="2"/>
  <c r="AC166" i="2"/>
  <c r="AB350" i="2"/>
  <c r="AC350" i="2"/>
  <c r="R106" i="2"/>
  <c r="S106" i="2"/>
  <c r="C196" i="2"/>
  <c r="D196" i="2"/>
  <c r="W80" i="2"/>
  <c r="X80" i="2"/>
  <c r="C176" i="2"/>
  <c r="D176" i="2"/>
  <c r="AB382" i="2"/>
  <c r="AC382" i="2"/>
  <c r="R118" i="2"/>
  <c r="S118" i="2"/>
  <c r="W20" i="2"/>
  <c r="X20" i="2"/>
  <c r="C98" i="2"/>
  <c r="D98" i="2"/>
  <c r="C8" i="2"/>
  <c r="D8" i="2"/>
  <c r="W111" i="2"/>
  <c r="X111" i="2"/>
  <c r="AG7" i="2"/>
  <c r="AH7" i="2"/>
  <c r="H50" i="2"/>
  <c r="I50" i="2"/>
  <c r="C126" i="2"/>
  <c r="D126" i="2"/>
  <c r="AB53" i="2"/>
  <c r="AC53" i="2"/>
  <c r="W57" i="2"/>
  <c r="X57" i="2"/>
  <c r="H53" i="2"/>
  <c r="I53" i="2"/>
  <c r="M153" i="2"/>
  <c r="N153" i="2"/>
  <c r="AB109" i="2"/>
  <c r="AC109" i="2"/>
  <c r="AB356" i="2"/>
  <c r="AC356" i="2"/>
  <c r="AB202" i="2"/>
  <c r="AC202" i="2"/>
  <c r="C68" i="2"/>
  <c r="D68" i="2"/>
  <c r="AB167" i="2"/>
  <c r="AC167" i="2"/>
  <c r="AB125" i="2"/>
  <c r="AC125" i="2"/>
  <c r="AB388" i="2"/>
  <c r="AC388" i="2"/>
  <c r="AB210" i="2"/>
  <c r="AC210" i="2"/>
  <c r="R74" i="2"/>
  <c r="S74" i="2"/>
  <c r="R38" i="2"/>
  <c r="S38" i="2"/>
  <c r="H154" i="2"/>
  <c r="I154" i="2"/>
  <c r="W37" i="2"/>
  <c r="X37" i="2"/>
  <c r="R129" i="2"/>
  <c r="S129" i="2"/>
  <c r="M35" i="2"/>
  <c r="N35" i="2"/>
  <c r="AB67" i="2"/>
  <c r="AC67" i="2"/>
  <c r="H83" i="2"/>
  <c r="I83" i="2"/>
  <c r="H67" i="2"/>
  <c r="I67" i="2"/>
  <c r="H88" i="2"/>
  <c r="I88" i="2"/>
  <c r="AB33" i="2"/>
  <c r="AC33" i="2"/>
  <c r="AB87" i="2"/>
  <c r="AC87" i="2"/>
  <c r="M151" i="2"/>
  <c r="N151" i="2"/>
  <c r="H146" i="2"/>
  <c r="I146" i="2"/>
  <c r="AB417" i="2"/>
  <c r="AC417" i="2"/>
  <c r="AB269" i="2"/>
  <c r="AC269" i="2"/>
  <c r="AB326" i="2"/>
  <c r="AC326" i="2"/>
  <c r="AB409" i="2"/>
  <c r="AC409" i="2"/>
  <c r="C142" i="2"/>
  <c r="D142" i="2"/>
  <c r="AB351" i="2"/>
  <c r="AC351" i="2"/>
  <c r="AB169" i="2"/>
  <c r="AC169" i="2"/>
  <c r="M163" i="2"/>
  <c r="N163" i="2"/>
  <c r="AB183" i="2"/>
  <c r="AC183" i="2"/>
  <c r="C146" i="2"/>
  <c r="D146" i="2"/>
  <c r="AB383" i="2"/>
  <c r="AC383" i="2"/>
  <c r="R65" i="2"/>
  <c r="S65" i="2"/>
  <c r="AB66" i="2"/>
  <c r="AC66" i="2"/>
  <c r="W64" i="2"/>
  <c r="X64" i="2"/>
  <c r="H33" i="2"/>
  <c r="I33" i="2"/>
  <c r="W58" i="2"/>
  <c r="X58" i="2"/>
  <c r="H102" i="2"/>
  <c r="I102" i="2"/>
  <c r="M51" i="2"/>
  <c r="N51" i="2"/>
  <c r="AB113" i="2"/>
  <c r="AC113" i="2"/>
  <c r="R36" i="2"/>
  <c r="S36" i="2"/>
  <c r="H115" i="2"/>
  <c r="I115" i="2"/>
  <c r="AB358" i="2"/>
  <c r="AC358" i="2"/>
  <c r="R92" i="2"/>
  <c r="S92" i="2"/>
  <c r="AB216" i="2"/>
  <c r="AC216" i="2"/>
  <c r="AB258" i="2"/>
  <c r="AC258" i="2"/>
  <c r="R95" i="2"/>
  <c r="S95" i="2"/>
  <c r="C201" i="2"/>
  <c r="D201" i="2"/>
  <c r="AG42" i="2"/>
  <c r="AH42" i="2"/>
  <c r="AB147" i="2"/>
  <c r="AC147" i="2"/>
  <c r="AB290" i="2"/>
  <c r="AC290" i="2"/>
  <c r="R103" i="2"/>
  <c r="S103" i="2"/>
  <c r="AB55" i="2"/>
  <c r="AC55" i="2"/>
  <c r="R61" i="2"/>
  <c r="S61" i="2"/>
  <c r="H55" i="2"/>
  <c r="I55" i="2"/>
  <c r="AB21" i="2"/>
  <c r="AC21" i="2"/>
  <c r="AB52" i="2"/>
  <c r="AC52" i="2"/>
  <c r="H37" i="2"/>
  <c r="I37" i="2"/>
  <c r="AB100" i="2"/>
  <c r="AC100" i="2"/>
  <c r="AG36" i="2"/>
  <c r="AH36" i="2"/>
  <c r="H104" i="2"/>
  <c r="I104" i="2"/>
  <c r="M55" i="2"/>
  <c r="N55" i="2"/>
  <c r="AB121" i="2"/>
  <c r="AC121" i="2"/>
  <c r="AB338" i="2"/>
  <c r="AC338" i="2"/>
  <c r="R115" i="2"/>
  <c r="S115" i="2"/>
  <c r="R93" i="2"/>
  <c r="S93" i="2"/>
  <c r="AB193" i="2"/>
  <c r="AC193" i="2"/>
  <c r="C149" i="2"/>
  <c r="D149" i="2"/>
  <c r="AB412" i="2"/>
  <c r="AC412" i="2"/>
  <c r="AB107" i="2"/>
  <c r="AC107" i="2"/>
  <c r="R101" i="2"/>
  <c r="S101" i="2"/>
  <c r="AB201" i="2"/>
  <c r="AC201" i="2"/>
  <c r="C155" i="2"/>
  <c r="D155" i="2"/>
  <c r="H54" i="2"/>
  <c r="I54" i="2"/>
  <c r="R131" i="2"/>
  <c r="S131" i="2"/>
  <c r="AB40" i="2"/>
  <c r="AC40" i="2"/>
  <c r="C158" i="2"/>
  <c r="D158" i="2"/>
  <c r="H40" i="2"/>
  <c r="I40" i="2"/>
  <c r="R35" i="2"/>
  <c r="S35" i="2"/>
  <c r="C62" i="2"/>
  <c r="D62" i="2"/>
  <c r="R39" i="2"/>
  <c r="S39" i="2"/>
  <c r="AB102" i="2"/>
  <c r="AC102" i="2"/>
  <c r="W38" i="2"/>
  <c r="X38" i="2"/>
  <c r="AB272" i="2"/>
  <c r="AC272" i="2"/>
  <c r="AB430" i="2"/>
  <c r="AC430" i="2"/>
  <c r="H133" i="2"/>
  <c r="I133" i="2"/>
  <c r="AB375" i="2"/>
  <c r="AC375" i="2"/>
  <c r="W137" i="2"/>
  <c r="X137" i="2"/>
  <c r="AB304" i="2"/>
  <c r="AC304" i="2"/>
  <c r="H162" i="2"/>
  <c r="I162" i="2"/>
  <c r="H141" i="2"/>
  <c r="I141" i="2"/>
  <c r="AB407" i="2"/>
  <c r="AC407" i="2"/>
  <c r="W141" i="2"/>
  <c r="X141" i="2"/>
  <c r="AG24" i="2"/>
  <c r="AH24" i="2"/>
  <c r="AB88" i="2"/>
  <c r="AC88" i="2"/>
  <c r="M24" i="2"/>
  <c r="N24" i="2"/>
  <c r="C70" i="2"/>
  <c r="D70" i="2"/>
  <c r="C19" i="2"/>
  <c r="D19" i="2"/>
  <c r="M61" i="2"/>
  <c r="N61" i="2"/>
  <c r="AB116" i="2"/>
  <c r="AC116" i="2"/>
  <c r="M60" i="2"/>
  <c r="N60" i="2"/>
  <c r="H120" i="2"/>
  <c r="I120" i="2"/>
  <c r="R19" i="2"/>
  <c r="S19" i="2"/>
  <c r="AB222" i="2"/>
  <c r="AC222" i="2"/>
  <c r="AB401" i="2"/>
  <c r="AC401" i="2"/>
  <c r="AB156" i="2"/>
  <c r="AC156" i="2"/>
  <c r="AB364" i="2"/>
  <c r="AC364" i="2"/>
  <c r="AB325" i="2"/>
  <c r="AC325" i="2"/>
  <c r="M166" i="2"/>
  <c r="N166" i="2"/>
  <c r="AB387" i="2"/>
  <c r="AC387" i="2"/>
  <c r="M97" i="2"/>
  <c r="N97" i="2"/>
  <c r="AB396" i="2"/>
  <c r="AC396" i="2"/>
  <c r="AB99" i="2"/>
  <c r="AC99" i="2"/>
  <c r="M29" i="2"/>
  <c r="N29" i="2"/>
  <c r="AB12" i="2"/>
  <c r="AC12" i="2"/>
  <c r="W28" i="2"/>
  <c r="X28" i="2"/>
  <c r="AG12" i="2"/>
  <c r="AH12" i="2"/>
  <c r="R60" i="2"/>
  <c r="S60" i="2"/>
  <c r="C91" i="2"/>
  <c r="D91" i="2"/>
  <c r="R12" i="2"/>
  <c r="S12" i="2"/>
  <c r="W90" i="2"/>
  <c r="X90" i="2"/>
  <c r="H24" i="2"/>
  <c r="I24" i="2"/>
  <c r="C104" i="2"/>
  <c r="D104" i="2"/>
  <c r="C32" i="2"/>
  <c r="D32" i="2"/>
  <c r="C204" i="2"/>
  <c r="D204" i="2"/>
  <c r="H86" i="2"/>
  <c r="I86" i="2"/>
  <c r="M128" i="2"/>
  <c r="N128" i="2"/>
  <c r="C207" i="2"/>
  <c r="D207" i="2"/>
  <c r="M144" i="2"/>
  <c r="N144" i="2"/>
  <c r="R100" i="2"/>
  <c r="S100" i="2"/>
  <c r="AB224" i="2"/>
  <c r="AC224" i="2"/>
  <c r="W132" i="2"/>
  <c r="X132" i="2"/>
  <c r="C215" i="2"/>
  <c r="D215" i="2"/>
  <c r="W51" i="2"/>
  <c r="X51" i="2"/>
  <c r="W24" i="2"/>
  <c r="X24" i="2"/>
  <c r="R134" i="2"/>
  <c r="S134" i="2"/>
  <c r="AB42" i="2"/>
  <c r="AC42" i="2"/>
  <c r="M27" i="2"/>
  <c r="N27" i="2"/>
  <c r="M16" i="2"/>
  <c r="N16" i="2"/>
  <c r="W89" i="2"/>
  <c r="X89" i="2"/>
  <c r="W15" i="2"/>
  <c r="X15" i="2"/>
  <c r="C93" i="2"/>
  <c r="D93" i="2"/>
  <c r="H15" i="2"/>
  <c r="I15" i="2"/>
  <c r="W92" i="2"/>
  <c r="X92" i="2"/>
  <c r="W138" i="2"/>
  <c r="X138" i="2"/>
  <c r="AB227" i="2"/>
  <c r="AC227" i="2"/>
  <c r="H42" i="2"/>
  <c r="I42" i="2"/>
  <c r="C63" i="2"/>
  <c r="D63" i="2"/>
  <c r="H158" i="2"/>
  <c r="I158" i="2"/>
  <c r="AB198" i="2"/>
  <c r="AC198" i="2"/>
  <c r="R63" i="2"/>
  <c r="S63" i="2"/>
  <c r="C213" i="2"/>
  <c r="D213" i="2"/>
  <c r="R71" i="2"/>
  <c r="S71" i="2"/>
  <c r="M168" i="2"/>
  <c r="N168" i="2"/>
  <c r="H122" i="2"/>
  <c r="I122" i="2"/>
  <c r="W23" i="2"/>
  <c r="X23" i="2"/>
  <c r="W61" i="2"/>
  <c r="X61" i="2"/>
  <c r="M41" i="2"/>
  <c r="N41" i="2"/>
  <c r="H119" i="2"/>
  <c r="I119" i="2"/>
  <c r="AG14" i="2"/>
  <c r="AH14" i="2"/>
  <c r="M25" i="2"/>
  <c r="N25" i="2"/>
  <c r="M18" i="2"/>
  <c r="N18" i="2"/>
  <c r="W91" i="2"/>
  <c r="X91" i="2"/>
  <c r="W17" i="2"/>
  <c r="X17" i="2"/>
  <c r="AB159" i="2"/>
  <c r="AC159" i="2"/>
  <c r="C136" i="2"/>
  <c r="D136" i="2"/>
  <c r="AB303" i="2"/>
  <c r="AC303" i="2"/>
  <c r="R136" i="2"/>
  <c r="S136" i="2"/>
  <c r="AB328" i="2"/>
  <c r="AC328" i="2"/>
  <c r="M169" i="2"/>
  <c r="N169" i="2"/>
  <c r="C140" i="2"/>
  <c r="D140" i="2"/>
  <c r="AB335" i="2"/>
  <c r="AC335" i="2"/>
  <c r="R148" i="2"/>
  <c r="S148" i="2"/>
  <c r="AB360" i="2"/>
  <c r="AC360" i="2"/>
  <c r="H4" i="2"/>
  <c r="I4" i="2"/>
  <c r="AB71" i="2"/>
  <c r="AC71" i="2"/>
  <c r="R3" i="2"/>
  <c r="S3" i="2"/>
  <c r="W36" i="2"/>
  <c r="X36" i="2"/>
  <c r="R15" i="2"/>
  <c r="S15" i="2"/>
  <c r="H19" i="2"/>
  <c r="I19" i="2"/>
  <c r="W105" i="2"/>
  <c r="X105" i="2"/>
  <c r="R18" i="2"/>
  <c r="S18" i="2"/>
  <c r="C109" i="2"/>
  <c r="D109" i="2"/>
  <c r="M15" i="2"/>
  <c r="N15" i="2"/>
  <c r="W108" i="2"/>
  <c r="X108" i="2"/>
  <c r="M116" i="2"/>
  <c r="N116" i="2"/>
  <c r="AB429" i="2"/>
  <c r="AC429" i="2"/>
  <c r="AB301" i="2"/>
  <c r="AC301" i="2"/>
  <c r="H135" i="2"/>
  <c r="I135" i="2"/>
  <c r="AB362" i="2"/>
  <c r="AC362" i="2"/>
  <c r="M124" i="2"/>
  <c r="N124" i="2"/>
  <c r="C203" i="2"/>
  <c r="D203" i="2"/>
  <c r="W128" i="2"/>
  <c r="X128" i="2"/>
  <c r="H143" i="2"/>
  <c r="I143" i="2"/>
  <c r="AB394" i="2"/>
  <c r="AC394" i="2"/>
  <c r="C95" i="2"/>
  <c r="D95" i="2"/>
  <c r="AB17" i="2"/>
  <c r="AC17" i="2"/>
  <c r="W94" i="2"/>
  <c r="X94" i="2"/>
  <c r="W14" i="2"/>
  <c r="X14" i="2"/>
  <c r="C92" i="2"/>
  <c r="D92" i="2"/>
  <c r="C123" i="2"/>
  <c r="D123" i="2"/>
  <c r="R27" i="2"/>
  <c r="S27" i="2"/>
  <c r="W122" i="2"/>
  <c r="X122" i="2"/>
  <c r="H60" i="2"/>
  <c r="I60" i="2"/>
  <c r="M143" i="2"/>
  <c r="N143" i="2"/>
  <c r="R114" i="2"/>
  <c r="S114" i="2"/>
  <c r="AB444" i="2"/>
  <c r="AC444" i="2"/>
  <c r="AB123" i="2"/>
  <c r="AC123" i="2"/>
  <c r="C69" i="2"/>
  <c r="D69" i="2"/>
  <c r="AB456" i="2"/>
  <c r="AC456" i="2"/>
  <c r="AB203" i="2"/>
  <c r="AC203" i="2"/>
  <c r="C161" i="2"/>
  <c r="D161" i="2"/>
  <c r="C152" i="2"/>
  <c r="D152" i="2"/>
  <c r="R75" i="2"/>
  <c r="S75" i="2"/>
  <c r="AB140" i="2"/>
  <c r="AC140" i="2"/>
  <c r="C3" i="2"/>
  <c r="D3" i="2"/>
  <c r="W93" i="2"/>
  <c r="X93" i="2"/>
  <c r="AC2" i="2"/>
  <c r="R77" i="2"/>
  <c r="S77" i="2"/>
  <c r="C17" i="2"/>
  <c r="D17" i="2"/>
  <c r="C18" i="2"/>
  <c r="D18" i="2"/>
  <c r="W121" i="2"/>
  <c r="X121" i="2"/>
  <c r="AG17" i="2"/>
  <c r="AH17" i="2"/>
  <c r="C125" i="2"/>
  <c r="D125" i="2"/>
  <c r="H30" i="2"/>
  <c r="I30" i="2"/>
  <c r="W124" i="2"/>
  <c r="X124" i="2"/>
  <c r="C85" i="2"/>
  <c r="D85" i="2"/>
  <c r="H159" i="2"/>
  <c r="I159" i="2"/>
  <c r="AB448" i="2"/>
  <c r="AC448" i="2"/>
  <c r="AB329" i="2"/>
  <c r="AC329" i="2"/>
  <c r="AB276" i="2"/>
  <c r="AC276" i="2"/>
  <c r="AB359" i="2"/>
  <c r="AC359" i="2"/>
  <c r="W135" i="2"/>
  <c r="X135" i="2"/>
  <c r="AB138" i="2"/>
  <c r="AC138" i="2"/>
  <c r="AB361" i="2"/>
  <c r="AC361" i="2"/>
  <c r="AB308" i="2"/>
  <c r="AC308" i="2"/>
  <c r="AG18" i="2"/>
  <c r="AH18" i="2"/>
  <c r="H47" i="2"/>
  <c r="I47" i="2"/>
  <c r="M6" i="2"/>
  <c r="N6" i="2"/>
  <c r="C75" i="2"/>
  <c r="D75" i="2"/>
  <c r="W5" i="2"/>
  <c r="X5" i="2"/>
  <c r="W16" i="2"/>
  <c r="X16" i="2"/>
  <c r="C94" i="2"/>
  <c r="D94" i="2"/>
  <c r="C20" i="2"/>
  <c r="D20" i="2"/>
  <c r="W123" i="2"/>
  <c r="X123" i="2"/>
  <c r="AG19" i="2"/>
  <c r="AH19" i="2"/>
  <c r="C225" i="2"/>
  <c r="D225" i="2"/>
  <c r="C81" i="2"/>
  <c r="D81" i="2"/>
  <c r="C182" i="2"/>
  <c r="D182" i="2"/>
  <c r="AB386" i="2"/>
  <c r="AC386" i="2"/>
  <c r="R127" i="2"/>
  <c r="S127" i="2"/>
  <c r="AB251" i="2"/>
  <c r="AC251" i="2"/>
  <c r="M87" i="2"/>
  <c r="N87" i="2"/>
  <c r="C190" i="2"/>
  <c r="D190" i="2"/>
  <c r="AB418" i="2"/>
  <c r="AC418" i="2"/>
  <c r="H134" i="2"/>
  <c r="I134" i="2"/>
  <c r="C6" i="2"/>
  <c r="D6" i="2"/>
  <c r="W109" i="2"/>
  <c r="X109" i="2"/>
  <c r="AG5" i="2"/>
  <c r="AH5" i="2"/>
  <c r="C97" i="2"/>
  <c r="D97" i="2"/>
  <c r="M2" i="2"/>
  <c r="N2" i="2"/>
  <c r="W33" i="2"/>
  <c r="X33" i="2"/>
  <c r="M146" i="2"/>
  <c r="N146" i="2"/>
  <c r="C33" i="2"/>
  <c r="D33" i="2"/>
  <c r="AB153" i="2"/>
  <c r="AC153" i="2"/>
  <c r="AB48" i="2"/>
  <c r="AC48" i="2"/>
  <c r="H152" i="2"/>
  <c r="I152" i="2"/>
  <c r="M38" i="2"/>
  <c r="N38" i="2"/>
  <c r="AB408" i="2"/>
  <c r="AC408" i="2"/>
  <c r="AB317" i="2"/>
  <c r="AC317" i="2"/>
  <c r="AB390" i="2"/>
  <c r="AC390" i="2"/>
  <c r="AB397" i="2"/>
  <c r="AC397" i="2"/>
  <c r="AB320" i="2"/>
  <c r="AC320" i="2"/>
  <c r="H167" i="2"/>
  <c r="I167" i="2"/>
  <c r="H145" i="2"/>
  <c r="I145" i="2"/>
  <c r="AB231" i="2"/>
  <c r="AC231" i="2"/>
  <c r="M110" i="2"/>
  <c r="N110" i="2"/>
  <c r="AB352" i="2"/>
  <c r="AC352" i="2"/>
  <c r="AB233" i="2"/>
  <c r="AC233" i="2"/>
  <c r="AB162" i="2"/>
  <c r="AC162" i="2"/>
  <c r="R4" i="2"/>
  <c r="S4" i="2"/>
  <c r="C79" i="2"/>
  <c r="D79" i="2"/>
  <c r="AB5" i="2"/>
  <c r="AC5" i="2"/>
  <c r="W95" i="2"/>
  <c r="X95" i="2"/>
  <c r="H5" i="2"/>
  <c r="I5" i="2"/>
  <c r="H32" i="2"/>
  <c r="I32" i="2"/>
  <c r="C110" i="2"/>
  <c r="D110" i="2"/>
  <c r="H36" i="2"/>
  <c r="I36" i="2"/>
  <c r="M150" i="2"/>
  <c r="N150" i="2"/>
  <c r="AG35" i="2"/>
  <c r="AH35" i="2"/>
  <c r="C193" i="2"/>
  <c r="D193" i="2"/>
  <c r="AG22" i="2"/>
  <c r="AH22" i="2"/>
  <c r="AB139" i="2"/>
  <c r="AC139" i="2"/>
  <c r="H165" i="2"/>
  <c r="I165" i="2"/>
  <c r="W30" i="2"/>
  <c r="X30" i="2"/>
  <c r="R89" i="2"/>
  <c r="S89" i="2"/>
  <c r="AB189" i="2"/>
  <c r="AC189" i="2"/>
  <c r="C145" i="2"/>
  <c r="D145" i="2"/>
  <c r="M176" i="2"/>
  <c r="N176" i="2"/>
  <c r="R62" i="2"/>
  <c r="S62" i="2"/>
  <c r="C57" i="2"/>
  <c r="D57" i="2"/>
  <c r="C7" i="2"/>
  <c r="D7" i="2"/>
  <c r="C56" i="2"/>
  <c r="D56" i="2"/>
  <c r="W3" i="2"/>
  <c r="X3" i="2"/>
  <c r="C51" i="2"/>
  <c r="D51" i="2"/>
  <c r="C99" i="2"/>
  <c r="D99" i="2"/>
  <c r="M5" i="2"/>
  <c r="N5" i="2"/>
  <c r="W98" i="2"/>
  <c r="X98" i="2"/>
  <c r="R34" i="2"/>
  <c r="S34" i="2"/>
  <c r="C112" i="2"/>
  <c r="D112" i="2"/>
  <c r="R70" i="2"/>
  <c r="S70" i="2"/>
  <c r="C188" i="2"/>
  <c r="D188" i="2"/>
  <c r="AB73" i="2"/>
  <c r="AC73" i="2"/>
  <c r="C23" i="2"/>
  <c r="D23" i="2"/>
  <c r="AB392" i="2"/>
  <c r="AC392" i="2"/>
  <c r="AB187" i="2"/>
  <c r="AC187" i="2"/>
  <c r="C148" i="2"/>
  <c r="D148" i="2"/>
  <c r="AB399" i="2"/>
  <c r="AC399" i="2"/>
  <c r="W44" i="2"/>
  <c r="X44" i="2"/>
  <c r="AB424" i="2"/>
  <c r="AC424" i="2"/>
  <c r="AB8" i="2"/>
  <c r="AC8" i="2"/>
  <c r="C54" i="2"/>
  <c r="D54" i="2"/>
  <c r="H8" i="2"/>
  <c r="I8" i="2"/>
  <c r="R54" i="2"/>
  <c r="S54" i="2"/>
  <c r="W4" i="2"/>
  <c r="X4" i="2"/>
  <c r="R8" i="2"/>
  <c r="S8" i="2"/>
  <c r="W97" i="2"/>
  <c r="X97" i="2"/>
  <c r="AB7" i="2"/>
  <c r="AC7" i="2"/>
  <c r="C101" i="2"/>
  <c r="D101" i="2"/>
  <c r="M7" i="2"/>
  <c r="N7" i="2"/>
  <c r="W100" i="2"/>
  <c r="X100" i="2"/>
  <c r="AB130" i="2"/>
  <c r="AC130" i="2"/>
  <c r="C211" i="2"/>
  <c r="D211" i="2"/>
  <c r="C160" i="2"/>
  <c r="D160" i="2"/>
  <c r="C154" i="2"/>
  <c r="D154" i="2"/>
  <c r="AB426" i="2"/>
  <c r="AC426" i="2"/>
  <c r="W134" i="2"/>
  <c r="X134" i="2"/>
  <c r="C219" i="2"/>
  <c r="D219" i="2"/>
  <c r="W69" i="2"/>
  <c r="X69" i="2"/>
  <c r="AB170" i="2"/>
  <c r="AC170" i="2"/>
  <c r="AB458" i="2"/>
  <c r="AC458" i="2"/>
  <c r="C87" i="2"/>
  <c r="D87" i="2"/>
  <c r="H7" i="2"/>
  <c r="I7" i="2"/>
  <c r="W86" i="2"/>
  <c r="X86" i="2"/>
  <c r="W6" i="2"/>
  <c r="X6" i="2"/>
  <c r="W82" i="2"/>
  <c r="X82" i="2"/>
  <c r="C115" i="2"/>
  <c r="D115" i="2"/>
  <c r="M21" i="2"/>
  <c r="N21" i="2"/>
  <c r="W114" i="2"/>
  <c r="X114" i="2"/>
  <c r="H52" i="2"/>
  <c r="I52" i="2"/>
  <c r="C128" i="2"/>
  <c r="D128" i="2"/>
  <c r="R98" i="2"/>
  <c r="S98" i="2"/>
  <c r="AB145" i="2"/>
  <c r="AC145" i="2"/>
  <c r="C171" i="2"/>
  <c r="D171" i="2"/>
  <c r="AB357" i="2"/>
  <c r="AC357" i="2"/>
  <c r="AB421" i="2"/>
  <c r="AC421" i="2"/>
  <c r="AB374" i="2"/>
  <c r="AC374" i="2"/>
  <c r="R125" i="2"/>
  <c r="S125" i="2"/>
  <c r="AB225" i="2"/>
  <c r="AC225" i="2"/>
  <c r="R67" i="2"/>
  <c r="S67" i="2"/>
  <c r="H160" i="2"/>
  <c r="I160" i="2"/>
  <c r="H156" i="2"/>
  <c r="I156" i="2"/>
  <c r="AB132" i="2"/>
  <c r="AC132" i="2"/>
  <c r="AB254" i="2"/>
  <c r="AC254" i="2"/>
  <c r="AB76" i="2"/>
  <c r="AC76" i="2"/>
  <c r="AB36" i="2"/>
  <c r="AC36" i="2"/>
  <c r="C114" i="2"/>
  <c r="D114" i="2"/>
  <c r="H18" i="2"/>
  <c r="I18" i="2"/>
  <c r="W127" i="2"/>
  <c r="X127" i="2"/>
  <c r="AG23" i="2"/>
  <c r="AH23" i="2"/>
  <c r="H66" i="2"/>
  <c r="I66" i="2"/>
  <c r="M155" i="2"/>
  <c r="N155" i="2"/>
  <c r="R21" i="2"/>
  <c r="S21" i="2"/>
  <c r="AB86" i="2"/>
  <c r="AC86" i="2"/>
  <c r="R20" i="2"/>
  <c r="S20" i="2"/>
  <c r="AB400" i="2"/>
  <c r="AC400" i="2"/>
  <c r="AB281" i="2"/>
  <c r="AC281" i="2"/>
  <c r="AB228" i="2"/>
  <c r="AC228" i="2"/>
  <c r="AB300" i="2"/>
  <c r="AC300" i="2"/>
  <c r="AB261" i="2"/>
  <c r="AC261" i="2"/>
  <c r="AB150" i="2"/>
  <c r="AC150" i="2"/>
  <c r="AB323" i="2"/>
  <c r="AC323" i="2"/>
  <c r="R79" i="2"/>
  <c r="S79" i="2"/>
  <c r="AB332" i="2"/>
  <c r="AC332" i="2"/>
  <c r="AB293" i="2"/>
  <c r="AC293" i="2"/>
  <c r="C103" i="2"/>
  <c r="D103" i="2"/>
  <c r="M9" i="2"/>
  <c r="N9" i="2"/>
  <c r="W102" i="2"/>
  <c r="X102" i="2"/>
  <c r="W22" i="2"/>
  <c r="X22" i="2"/>
  <c r="C100" i="2"/>
  <c r="D100" i="2"/>
  <c r="M133" i="2"/>
  <c r="N133" i="2"/>
  <c r="C37" i="2"/>
  <c r="D37" i="2"/>
  <c r="M132" i="2"/>
  <c r="N132" i="2"/>
  <c r="AB18" i="2"/>
  <c r="AC18" i="2"/>
  <c r="M159" i="2"/>
  <c r="N159" i="2"/>
  <c r="M130" i="2"/>
  <c r="N130" i="2"/>
  <c r="AB380" i="2"/>
  <c r="AC380" i="2"/>
  <c r="AB341" i="2"/>
  <c r="AC341" i="2"/>
  <c r="AB450" i="2"/>
  <c r="AC450" i="2"/>
  <c r="H142" i="2"/>
  <c r="I142" i="2"/>
  <c r="AB315" i="2"/>
  <c r="AC315" i="2"/>
  <c r="M103" i="2"/>
  <c r="N103" i="2"/>
  <c r="C206" i="2"/>
  <c r="D206" i="2"/>
  <c r="H163" i="2"/>
  <c r="I163" i="2"/>
  <c r="H150" i="2"/>
  <c r="I150" i="2"/>
  <c r="AB13" i="2"/>
  <c r="AC13" i="2"/>
  <c r="W101" i="2"/>
  <c r="X101" i="2"/>
  <c r="H13" i="2"/>
  <c r="I13" i="2"/>
  <c r="C89" i="2"/>
  <c r="D89" i="2"/>
  <c r="AB9" i="2"/>
  <c r="AC9" i="2"/>
  <c r="H23" i="2"/>
  <c r="I23" i="2"/>
  <c r="R130" i="2"/>
  <c r="S130" i="2"/>
  <c r="M22" i="2"/>
  <c r="N22" i="2"/>
  <c r="M137" i="2"/>
  <c r="N137" i="2"/>
  <c r="AG39" i="2"/>
  <c r="AH39" i="2"/>
  <c r="M136" i="2"/>
  <c r="N136" i="2"/>
  <c r="W72" i="2"/>
  <c r="X72" i="2"/>
  <c r="AB136" i="2"/>
  <c r="AC136" i="2"/>
  <c r="R146" i="2"/>
  <c r="S146" i="2"/>
  <c r="R88" i="2"/>
  <c r="S88" i="2"/>
  <c r="AB212" i="2"/>
  <c r="AC212" i="2"/>
  <c r="H78" i="2"/>
  <c r="I78" i="2"/>
  <c r="AB144" i="2"/>
  <c r="AC144" i="2"/>
  <c r="AB20" i="2"/>
  <c r="AC20" i="2"/>
  <c r="R96" i="2"/>
  <c r="S96" i="2"/>
  <c r="AB220" i="2"/>
  <c r="AC220" i="2"/>
  <c r="C119" i="2"/>
  <c r="D119" i="2"/>
  <c r="H21" i="2"/>
  <c r="I21" i="2"/>
  <c r="W118" i="2"/>
  <c r="X118" i="2"/>
  <c r="M39" i="2"/>
  <c r="N39" i="2"/>
  <c r="C116" i="2"/>
  <c r="D116" i="2"/>
  <c r="AG29" i="2"/>
  <c r="AH29" i="2"/>
  <c r="AB54" i="2"/>
  <c r="AC54" i="2"/>
  <c r="C26" i="2"/>
  <c r="D26" i="2"/>
  <c r="AB37" i="2"/>
  <c r="AC37" i="2"/>
  <c r="R68" i="2"/>
  <c r="S68" i="2"/>
  <c r="AB449" i="2"/>
  <c r="AC449" i="2"/>
  <c r="AB252" i="2"/>
  <c r="AC252" i="2"/>
  <c r="M165" i="2"/>
  <c r="N165" i="2"/>
  <c r="AB219" i="2"/>
  <c r="AC219" i="2"/>
  <c r="AB425" i="2"/>
  <c r="AC425" i="2"/>
  <c r="AB369" i="2"/>
  <c r="AC369" i="2"/>
  <c r="W147" i="2"/>
  <c r="X147" i="2"/>
  <c r="AB381" i="2"/>
  <c r="AC381" i="2"/>
  <c r="C221" i="2"/>
  <c r="D221" i="2"/>
  <c r="C84" i="2"/>
  <c r="D84" i="2"/>
  <c r="AB437" i="2"/>
  <c r="AC437" i="2"/>
  <c r="AB163" i="2"/>
  <c r="AC163" i="2"/>
  <c r="M170" i="2"/>
  <c r="N170" i="2"/>
  <c r="Q302" i="3"/>
  <c r="S44" i="3"/>
  <c r="T43" i="3"/>
  <c r="S45" i="3"/>
  <c r="T44" i="3"/>
  <c r="S46" i="3"/>
  <c r="T45" i="3"/>
  <c r="S47" i="3"/>
  <c r="T46" i="3"/>
  <c r="S48" i="3"/>
  <c r="T47" i="3"/>
  <c r="S49" i="3"/>
  <c r="T48" i="3"/>
  <c r="S50" i="3"/>
  <c r="T49" i="3"/>
  <c r="S51" i="3"/>
  <c r="T50" i="3"/>
  <c r="S52" i="3"/>
  <c r="T51" i="3"/>
  <c r="T52" i="3"/>
  <c r="S53" i="3"/>
  <c r="S54" i="3"/>
  <c r="T53" i="3"/>
  <c r="T54" i="3"/>
  <c r="S55" i="3"/>
  <c r="T55" i="3"/>
  <c r="S56" i="3"/>
  <c r="S57" i="3"/>
  <c r="T56" i="3"/>
  <c r="S58" i="3"/>
  <c r="T57" i="3"/>
  <c r="S59" i="3"/>
  <c r="T58" i="3"/>
  <c r="S60" i="3"/>
  <c r="T59" i="3"/>
  <c r="T60" i="3"/>
  <c r="S61" i="3"/>
  <c r="S62" i="3"/>
  <c r="T61" i="3"/>
  <c r="S63" i="3"/>
  <c r="T62" i="3"/>
  <c r="S64" i="3"/>
  <c r="T63" i="3"/>
  <c r="S65" i="3"/>
  <c r="T64" i="3"/>
  <c r="S66" i="3"/>
  <c r="T65" i="3"/>
  <c r="S67" i="3"/>
  <c r="T66" i="3"/>
  <c r="S68" i="3"/>
  <c r="T67" i="3"/>
  <c r="S69" i="3"/>
  <c r="T68" i="3"/>
  <c r="T69" i="3"/>
  <c r="S70" i="3"/>
  <c r="S71" i="3"/>
  <c r="T70" i="3"/>
  <c r="S72" i="3"/>
  <c r="T71" i="3"/>
  <c r="S73" i="3"/>
  <c r="T72" i="3"/>
  <c r="S74" i="3"/>
  <c r="T73" i="3"/>
  <c r="T74" i="3"/>
  <c r="S75" i="3"/>
  <c r="S76" i="3"/>
  <c r="T75" i="3"/>
  <c r="S77" i="3"/>
  <c r="T76" i="3"/>
  <c r="S78" i="3"/>
  <c r="T77" i="3"/>
  <c r="S79" i="3"/>
  <c r="T78" i="3"/>
  <c r="S80" i="3"/>
  <c r="T79" i="3"/>
  <c r="S81" i="3"/>
  <c r="T80" i="3"/>
  <c r="S82" i="3"/>
  <c r="T81" i="3"/>
  <c r="S83" i="3"/>
  <c r="T82" i="3"/>
  <c r="S84" i="3"/>
  <c r="T83" i="3"/>
  <c r="T84" i="3"/>
  <c r="S85" i="3"/>
  <c r="S86" i="3"/>
  <c r="T85" i="3"/>
  <c r="S87" i="3"/>
  <c r="T86" i="3"/>
  <c r="S88" i="3"/>
  <c r="T87" i="3"/>
  <c r="S89" i="3"/>
  <c r="T88" i="3"/>
  <c r="S90" i="3"/>
  <c r="T89" i="3"/>
  <c r="S91" i="3"/>
  <c r="T90" i="3"/>
  <c r="S92" i="3"/>
  <c r="T91" i="3"/>
  <c r="S93" i="3"/>
  <c r="T92" i="3"/>
  <c r="S94" i="3"/>
  <c r="T93" i="3"/>
  <c r="S95" i="3"/>
  <c r="T94" i="3"/>
  <c r="S96" i="3"/>
  <c r="T95" i="3"/>
  <c r="S97" i="3"/>
  <c r="T96" i="3"/>
  <c r="S98" i="3"/>
  <c r="T97" i="3"/>
  <c r="S99" i="3"/>
  <c r="T98" i="3"/>
  <c r="S100" i="3"/>
  <c r="T99" i="3"/>
  <c r="S101" i="3"/>
  <c r="T100" i="3"/>
  <c r="S102" i="3"/>
  <c r="T101" i="3"/>
  <c r="S103" i="3"/>
  <c r="T102" i="3"/>
  <c r="S104" i="3"/>
  <c r="T103" i="3"/>
  <c r="S105" i="3"/>
  <c r="T104" i="3"/>
  <c r="S106" i="3"/>
  <c r="T105" i="3"/>
  <c r="T106" i="3"/>
  <c r="S107" i="3"/>
  <c r="T107" i="3"/>
  <c r="S108" i="3"/>
  <c r="T108" i="3"/>
  <c r="S109" i="3"/>
  <c r="S110" i="3"/>
  <c r="T109" i="3"/>
  <c r="T110" i="3"/>
  <c r="S111" i="3"/>
  <c r="S112" i="3"/>
  <c r="T111" i="3"/>
  <c r="S113" i="3"/>
  <c r="T112" i="3"/>
  <c r="S114" i="3"/>
  <c r="T113" i="3"/>
  <c r="S115" i="3"/>
  <c r="T114" i="3"/>
  <c r="S116" i="3"/>
  <c r="T115" i="3"/>
  <c r="S117" i="3"/>
  <c r="T116" i="3"/>
  <c r="T117" i="3"/>
  <c r="S118" i="3"/>
  <c r="S119" i="3"/>
  <c r="T118" i="3"/>
  <c r="T119" i="3"/>
  <c r="S120" i="3"/>
  <c r="T120" i="3"/>
  <c r="S121" i="3"/>
  <c r="T121" i="3"/>
  <c r="S122" i="3"/>
  <c r="S123" i="3"/>
  <c r="T122" i="3"/>
  <c r="S124" i="3"/>
  <c r="T123" i="3"/>
  <c r="T124" i="3"/>
  <c r="S125" i="3"/>
  <c r="S126" i="3"/>
  <c r="T125" i="3"/>
  <c r="T126" i="3"/>
  <c r="S127" i="3"/>
  <c r="T127" i="3"/>
  <c r="S128" i="3"/>
  <c r="T128" i="3"/>
  <c r="S129" i="3"/>
  <c r="S130" i="3"/>
  <c r="T129" i="3"/>
  <c r="S131" i="3"/>
  <c r="T130" i="3"/>
  <c r="S132" i="3"/>
  <c r="T131" i="3"/>
  <c r="S133" i="3"/>
  <c r="T132" i="3"/>
  <c r="S134" i="3"/>
  <c r="T133" i="3"/>
  <c r="T134" i="3"/>
  <c r="S135" i="3"/>
  <c r="S136" i="3"/>
  <c r="T135" i="3"/>
  <c r="S137" i="3"/>
  <c r="T136" i="3"/>
  <c r="S138" i="3"/>
  <c r="T137" i="3"/>
  <c r="T138" i="3"/>
  <c r="S139" i="3"/>
  <c r="S140" i="3"/>
  <c r="T139" i="3"/>
  <c r="S141" i="3"/>
  <c r="T140" i="3"/>
  <c r="S142" i="3"/>
  <c r="T141" i="3"/>
  <c r="S143" i="3"/>
  <c r="T142" i="3"/>
  <c r="S144" i="3"/>
  <c r="T143" i="3"/>
  <c r="S145" i="3"/>
  <c r="T144" i="3"/>
  <c r="S146" i="3"/>
  <c r="T145" i="3"/>
  <c r="S147" i="3"/>
  <c r="T146" i="3"/>
  <c r="S148" i="3"/>
  <c r="T147" i="3"/>
  <c r="S149" i="3"/>
  <c r="T148" i="3"/>
  <c r="T149" i="3"/>
  <c r="S150" i="3"/>
  <c r="T150" i="3"/>
  <c r="S151" i="3"/>
  <c r="T151" i="3"/>
  <c r="S152" i="3"/>
  <c r="T152" i="3"/>
  <c r="S153" i="3"/>
  <c r="T153" i="3"/>
  <c r="S154" i="3"/>
  <c r="S155" i="3"/>
  <c r="T154" i="3"/>
  <c r="T155" i="3"/>
  <c r="S156" i="3"/>
  <c r="S157" i="3"/>
  <c r="T156" i="3"/>
  <c r="S158" i="3"/>
  <c r="T157" i="3"/>
  <c r="S159" i="3"/>
  <c r="T158" i="3"/>
  <c r="T159" i="3"/>
  <c r="S160" i="3"/>
  <c r="T160" i="3"/>
  <c r="S161" i="3"/>
  <c r="S162" i="3"/>
  <c r="T161" i="3"/>
  <c r="S163" i="3"/>
  <c r="T162" i="3"/>
  <c r="S164" i="3"/>
  <c r="T163" i="3"/>
  <c r="S165" i="3"/>
  <c r="T164" i="3"/>
  <c r="S166" i="3"/>
  <c r="T165" i="3"/>
  <c r="S167" i="3"/>
  <c r="T166" i="3"/>
  <c r="T167" i="3"/>
  <c r="S168" i="3"/>
  <c r="S169" i="3"/>
  <c r="T168" i="3"/>
  <c r="S170" i="3"/>
  <c r="T169" i="3"/>
  <c r="S171" i="3"/>
  <c r="T170" i="3"/>
  <c r="S172" i="3"/>
  <c r="T171" i="3"/>
  <c r="T172" i="3"/>
  <c r="S173" i="3"/>
  <c r="T173" i="3"/>
  <c r="S174" i="3"/>
  <c r="S175" i="3"/>
  <c r="T174" i="3"/>
  <c r="T175" i="3"/>
  <c r="S176" i="3"/>
  <c r="T176" i="3"/>
  <c r="S177" i="3"/>
  <c r="T177" i="3"/>
  <c r="S178" i="3"/>
  <c r="T178" i="3"/>
  <c r="S179" i="3"/>
  <c r="S180" i="3"/>
  <c r="T179" i="3"/>
  <c r="S181" i="3"/>
  <c r="T180" i="3"/>
  <c r="S182" i="3"/>
  <c r="T181" i="3"/>
  <c r="S183" i="3"/>
  <c r="T182" i="3"/>
  <c r="T183" i="3"/>
  <c r="S184" i="3"/>
  <c r="S185" i="3"/>
  <c r="T184" i="3"/>
  <c r="S186" i="3"/>
  <c r="T185" i="3"/>
  <c r="S187" i="3"/>
  <c r="T186" i="3"/>
  <c r="S188" i="3"/>
  <c r="T187" i="3"/>
  <c r="S189" i="3"/>
  <c r="T188" i="3"/>
  <c r="T189" i="3"/>
  <c r="S190" i="3"/>
  <c r="T190" i="3"/>
  <c r="S191" i="3"/>
  <c r="T191" i="3"/>
  <c r="S192" i="3"/>
  <c r="T192" i="3"/>
  <c r="S193" i="3"/>
  <c r="T193" i="3"/>
  <c r="S194" i="3"/>
  <c r="T194" i="3"/>
  <c r="S195" i="3"/>
  <c r="T195" i="3"/>
  <c r="S196" i="3"/>
  <c r="T196" i="3"/>
  <c r="S197" i="3"/>
  <c r="T197" i="3"/>
  <c r="S198" i="3"/>
  <c r="T198" i="3"/>
  <c r="S199" i="3"/>
  <c r="T199" i="3"/>
  <c r="S200" i="3"/>
  <c r="T200" i="3"/>
  <c r="S201" i="3"/>
  <c r="T201" i="3"/>
  <c r="S202" i="3"/>
  <c r="T202" i="3"/>
  <c r="S203" i="3"/>
  <c r="T203" i="3"/>
  <c r="S204" i="3"/>
  <c r="T204" i="3"/>
  <c r="S205" i="3"/>
  <c r="T205" i="3"/>
  <c r="S206" i="3"/>
  <c r="T206" i="3"/>
  <c r="S207" i="3"/>
  <c r="T207" i="3"/>
  <c r="S208" i="3"/>
  <c r="T208" i="3"/>
  <c r="S209" i="3"/>
  <c r="T209" i="3"/>
  <c r="S210" i="3"/>
  <c r="T210" i="3"/>
  <c r="S211" i="3"/>
  <c r="T211" i="3"/>
  <c r="S212" i="3"/>
  <c r="T212" i="3"/>
  <c r="S213" i="3"/>
  <c r="T213" i="3"/>
  <c r="S214" i="3"/>
  <c r="T214" i="3"/>
  <c r="S215" i="3"/>
  <c r="T215" i="3"/>
  <c r="S216" i="3"/>
  <c r="T216" i="3"/>
  <c r="S217" i="3"/>
  <c r="T217" i="3"/>
  <c r="S218" i="3"/>
  <c r="T218" i="3"/>
  <c r="S219" i="3"/>
  <c r="T219" i="3"/>
  <c r="S220" i="3"/>
  <c r="T220" i="3"/>
  <c r="S221" i="3"/>
  <c r="T221" i="3"/>
  <c r="S222" i="3"/>
  <c r="T222" i="3"/>
  <c r="S223" i="3"/>
  <c r="T223" i="3"/>
  <c r="S224" i="3"/>
  <c r="T224" i="3"/>
  <c r="S225" i="3"/>
  <c r="T225" i="3"/>
  <c r="S226" i="3"/>
  <c r="T226" i="3"/>
  <c r="S227" i="3"/>
  <c r="T227" i="3"/>
  <c r="S228" i="3"/>
  <c r="T228" i="3"/>
  <c r="S229" i="3"/>
  <c r="T229" i="3"/>
  <c r="S230" i="3"/>
  <c r="T230" i="3"/>
  <c r="S231" i="3"/>
  <c r="T231" i="3"/>
  <c r="S232" i="3"/>
  <c r="T232" i="3"/>
  <c r="S233" i="3"/>
  <c r="T233" i="3"/>
  <c r="S234" i="3"/>
  <c r="T234" i="3"/>
  <c r="S235" i="3"/>
  <c r="T235" i="3"/>
  <c r="S236" i="3"/>
  <c r="T236" i="3"/>
  <c r="S237" i="3"/>
  <c r="T237" i="3"/>
  <c r="S238" i="3"/>
  <c r="T238" i="3"/>
  <c r="S239" i="3"/>
  <c r="T239" i="3"/>
  <c r="S240" i="3"/>
  <c r="T240" i="3"/>
  <c r="S241" i="3"/>
  <c r="T241" i="3"/>
  <c r="S242" i="3"/>
  <c r="T242" i="3"/>
  <c r="S243" i="3"/>
  <c r="T243" i="3"/>
  <c r="S244" i="3"/>
  <c r="T244" i="3"/>
  <c r="S245" i="3"/>
  <c r="T245" i="3"/>
  <c r="S246" i="3"/>
  <c r="T246" i="3"/>
  <c r="S247" i="3"/>
  <c r="T247" i="3"/>
  <c r="S248" i="3"/>
  <c r="T248" i="3"/>
  <c r="S249" i="3"/>
  <c r="T249" i="3"/>
  <c r="S250" i="3"/>
  <c r="T250" i="3"/>
  <c r="S251" i="3"/>
  <c r="T251" i="3"/>
  <c r="S252" i="3"/>
  <c r="T252" i="3"/>
  <c r="S253" i="3"/>
  <c r="T253" i="3"/>
  <c r="S254" i="3"/>
  <c r="T254" i="3"/>
  <c r="S255" i="3"/>
  <c r="T255" i="3"/>
  <c r="S256" i="3"/>
  <c r="T256" i="3"/>
  <c r="S257" i="3"/>
  <c r="T257" i="3"/>
  <c r="S258" i="3"/>
  <c r="T258" i="3"/>
  <c r="S259" i="3"/>
  <c r="T259" i="3"/>
  <c r="S260" i="3"/>
  <c r="T260" i="3"/>
  <c r="S261" i="3"/>
  <c r="T261" i="3"/>
  <c r="S262" i="3"/>
  <c r="T262" i="3"/>
  <c r="S263" i="3"/>
  <c r="T263" i="3"/>
  <c r="S264" i="3"/>
  <c r="T264" i="3"/>
  <c r="S265" i="3"/>
  <c r="T265" i="3"/>
  <c r="S266" i="3"/>
  <c r="T266" i="3"/>
  <c r="S267" i="3"/>
  <c r="T267" i="3"/>
  <c r="S268" i="3"/>
  <c r="T268" i="3"/>
  <c r="S269" i="3"/>
  <c r="T269" i="3"/>
  <c r="S270" i="3"/>
  <c r="T270" i="3"/>
  <c r="S271" i="3"/>
  <c r="T271" i="3"/>
  <c r="S272" i="3"/>
  <c r="T272" i="3"/>
  <c r="S273" i="3"/>
  <c r="T273" i="3"/>
  <c r="S274" i="3"/>
  <c r="T274" i="3"/>
  <c r="S275" i="3"/>
  <c r="T275" i="3"/>
  <c r="S276" i="3"/>
  <c r="T276" i="3"/>
  <c r="S277" i="3"/>
  <c r="T277" i="3"/>
  <c r="S278" i="3"/>
  <c r="T278" i="3"/>
  <c r="S279" i="3"/>
  <c r="T279" i="3"/>
  <c r="S280" i="3"/>
  <c r="T280" i="3"/>
  <c r="S281" i="3"/>
  <c r="T281" i="3"/>
  <c r="S282" i="3"/>
  <c r="T282" i="3"/>
  <c r="S283" i="3"/>
  <c r="T283" i="3"/>
  <c r="S284" i="3"/>
  <c r="T284" i="3"/>
  <c r="S285" i="3"/>
  <c r="T285" i="3"/>
  <c r="S286" i="3"/>
  <c r="T286" i="3"/>
  <c r="S287" i="3"/>
  <c r="T287" i="3"/>
  <c r="S288" i="3"/>
  <c r="T288" i="3"/>
  <c r="S289" i="3"/>
  <c r="T289" i="3"/>
  <c r="S290" i="3"/>
  <c r="T290" i="3"/>
  <c r="S291" i="3"/>
  <c r="T291" i="3"/>
  <c r="S292" i="3"/>
  <c r="T292" i="3"/>
  <c r="S293" i="3"/>
  <c r="T293" i="3"/>
  <c r="S294" i="3"/>
  <c r="T294" i="3"/>
  <c r="S295" i="3"/>
  <c r="T295" i="3"/>
  <c r="S296" i="3"/>
  <c r="T296" i="3"/>
  <c r="S297" i="3"/>
  <c r="T297" i="3"/>
  <c r="S298" i="3"/>
  <c r="T298" i="3"/>
  <c r="S299" i="3"/>
  <c r="T299" i="3"/>
  <c r="S300" i="3"/>
  <c r="T300" i="3"/>
  <c r="S301" i="3"/>
  <c r="T301" i="3"/>
  <c r="S302" i="3"/>
  <c r="T302" i="3"/>
  <c r="S303" i="3"/>
  <c r="T303" i="3"/>
  <c r="S304" i="3"/>
  <c r="T304" i="3"/>
  <c r="S305" i="3"/>
  <c r="T305" i="3"/>
  <c r="S306" i="3"/>
  <c r="T306" i="3"/>
  <c r="S307" i="3"/>
  <c r="T307" i="3"/>
  <c r="S308" i="3"/>
  <c r="T308" i="3"/>
  <c r="S309" i="3"/>
  <c r="T309" i="3"/>
  <c r="S310" i="3"/>
  <c r="T310" i="3"/>
  <c r="S311" i="3"/>
  <c r="T311" i="3"/>
  <c r="S312" i="3"/>
  <c r="T312" i="3"/>
  <c r="S313" i="3"/>
  <c r="T313" i="3"/>
  <c r="S314" i="3"/>
  <c r="T314" i="3"/>
  <c r="S315" i="3"/>
  <c r="T315" i="3"/>
  <c r="S316" i="3"/>
  <c r="T316" i="3"/>
  <c r="S317" i="3"/>
  <c r="T317" i="3"/>
  <c r="S318" i="3"/>
  <c r="T318" i="3"/>
  <c r="S319" i="3"/>
  <c r="T319" i="3"/>
  <c r="S320" i="3"/>
  <c r="T320" i="3"/>
  <c r="S321" i="3"/>
  <c r="T321" i="3"/>
  <c r="S322" i="3"/>
  <c r="T322" i="3"/>
  <c r="S323" i="3"/>
  <c r="T323" i="3"/>
  <c r="S324" i="3"/>
  <c r="T324" i="3"/>
  <c r="S325" i="3"/>
  <c r="T325" i="3"/>
  <c r="S326" i="3"/>
  <c r="T326" i="3"/>
  <c r="S327" i="3"/>
  <c r="T327" i="3"/>
  <c r="S328" i="3"/>
  <c r="T328" i="3"/>
  <c r="S329" i="3"/>
  <c r="T329" i="3"/>
  <c r="S330" i="3"/>
  <c r="T330" i="3"/>
  <c r="S331" i="3"/>
  <c r="T331" i="3"/>
  <c r="S332" i="3"/>
  <c r="T332" i="3"/>
  <c r="S333" i="3"/>
  <c r="T333" i="3"/>
  <c r="S334" i="3"/>
  <c r="T334" i="3"/>
  <c r="S335" i="3"/>
  <c r="T335" i="3"/>
  <c r="S336" i="3"/>
  <c r="T336" i="3"/>
  <c r="S337" i="3"/>
  <c r="T337" i="3"/>
  <c r="S338" i="3"/>
  <c r="T338" i="3"/>
  <c r="S339" i="3"/>
  <c r="T339" i="3"/>
  <c r="S340" i="3"/>
  <c r="T340" i="3"/>
  <c r="S341" i="3"/>
  <c r="T341" i="3"/>
  <c r="S342" i="3"/>
  <c r="T342" i="3"/>
  <c r="S343" i="3"/>
  <c r="T343" i="3"/>
  <c r="S344" i="3"/>
  <c r="T344" i="3"/>
  <c r="S345" i="3"/>
  <c r="T345" i="3"/>
  <c r="S346" i="3"/>
  <c r="T346" i="3"/>
  <c r="S347" i="3"/>
  <c r="T347" i="3"/>
  <c r="S348" i="3"/>
  <c r="T348" i="3"/>
  <c r="S349" i="3"/>
  <c r="T349" i="3"/>
  <c r="S350" i="3"/>
  <c r="T350" i="3"/>
  <c r="S351" i="3"/>
  <c r="T351" i="3"/>
  <c r="S352" i="3"/>
  <c r="T352" i="3"/>
  <c r="S353" i="3"/>
  <c r="T353" i="3"/>
  <c r="S354" i="3"/>
  <c r="T354" i="3"/>
  <c r="S355" i="3"/>
  <c r="T355" i="3"/>
  <c r="S356" i="3"/>
  <c r="T356" i="3"/>
  <c r="S357" i="3"/>
  <c r="T357" i="3"/>
  <c r="S358" i="3"/>
  <c r="T358" i="3"/>
  <c r="S359" i="3"/>
  <c r="T359" i="3"/>
  <c r="S360" i="3"/>
  <c r="T360" i="3"/>
  <c r="S361" i="3"/>
  <c r="T361" i="3"/>
  <c r="S362" i="3"/>
  <c r="T362" i="3"/>
  <c r="S363" i="3"/>
  <c r="T363" i="3"/>
  <c r="S364" i="3"/>
  <c r="T364" i="3"/>
  <c r="S365" i="3"/>
  <c r="T365" i="3"/>
  <c r="S366" i="3"/>
  <c r="T366" i="3"/>
  <c r="S367" i="3"/>
  <c r="T367" i="3"/>
  <c r="S368" i="3"/>
  <c r="T368" i="3"/>
  <c r="S369" i="3"/>
  <c r="T369" i="3"/>
  <c r="S370" i="3"/>
  <c r="T370" i="3"/>
  <c r="S371" i="3"/>
  <c r="T371" i="3"/>
  <c r="S372" i="3"/>
  <c r="T372" i="3"/>
  <c r="S373" i="3"/>
  <c r="T373" i="3"/>
  <c r="S374" i="3"/>
  <c r="T374" i="3"/>
  <c r="S375" i="3"/>
  <c r="T375" i="3"/>
  <c r="S376" i="3"/>
  <c r="T376" i="3"/>
  <c r="S377" i="3"/>
  <c r="T377" i="3"/>
  <c r="S378" i="3"/>
  <c r="T378" i="3"/>
  <c r="S379" i="3"/>
  <c r="T379" i="3"/>
  <c r="S380" i="3"/>
  <c r="T380" i="3"/>
  <c r="S381" i="3"/>
  <c r="T381" i="3"/>
  <c r="S382" i="3"/>
  <c r="T382" i="3"/>
  <c r="S383" i="3"/>
  <c r="T383" i="3"/>
  <c r="S384" i="3"/>
  <c r="T384" i="3"/>
  <c r="S385" i="3"/>
  <c r="T385" i="3"/>
  <c r="S386" i="3"/>
  <c r="T386" i="3"/>
  <c r="S387" i="3"/>
  <c r="T387" i="3"/>
  <c r="S388" i="3"/>
  <c r="T388" i="3"/>
  <c r="S389" i="3"/>
  <c r="T389" i="3"/>
  <c r="S390" i="3"/>
  <c r="T390" i="3"/>
  <c r="S391" i="3"/>
  <c r="T391" i="3"/>
  <c r="S392" i="3"/>
  <c r="T392" i="3"/>
  <c r="S393" i="3"/>
  <c r="T393" i="3"/>
  <c r="S394" i="3"/>
  <c r="T394" i="3"/>
  <c r="S395" i="3"/>
  <c r="T395" i="3"/>
  <c r="S396" i="3"/>
  <c r="T396" i="3"/>
  <c r="S397" i="3"/>
  <c r="T397" i="3"/>
  <c r="S398" i="3"/>
  <c r="T398" i="3"/>
  <c r="S399" i="3"/>
  <c r="T399" i="3"/>
  <c r="S400" i="3"/>
  <c r="T400" i="3"/>
  <c r="S401" i="3"/>
  <c r="T401" i="3"/>
  <c r="S402" i="3"/>
  <c r="T402" i="3"/>
  <c r="S403" i="3"/>
  <c r="T403" i="3"/>
  <c r="S404" i="3"/>
  <c r="T404" i="3"/>
  <c r="S405" i="3"/>
  <c r="T405" i="3"/>
  <c r="S406" i="3"/>
  <c r="T406" i="3"/>
  <c r="S407" i="3"/>
  <c r="T407" i="3"/>
  <c r="S408" i="3"/>
  <c r="T408" i="3"/>
  <c r="S409" i="3"/>
  <c r="T409" i="3"/>
  <c r="S410" i="3"/>
  <c r="T410" i="3"/>
  <c r="S411" i="3"/>
  <c r="T411" i="3"/>
  <c r="S412" i="3"/>
  <c r="T412" i="3"/>
  <c r="S413" i="3"/>
  <c r="T413" i="3"/>
  <c r="S414" i="3"/>
  <c r="T414" i="3"/>
  <c r="S415" i="3"/>
  <c r="T415" i="3"/>
  <c r="S416" i="3"/>
  <c r="T416" i="3"/>
  <c r="S417" i="3"/>
  <c r="T417" i="3"/>
  <c r="S418" i="3"/>
  <c r="T418" i="3"/>
  <c r="S419" i="3"/>
  <c r="T419" i="3"/>
  <c r="S420" i="3"/>
  <c r="T420" i="3"/>
  <c r="S421" i="3"/>
  <c r="T421" i="3"/>
  <c r="S422" i="3"/>
  <c r="T422" i="3"/>
  <c r="S423" i="3"/>
  <c r="T423" i="3"/>
  <c r="S424" i="3"/>
  <c r="T424" i="3"/>
  <c r="S425" i="3"/>
  <c r="T425" i="3"/>
  <c r="S426" i="3"/>
  <c r="T426" i="3"/>
  <c r="S427" i="3"/>
  <c r="T427" i="3"/>
  <c r="S428" i="3"/>
  <c r="T428" i="3"/>
  <c r="S429" i="3"/>
  <c r="T429" i="3"/>
  <c r="S430" i="3"/>
  <c r="T430" i="3"/>
  <c r="S431" i="3"/>
  <c r="T431" i="3"/>
  <c r="S432" i="3"/>
  <c r="T432" i="3"/>
  <c r="S433" i="3"/>
  <c r="T433" i="3"/>
  <c r="S434" i="3"/>
  <c r="T434" i="3"/>
  <c r="S435" i="3"/>
  <c r="T435" i="3"/>
  <c r="S436" i="3"/>
  <c r="T436" i="3"/>
  <c r="S437" i="3"/>
  <c r="T437" i="3"/>
  <c r="S438" i="3"/>
  <c r="T438" i="3"/>
  <c r="S439" i="3"/>
  <c r="T439" i="3"/>
  <c r="S440" i="3"/>
  <c r="T440" i="3"/>
  <c r="S441" i="3"/>
  <c r="T441" i="3"/>
  <c r="S442" i="3"/>
  <c r="T442" i="3"/>
  <c r="S443" i="3"/>
  <c r="T443" i="3"/>
  <c r="S444" i="3"/>
  <c r="T444" i="3"/>
  <c r="S445" i="3"/>
  <c r="T445" i="3"/>
  <c r="S446" i="3"/>
  <c r="T446" i="3"/>
  <c r="S447" i="3"/>
  <c r="T447" i="3"/>
  <c r="S448" i="3"/>
  <c r="T448" i="3"/>
  <c r="S449" i="3"/>
  <c r="T449" i="3"/>
  <c r="S450" i="3"/>
  <c r="T450" i="3"/>
  <c r="S451" i="3"/>
  <c r="T451" i="3"/>
  <c r="S452" i="3"/>
  <c r="T452" i="3"/>
  <c r="S453" i="3"/>
  <c r="T453" i="3"/>
  <c r="S454" i="3"/>
  <c r="T454" i="3"/>
  <c r="S455" i="3"/>
  <c r="T455" i="3"/>
  <c r="S456" i="3"/>
  <c r="T456" i="3"/>
  <c r="S457" i="3"/>
  <c r="T457" i="3"/>
  <c r="S458" i="3"/>
  <c r="T458" i="3"/>
  <c r="S459" i="3"/>
  <c r="T459" i="3"/>
  <c r="S460" i="3"/>
  <c r="T460" i="3"/>
  <c r="S461" i="3"/>
  <c r="T461" i="3"/>
  <c r="S462" i="3"/>
  <c r="T462" i="3"/>
  <c r="S463" i="3"/>
  <c r="T463" i="3"/>
  <c r="S464" i="3"/>
  <c r="T464" i="3"/>
  <c r="S465" i="3"/>
  <c r="T465" i="3"/>
  <c r="S466" i="3"/>
  <c r="T466" i="3"/>
  <c r="S467" i="3"/>
  <c r="T467" i="3"/>
  <c r="S468" i="3"/>
  <c r="T468" i="3"/>
  <c r="S469" i="3"/>
  <c r="T469" i="3"/>
  <c r="S470" i="3"/>
  <c r="T470" i="3"/>
  <c r="S471" i="3"/>
  <c r="T471" i="3"/>
  <c r="S472" i="3"/>
  <c r="T472" i="3"/>
  <c r="S473" i="3"/>
  <c r="T473" i="3"/>
  <c r="S474" i="3"/>
  <c r="T474" i="3"/>
  <c r="S475" i="3"/>
  <c r="T475" i="3"/>
  <c r="S476" i="3"/>
  <c r="T476" i="3"/>
  <c r="S477" i="3"/>
  <c r="T477" i="3"/>
  <c r="S478" i="3"/>
  <c r="T478" i="3"/>
  <c r="S479" i="3"/>
  <c r="T479" i="3"/>
  <c r="S480" i="3"/>
  <c r="T480" i="3"/>
  <c r="S481" i="3"/>
  <c r="T481" i="3"/>
  <c r="S482" i="3"/>
  <c r="T482" i="3"/>
  <c r="S483" i="3"/>
  <c r="T483" i="3"/>
  <c r="S484" i="3"/>
  <c r="T484" i="3"/>
  <c r="S485" i="3"/>
  <c r="T485" i="3"/>
  <c r="S486" i="3"/>
  <c r="T486" i="3"/>
  <c r="S487" i="3"/>
  <c r="T487" i="3"/>
  <c r="S488" i="3"/>
  <c r="T488" i="3"/>
  <c r="S489" i="3"/>
  <c r="T489" i="3"/>
  <c r="S490" i="3"/>
  <c r="T490" i="3"/>
  <c r="S491" i="3"/>
  <c r="T491" i="3"/>
  <c r="S492" i="3"/>
  <c r="T492" i="3"/>
  <c r="S493" i="3"/>
  <c r="T493" i="3"/>
  <c r="S494" i="3"/>
  <c r="T494" i="3"/>
  <c r="S495" i="3"/>
  <c r="T495" i="3"/>
  <c r="S496" i="3"/>
  <c r="T496" i="3"/>
  <c r="S497" i="3"/>
  <c r="T497" i="3"/>
  <c r="S498" i="3"/>
  <c r="T498" i="3"/>
  <c r="S499" i="3"/>
  <c r="T499" i="3"/>
  <c r="S500" i="3"/>
  <c r="T500" i="3"/>
  <c r="S501" i="3"/>
  <c r="T501" i="3"/>
  <c r="S502" i="3"/>
  <c r="T502" i="3"/>
  <c r="S503" i="3"/>
  <c r="T503" i="3"/>
  <c r="S504" i="3"/>
  <c r="T504" i="3"/>
  <c r="S505" i="3"/>
  <c r="T505" i="3"/>
  <c r="S506" i="3"/>
  <c r="T506" i="3"/>
  <c r="S507" i="3"/>
  <c r="T507" i="3"/>
  <c r="S508" i="3"/>
  <c r="T508" i="3"/>
  <c r="S509" i="3"/>
  <c r="T509" i="3"/>
  <c r="S510" i="3"/>
  <c r="T510" i="3"/>
  <c r="S511" i="3"/>
  <c r="T511" i="3"/>
  <c r="S512" i="3"/>
  <c r="T512" i="3"/>
  <c r="S513" i="3"/>
  <c r="T513" i="3"/>
  <c r="S514" i="3"/>
  <c r="T514" i="3"/>
  <c r="S515" i="3"/>
  <c r="T515" i="3"/>
  <c r="S516" i="3"/>
  <c r="T516" i="3"/>
  <c r="S517" i="3"/>
  <c r="T517" i="3"/>
  <c r="S518" i="3"/>
  <c r="T518" i="3"/>
  <c r="S519" i="3"/>
  <c r="T519" i="3"/>
  <c r="S520" i="3"/>
  <c r="T520" i="3"/>
  <c r="S521" i="3"/>
  <c r="T521" i="3"/>
  <c r="S522" i="3"/>
  <c r="T522" i="3"/>
  <c r="S523" i="3"/>
  <c r="T523" i="3"/>
  <c r="S524" i="3"/>
  <c r="T524" i="3"/>
  <c r="S525" i="3"/>
  <c r="T525" i="3"/>
  <c r="S526" i="3"/>
  <c r="T526" i="3"/>
  <c r="S527" i="3"/>
  <c r="T527" i="3"/>
  <c r="S528" i="3"/>
  <c r="T528" i="3"/>
  <c r="S529" i="3"/>
  <c r="T529" i="3"/>
  <c r="S530" i="3"/>
  <c r="T530" i="3"/>
  <c r="S531" i="3"/>
  <c r="T531" i="3"/>
  <c r="S532" i="3"/>
  <c r="T532" i="3"/>
  <c r="S533" i="3"/>
  <c r="T533" i="3"/>
  <c r="S534" i="3"/>
  <c r="T534" i="3"/>
  <c r="S535" i="3"/>
  <c r="T535" i="3"/>
  <c r="S536" i="3"/>
  <c r="T536" i="3"/>
  <c r="S537" i="3"/>
  <c r="T537" i="3"/>
  <c r="S538" i="3"/>
  <c r="T538" i="3"/>
  <c r="S539" i="3"/>
  <c r="T539" i="3"/>
  <c r="S540" i="3"/>
  <c r="T540" i="3"/>
  <c r="S541" i="3"/>
  <c r="T541" i="3"/>
  <c r="S542" i="3"/>
  <c r="T542" i="3"/>
  <c r="S543" i="3"/>
  <c r="T543" i="3"/>
  <c r="S544" i="3"/>
  <c r="T544" i="3"/>
  <c r="S545" i="3"/>
  <c r="T545" i="3"/>
  <c r="S546" i="3"/>
  <c r="T546" i="3"/>
  <c r="S547" i="3"/>
  <c r="T547" i="3"/>
  <c r="S548" i="3"/>
  <c r="T548" i="3"/>
  <c r="S549" i="3"/>
  <c r="T549" i="3"/>
  <c r="S550" i="3"/>
  <c r="T550" i="3"/>
  <c r="S551" i="3"/>
  <c r="T551" i="3"/>
  <c r="S552" i="3"/>
  <c r="T552" i="3"/>
  <c r="S553" i="3"/>
  <c r="T553" i="3"/>
  <c r="S554" i="3"/>
  <c r="T554" i="3"/>
  <c r="S555" i="3"/>
  <c r="T555" i="3"/>
  <c r="S556" i="3"/>
  <c r="T556" i="3"/>
  <c r="S557" i="3"/>
  <c r="T557" i="3"/>
  <c r="S558" i="3"/>
  <c r="T558" i="3"/>
  <c r="S559" i="3"/>
  <c r="T559" i="3"/>
  <c r="S560" i="3"/>
  <c r="T560" i="3"/>
  <c r="S561" i="3"/>
  <c r="T561" i="3"/>
  <c r="S562" i="3"/>
  <c r="T562" i="3"/>
  <c r="S563" i="3"/>
  <c r="T563" i="3"/>
  <c r="S564" i="3"/>
  <c r="T564" i="3"/>
  <c r="S565" i="3"/>
  <c r="T565" i="3"/>
  <c r="S566" i="3"/>
  <c r="T566" i="3"/>
  <c r="S567" i="3"/>
  <c r="T567" i="3"/>
  <c r="S568" i="3"/>
  <c r="T568" i="3"/>
  <c r="S569" i="3"/>
  <c r="T569" i="3"/>
  <c r="S570" i="3"/>
  <c r="T570" i="3"/>
  <c r="S571" i="3"/>
  <c r="T571" i="3"/>
  <c r="S572" i="3"/>
  <c r="T572" i="3"/>
  <c r="S573" i="3"/>
  <c r="T573" i="3"/>
  <c r="S574" i="3"/>
  <c r="T574" i="3"/>
  <c r="S575" i="3"/>
  <c r="T575" i="3"/>
  <c r="S576" i="3"/>
  <c r="T576" i="3"/>
  <c r="S577" i="3"/>
  <c r="T577" i="3"/>
  <c r="S578" i="3"/>
  <c r="T578" i="3"/>
  <c r="S579" i="3"/>
  <c r="T579" i="3"/>
  <c r="S580" i="3"/>
  <c r="T580" i="3"/>
  <c r="S581" i="3"/>
  <c r="T581" i="3"/>
  <c r="S582" i="3"/>
  <c r="T582" i="3"/>
  <c r="S583" i="3"/>
  <c r="T583" i="3"/>
  <c r="S584" i="3"/>
  <c r="T584" i="3"/>
  <c r="S585" i="3"/>
  <c r="T585" i="3"/>
  <c r="S586" i="3"/>
  <c r="T586" i="3"/>
  <c r="S587" i="3"/>
  <c r="T587" i="3"/>
  <c r="S588" i="3"/>
  <c r="T588" i="3"/>
  <c r="S589" i="3"/>
  <c r="T589" i="3"/>
  <c r="S590" i="3"/>
  <c r="T590" i="3"/>
  <c r="S591" i="3"/>
  <c r="T591" i="3"/>
  <c r="S592" i="3"/>
  <c r="T592" i="3"/>
  <c r="S593" i="3"/>
  <c r="T593" i="3"/>
  <c r="S594" i="3"/>
  <c r="T594" i="3"/>
  <c r="S595" i="3"/>
  <c r="T595" i="3"/>
  <c r="S596" i="3"/>
  <c r="T596" i="3"/>
  <c r="S597" i="3"/>
  <c r="T597" i="3"/>
  <c r="S598" i="3"/>
  <c r="T598" i="3"/>
  <c r="S599" i="3"/>
  <c r="T599" i="3"/>
  <c r="S600" i="3"/>
  <c r="T600" i="3"/>
  <c r="S601" i="3"/>
  <c r="T601" i="3"/>
  <c r="S602" i="3"/>
  <c r="T602" i="3"/>
  <c r="S603" i="3"/>
  <c r="T603" i="3"/>
  <c r="S604" i="3"/>
  <c r="T604" i="3"/>
  <c r="S605" i="3"/>
  <c r="T605" i="3"/>
  <c r="S606" i="3"/>
  <c r="T606" i="3"/>
  <c r="S607" i="3"/>
  <c r="T607" i="3"/>
  <c r="S608" i="3"/>
  <c r="T608" i="3"/>
  <c r="S609" i="3"/>
  <c r="T609" i="3"/>
  <c r="S610" i="3"/>
  <c r="T610" i="3"/>
  <c r="S611" i="3"/>
  <c r="T611" i="3"/>
  <c r="S612" i="3"/>
  <c r="T612" i="3"/>
  <c r="S613" i="3"/>
  <c r="T613" i="3"/>
  <c r="S614" i="3"/>
  <c r="T614" i="3"/>
  <c r="S615" i="3"/>
  <c r="T615" i="3"/>
  <c r="S616" i="3"/>
  <c r="T616" i="3"/>
  <c r="S617" i="3"/>
  <c r="T617" i="3"/>
  <c r="S618" i="3"/>
  <c r="T618" i="3"/>
  <c r="S619" i="3"/>
  <c r="T619" i="3"/>
  <c r="S620" i="3"/>
  <c r="T620" i="3"/>
  <c r="S621" i="3"/>
  <c r="T621" i="3"/>
  <c r="S622" i="3"/>
  <c r="T622" i="3"/>
  <c r="S623" i="3"/>
  <c r="T623" i="3"/>
  <c r="S624" i="3"/>
  <c r="T624" i="3"/>
  <c r="S625" i="3"/>
  <c r="T625" i="3"/>
  <c r="S626" i="3"/>
  <c r="T626" i="3"/>
  <c r="S627" i="3"/>
  <c r="T627" i="3"/>
  <c r="S628" i="3"/>
  <c r="T628" i="3"/>
  <c r="S629" i="3"/>
  <c r="T629" i="3"/>
  <c r="S630" i="3"/>
  <c r="T630" i="3"/>
  <c r="S631" i="3"/>
  <c r="T631" i="3"/>
  <c r="S632" i="3"/>
  <c r="T632" i="3"/>
  <c r="S633" i="3"/>
  <c r="T633" i="3"/>
  <c r="S634" i="3"/>
  <c r="T634" i="3"/>
  <c r="S635" i="3"/>
  <c r="T635" i="3"/>
  <c r="S636" i="3"/>
  <c r="T636" i="3"/>
  <c r="S637" i="3"/>
  <c r="T637" i="3"/>
  <c r="S638" i="3"/>
  <c r="T638" i="3"/>
  <c r="S639" i="3"/>
  <c r="T639" i="3"/>
  <c r="S640" i="3"/>
  <c r="T640" i="3"/>
  <c r="S641" i="3"/>
  <c r="T641" i="3"/>
  <c r="S642" i="3"/>
  <c r="T642" i="3"/>
  <c r="S643" i="3"/>
  <c r="T643" i="3"/>
  <c r="S644" i="3"/>
  <c r="T644" i="3"/>
  <c r="S645" i="3"/>
  <c r="T645" i="3"/>
  <c r="S646" i="3"/>
  <c r="T646" i="3"/>
  <c r="S647" i="3"/>
  <c r="T647" i="3"/>
  <c r="S648" i="3"/>
  <c r="T648" i="3"/>
  <c r="S649" i="3"/>
  <c r="T649" i="3"/>
  <c r="S650" i="3"/>
  <c r="T650" i="3"/>
  <c r="S651" i="3"/>
  <c r="T651" i="3"/>
  <c r="S652" i="3"/>
  <c r="T652" i="3"/>
  <c r="S653" i="3"/>
  <c r="T653" i="3"/>
  <c r="S654" i="3"/>
  <c r="T654" i="3"/>
  <c r="S655" i="3"/>
  <c r="T655" i="3"/>
  <c r="S656" i="3"/>
  <c r="T656" i="3"/>
  <c r="S657" i="3"/>
  <c r="T657" i="3"/>
  <c r="S658" i="3"/>
  <c r="T658" i="3"/>
  <c r="S659" i="3"/>
  <c r="T659" i="3"/>
  <c r="S660" i="3"/>
  <c r="T660" i="3"/>
  <c r="S661" i="3"/>
  <c r="T661" i="3"/>
  <c r="S662" i="3"/>
  <c r="T662" i="3"/>
  <c r="S663" i="3"/>
  <c r="T663" i="3"/>
  <c r="S664" i="3"/>
  <c r="T664" i="3"/>
  <c r="S665" i="3"/>
  <c r="T665" i="3"/>
  <c r="S666" i="3"/>
  <c r="T666" i="3"/>
  <c r="S667" i="3"/>
  <c r="T667" i="3"/>
  <c r="S668" i="3"/>
  <c r="T668" i="3"/>
  <c r="S669" i="3"/>
  <c r="T669" i="3"/>
  <c r="S670" i="3"/>
  <c r="T670" i="3"/>
  <c r="S671" i="3"/>
  <c r="T671" i="3"/>
  <c r="S672" i="3"/>
  <c r="T672" i="3"/>
  <c r="S673" i="3"/>
  <c r="T673" i="3"/>
  <c r="S674" i="3"/>
  <c r="T674" i="3"/>
  <c r="S675" i="3"/>
  <c r="T675" i="3"/>
  <c r="S676" i="3"/>
  <c r="T676" i="3"/>
  <c r="S677" i="3"/>
  <c r="T677" i="3"/>
  <c r="S678" i="3"/>
  <c r="T678" i="3"/>
  <c r="S679" i="3"/>
  <c r="T679" i="3"/>
  <c r="S680" i="3"/>
  <c r="T680" i="3"/>
  <c r="S681" i="3"/>
  <c r="T681" i="3"/>
  <c r="S682" i="3"/>
  <c r="T682" i="3"/>
  <c r="S683" i="3"/>
  <c r="T683" i="3"/>
  <c r="S684" i="3"/>
  <c r="T684" i="3"/>
  <c r="S685" i="3"/>
  <c r="T685" i="3"/>
  <c r="S686" i="3"/>
  <c r="T686" i="3"/>
  <c r="S687" i="3"/>
  <c r="T687" i="3"/>
  <c r="S688" i="3"/>
  <c r="T688" i="3"/>
  <c r="S689" i="3"/>
  <c r="T689" i="3"/>
  <c r="S690" i="3"/>
  <c r="T690" i="3"/>
  <c r="S691" i="3"/>
  <c r="T691" i="3"/>
  <c r="S692" i="3"/>
  <c r="T692" i="3"/>
  <c r="S693" i="3"/>
  <c r="T693" i="3"/>
  <c r="S694" i="3"/>
  <c r="T694" i="3"/>
  <c r="S695" i="3"/>
  <c r="T695" i="3"/>
  <c r="S696" i="3"/>
  <c r="T696" i="3"/>
  <c r="S697" i="3"/>
  <c r="T697" i="3"/>
  <c r="S698" i="3"/>
  <c r="T698" i="3"/>
  <c r="S699" i="3"/>
  <c r="T699" i="3"/>
  <c r="S700" i="3"/>
  <c r="T700" i="3"/>
  <c r="S701" i="3"/>
  <c r="T701" i="3"/>
  <c r="S702" i="3"/>
  <c r="T702" i="3"/>
  <c r="S703" i="3"/>
  <c r="T703" i="3"/>
  <c r="S704" i="3"/>
  <c r="T704" i="3"/>
  <c r="S705" i="3"/>
  <c r="T705" i="3"/>
  <c r="S706" i="3"/>
  <c r="T706" i="3"/>
  <c r="S707" i="3"/>
  <c r="T707" i="3"/>
  <c r="S708" i="3"/>
  <c r="T708" i="3"/>
  <c r="S709" i="3"/>
  <c r="T709" i="3"/>
  <c r="S710" i="3"/>
  <c r="T710" i="3"/>
  <c r="S711" i="3"/>
  <c r="T711" i="3"/>
  <c r="S712" i="3"/>
  <c r="T712" i="3"/>
  <c r="S713" i="3"/>
  <c r="T713" i="3"/>
  <c r="S714" i="3"/>
  <c r="T714" i="3"/>
  <c r="S715" i="3"/>
  <c r="T715" i="3"/>
  <c r="S716" i="3"/>
  <c r="T716" i="3"/>
  <c r="S717" i="3"/>
  <c r="T717" i="3"/>
  <c r="S718" i="3"/>
  <c r="T718" i="3"/>
  <c r="S719" i="3"/>
  <c r="T719" i="3"/>
  <c r="S720" i="3"/>
  <c r="T720" i="3"/>
  <c r="S721" i="3"/>
  <c r="T721" i="3"/>
  <c r="S722" i="3"/>
  <c r="T722" i="3"/>
  <c r="S723" i="3"/>
  <c r="T723" i="3"/>
  <c r="S724" i="3"/>
  <c r="T724" i="3"/>
  <c r="S725" i="3"/>
  <c r="T725" i="3"/>
  <c r="S726" i="3"/>
  <c r="T726" i="3"/>
  <c r="S727" i="3"/>
  <c r="T727" i="3"/>
  <c r="S728" i="3"/>
  <c r="T728" i="3"/>
  <c r="S729" i="3"/>
  <c r="T729" i="3"/>
  <c r="S730" i="3"/>
  <c r="T730" i="3"/>
  <c r="S731" i="3"/>
  <c r="T731" i="3"/>
  <c r="S732" i="3"/>
  <c r="T732" i="3"/>
  <c r="S733" i="3"/>
  <c r="T733" i="3"/>
  <c r="S734" i="3"/>
  <c r="T734" i="3"/>
  <c r="S735" i="3"/>
  <c r="T735" i="3"/>
  <c r="S736" i="3"/>
  <c r="T736" i="3"/>
  <c r="S737" i="3"/>
  <c r="T737" i="3"/>
  <c r="S738" i="3"/>
  <c r="T738" i="3"/>
  <c r="S739" i="3"/>
  <c r="T739" i="3"/>
  <c r="S740" i="3"/>
  <c r="T740" i="3"/>
  <c r="S741" i="3"/>
  <c r="T741" i="3"/>
  <c r="S742" i="3"/>
  <c r="T742" i="3"/>
  <c r="S743" i="3"/>
  <c r="T743" i="3"/>
  <c r="S744" i="3"/>
  <c r="T744" i="3"/>
  <c r="S745" i="3"/>
  <c r="T745" i="3"/>
  <c r="S746" i="3"/>
  <c r="T746" i="3"/>
  <c r="S747" i="3"/>
  <c r="T747" i="3"/>
  <c r="S748" i="3"/>
  <c r="T748" i="3"/>
  <c r="S749" i="3"/>
  <c r="T749" i="3"/>
  <c r="S750" i="3"/>
  <c r="T750" i="3"/>
  <c r="S751" i="3"/>
  <c r="T751" i="3"/>
  <c r="S752" i="3"/>
  <c r="T752" i="3"/>
  <c r="S753" i="3"/>
  <c r="T753" i="3"/>
  <c r="S754" i="3"/>
  <c r="T754" i="3"/>
  <c r="S755" i="3"/>
  <c r="T755" i="3"/>
  <c r="S756" i="3"/>
  <c r="T756" i="3"/>
  <c r="S757" i="3"/>
  <c r="T757" i="3"/>
  <c r="S758" i="3"/>
  <c r="T758" i="3"/>
  <c r="S759" i="3"/>
  <c r="T759" i="3"/>
  <c r="S760" i="3"/>
  <c r="T760" i="3"/>
  <c r="S761" i="3"/>
  <c r="T761" i="3"/>
  <c r="S762" i="3"/>
  <c r="T762" i="3"/>
  <c r="S763" i="3"/>
  <c r="T763" i="3"/>
  <c r="S764" i="3"/>
  <c r="T764" i="3"/>
  <c r="S765" i="3"/>
  <c r="T765" i="3"/>
  <c r="S766" i="3"/>
  <c r="T766" i="3"/>
  <c r="S767" i="3"/>
  <c r="T767" i="3"/>
  <c r="S768" i="3"/>
  <c r="T768" i="3"/>
  <c r="S769" i="3"/>
  <c r="T769" i="3"/>
  <c r="S770" i="3"/>
  <c r="T770" i="3"/>
  <c r="S771" i="3"/>
  <c r="T771" i="3"/>
  <c r="S772" i="3"/>
  <c r="T772" i="3"/>
  <c r="S773" i="3"/>
  <c r="T773" i="3"/>
  <c r="S774" i="3"/>
  <c r="T774" i="3"/>
  <c r="S775" i="3"/>
  <c r="T775" i="3"/>
  <c r="S776" i="3"/>
  <c r="T776" i="3"/>
  <c r="S777" i="3"/>
  <c r="T777" i="3"/>
  <c r="S778" i="3"/>
  <c r="T778" i="3"/>
  <c r="S779" i="3"/>
  <c r="T779" i="3"/>
  <c r="S780" i="3"/>
  <c r="T780" i="3"/>
  <c r="S781" i="3"/>
  <c r="T781" i="3"/>
  <c r="S782" i="3"/>
  <c r="T782" i="3"/>
  <c r="S783" i="3"/>
  <c r="T783" i="3"/>
  <c r="S784" i="3"/>
  <c r="T784" i="3"/>
  <c r="S785" i="3"/>
  <c r="T785" i="3"/>
  <c r="S786" i="3"/>
  <c r="T786" i="3"/>
  <c r="S787" i="3"/>
  <c r="T787" i="3"/>
  <c r="S788" i="3"/>
  <c r="T788" i="3"/>
  <c r="S789" i="3"/>
  <c r="T789" i="3"/>
  <c r="S790" i="3"/>
  <c r="T790" i="3"/>
  <c r="S791" i="3"/>
  <c r="T791" i="3"/>
  <c r="S792" i="3"/>
  <c r="T792" i="3"/>
  <c r="S793" i="3"/>
  <c r="T793" i="3"/>
  <c r="S794" i="3"/>
  <c r="T794" i="3"/>
  <c r="S795" i="3"/>
  <c r="T795" i="3"/>
  <c r="S796" i="3"/>
  <c r="T796" i="3"/>
  <c r="S797" i="3"/>
  <c r="T797" i="3"/>
  <c r="S798" i="3"/>
  <c r="T798" i="3"/>
  <c r="S799" i="3"/>
  <c r="T799" i="3"/>
  <c r="S800" i="3"/>
  <c r="T800" i="3"/>
  <c r="S801" i="3"/>
  <c r="T801" i="3"/>
  <c r="S802" i="3"/>
  <c r="T802" i="3"/>
  <c r="S803" i="3"/>
  <c r="T803" i="3"/>
  <c r="S804" i="3"/>
  <c r="T804" i="3"/>
  <c r="S805" i="3"/>
  <c r="T805" i="3"/>
  <c r="S806" i="3"/>
  <c r="T806" i="3"/>
  <c r="S807" i="3"/>
  <c r="T807" i="3"/>
  <c r="S808" i="3"/>
  <c r="T808" i="3"/>
  <c r="S809" i="3"/>
  <c r="T809" i="3"/>
  <c r="S810" i="3"/>
  <c r="T810" i="3"/>
  <c r="S811" i="3"/>
  <c r="T811" i="3"/>
  <c r="S812" i="3"/>
  <c r="T812" i="3"/>
  <c r="S813" i="3"/>
  <c r="T813" i="3"/>
  <c r="S814" i="3"/>
  <c r="T814" i="3"/>
  <c r="S815" i="3"/>
  <c r="T815" i="3"/>
  <c r="S816" i="3"/>
  <c r="T816" i="3"/>
  <c r="S817" i="3"/>
  <c r="T817" i="3"/>
  <c r="S818" i="3"/>
  <c r="T818" i="3"/>
  <c r="S819" i="3"/>
  <c r="T819" i="3"/>
  <c r="S820" i="3"/>
  <c r="T820" i="3"/>
  <c r="S821" i="3"/>
  <c r="T821" i="3"/>
  <c r="S822" i="3"/>
  <c r="T822" i="3"/>
  <c r="S823" i="3"/>
  <c r="T823" i="3"/>
  <c r="S824" i="3"/>
  <c r="T824" i="3"/>
  <c r="S825" i="3"/>
  <c r="T825" i="3"/>
  <c r="S826" i="3"/>
  <c r="T826" i="3"/>
  <c r="S827" i="3"/>
  <c r="T827" i="3"/>
  <c r="S828" i="3"/>
  <c r="T828" i="3"/>
  <c r="S829" i="3"/>
  <c r="T829" i="3"/>
  <c r="S830" i="3"/>
  <c r="T830" i="3"/>
  <c r="S831" i="3"/>
  <c r="T831" i="3"/>
  <c r="S832" i="3"/>
  <c r="T832" i="3"/>
  <c r="S833" i="3"/>
  <c r="T833" i="3"/>
  <c r="S834" i="3"/>
  <c r="T834" i="3"/>
  <c r="S835" i="3"/>
  <c r="T835" i="3"/>
  <c r="S836" i="3"/>
  <c r="T836" i="3"/>
  <c r="S837" i="3"/>
  <c r="T837" i="3"/>
  <c r="S838" i="3"/>
  <c r="T838" i="3"/>
  <c r="S839" i="3"/>
  <c r="T839" i="3"/>
  <c r="S840" i="3"/>
  <c r="T840" i="3"/>
  <c r="S841" i="3"/>
  <c r="T841" i="3"/>
  <c r="S842" i="3"/>
  <c r="T842" i="3"/>
  <c r="S843" i="3"/>
  <c r="T843" i="3"/>
  <c r="S844" i="3"/>
  <c r="T844" i="3"/>
  <c r="S845" i="3"/>
  <c r="T845" i="3"/>
  <c r="S846" i="3"/>
  <c r="T846" i="3"/>
  <c r="S847" i="3"/>
  <c r="T847" i="3"/>
  <c r="S848" i="3"/>
  <c r="T848" i="3"/>
  <c r="S849" i="3"/>
  <c r="T849" i="3"/>
  <c r="S850" i="3"/>
  <c r="T850" i="3"/>
  <c r="S851" i="3"/>
  <c r="T851" i="3"/>
  <c r="S852" i="3"/>
  <c r="T852" i="3"/>
  <c r="S853" i="3"/>
  <c r="T853" i="3"/>
  <c r="S854" i="3"/>
  <c r="T854" i="3"/>
  <c r="S855" i="3"/>
  <c r="T855" i="3"/>
  <c r="S856" i="3"/>
  <c r="T856" i="3"/>
  <c r="S857" i="3"/>
  <c r="T857" i="3"/>
  <c r="S858" i="3"/>
  <c r="T858" i="3"/>
  <c r="S859" i="3"/>
  <c r="T859" i="3"/>
  <c r="S860" i="3"/>
  <c r="T860" i="3"/>
  <c r="S861" i="3"/>
  <c r="T861" i="3"/>
  <c r="S862" i="3"/>
  <c r="T862" i="3"/>
  <c r="S863" i="3"/>
  <c r="T863" i="3"/>
  <c r="S864" i="3"/>
  <c r="T864" i="3"/>
  <c r="S865" i="3"/>
  <c r="T865" i="3"/>
  <c r="S866" i="3"/>
  <c r="T866" i="3"/>
  <c r="S867" i="3"/>
  <c r="T867" i="3"/>
  <c r="S868" i="3"/>
  <c r="T868" i="3"/>
  <c r="S869" i="3"/>
  <c r="T869" i="3"/>
  <c r="S870" i="3"/>
  <c r="T870" i="3"/>
  <c r="S871" i="3"/>
  <c r="T871" i="3"/>
  <c r="S872" i="3"/>
  <c r="T872" i="3"/>
  <c r="S873" i="3"/>
  <c r="T873" i="3"/>
  <c r="S874" i="3"/>
  <c r="T874" i="3"/>
  <c r="S875" i="3"/>
  <c r="T875" i="3"/>
  <c r="S876" i="3"/>
  <c r="T876" i="3"/>
  <c r="S877" i="3"/>
  <c r="T877" i="3"/>
  <c r="S878" i="3"/>
  <c r="T878" i="3"/>
  <c r="S879" i="3"/>
  <c r="T879" i="3"/>
  <c r="S880" i="3"/>
  <c r="T880" i="3"/>
  <c r="S881" i="3"/>
  <c r="T881" i="3"/>
  <c r="S882" i="3"/>
  <c r="T882" i="3"/>
  <c r="S883" i="3"/>
  <c r="T883" i="3"/>
  <c r="S884" i="3"/>
  <c r="T884" i="3"/>
  <c r="S885" i="3"/>
  <c r="T885" i="3"/>
  <c r="S886" i="3"/>
  <c r="T886" i="3"/>
  <c r="S887" i="3"/>
  <c r="T887" i="3"/>
  <c r="S888" i="3"/>
  <c r="T888" i="3"/>
  <c r="S889" i="3"/>
  <c r="T889" i="3"/>
  <c r="S890" i="3"/>
  <c r="T890" i="3"/>
  <c r="S891" i="3"/>
  <c r="T891" i="3"/>
  <c r="S892" i="3"/>
  <c r="T892" i="3"/>
  <c r="S893" i="3"/>
  <c r="T893" i="3"/>
  <c r="S894" i="3"/>
  <c r="T894" i="3"/>
  <c r="S895" i="3"/>
  <c r="T895" i="3"/>
  <c r="S896" i="3"/>
  <c r="T896" i="3"/>
  <c r="S897" i="3"/>
  <c r="T897" i="3"/>
  <c r="S898" i="3"/>
  <c r="T898" i="3"/>
  <c r="S899" i="3"/>
  <c r="T899" i="3"/>
  <c r="S900" i="3"/>
  <c r="T900" i="3"/>
  <c r="S901" i="3"/>
  <c r="T901" i="3"/>
  <c r="S902" i="3"/>
  <c r="T902" i="3"/>
  <c r="S903" i="3"/>
  <c r="T903" i="3"/>
  <c r="S904" i="3"/>
  <c r="T904" i="3"/>
  <c r="S905" i="3"/>
  <c r="T905" i="3"/>
  <c r="S906" i="3"/>
  <c r="T906" i="3"/>
  <c r="S907" i="3"/>
  <c r="T907" i="3"/>
  <c r="S908" i="3"/>
  <c r="T908" i="3"/>
  <c r="S909" i="3"/>
  <c r="T909" i="3"/>
  <c r="S910" i="3"/>
  <c r="T910" i="3"/>
  <c r="S911" i="3"/>
  <c r="T911" i="3"/>
  <c r="S912" i="3"/>
  <c r="T912" i="3"/>
  <c r="S913" i="3"/>
  <c r="T913" i="3"/>
  <c r="S914" i="3"/>
  <c r="T914" i="3"/>
  <c r="S915" i="3"/>
  <c r="T915" i="3"/>
  <c r="S916" i="3"/>
  <c r="T916" i="3"/>
  <c r="S917" i="3"/>
  <c r="T917" i="3"/>
  <c r="S918" i="3"/>
  <c r="T918" i="3"/>
  <c r="S919" i="3"/>
  <c r="T919" i="3"/>
  <c r="S920" i="3"/>
  <c r="T920" i="3"/>
  <c r="S921" i="3"/>
  <c r="T921" i="3"/>
  <c r="S922" i="3"/>
  <c r="T922" i="3"/>
  <c r="S923" i="3"/>
  <c r="T923" i="3"/>
  <c r="S924" i="3"/>
  <c r="T924" i="3"/>
  <c r="S925" i="3"/>
  <c r="T925" i="3"/>
  <c r="S926" i="3"/>
  <c r="T926" i="3"/>
  <c r="S927" i="3"/>
  <c r="T927" i="3"/>
  <c r="S928" i="3"/>
  <c r="T928" i="3"/>
  <c r="S929" i="3"/>
  <c r="T929" i="3"/>
  <c r="S930" i="3"/>
  <c r="T930" i="3"/>
  <c r="S931" i="3"/>
  <c r="T931" i="3"/>
  <c r="S932" i="3"/>
  <c r="T932" i="3"/>
  <c r="S933" i="3"/>
  <c r="T933" i="3"/>
  <c r="S934" i="3"/>
  <c r="T934" i="3"/>
  <c r="S935" i="3"/>
  <c r="T935" i="3"/>
  <c r="S936" i="3"/>
  <c r="T936" i="3"/>
  <c r="S937" i="3"/>
  <c r="T937" i="3"/>
  <c r="S938" i="3"/>
  <c r="T938" i="3"/>
  <c r="S939" i="3"/>
  <c r="T939" i="3"/>
  <c r="S940" i="3"/>
  <c r="T940" i="3"/>
  <c r="S941" i="3"/>
  <c r="T941" i="3"/>
  <c r="S942" i="3"/>
  <c r="T942" i="3"/>
  <c r="S943" i="3"/>
  <c r="T943" i="3"/>
  <c r="S944" i="3"/>
  <c r="T944" i="3"/>
  <c r="S945" i="3"/>
  <c r="T945" i="3"/>
  <c r="S946" i="3"/>
  <c r="T946" i="3"/>
  <c r="S947" i="3"/>
  <c r="T947" i="3"/>
  <c r="S948" i="3"/>
  <c r="T948" i="3"/>
  <c r="S949" i="3"/>
  <c r="T949" i="3"/>
  <c r="S950" i="3"/>
  <c r="T950" i="3"/>
  <c r="S951" i="3"/>
  <c r="T951" i="3"/>
  <c r="S952" i="3"/>
  <c r="T952" i="3"/>
  <c r="S953" i="3"/>
  <c r="T953" i="3"/>
  <c r="S954" i="3"/>
  <c r="T954" i="3"/>
  <c r="S955" i="3"/>
  <c r="T955" i="3"/>
  <c r="S956" i="3"/>
  <c r="T956" i="3"/>
  <c r="S957" i="3"/>
  <c r="T957" i="3"/>
  <c r="S958" i="3"/>
  <c r="T958" i="3"/>
  <c r="S959" i="3"/>
  <c r="T959" i="3"/>
  <c r="S960" i="3"/>
  <c r="T960" i="3"/>
  <c r="S961" i="3"/>
  <c r="T961" i="3"/>
  <c r="S962" i="3"/>
  <c r="T962" i="3"/>
  <c r="S963" i="3"/>
  <c r="T963" i="3"/>
  <c r="S964" i="3"/>
  <c r="T964" i="3"/>
  <c r="S965" i="3"/>
  <c r="T965" i="3"/>
  <c r="S966" i="3"/>
  <c r="T966" i="3"/>
  <c r="S967" i="3"/>
  <c r="T967" i="3"/>
  <c r="S968" i="3"/>
  <c r="T968" i="3"/>
  <c r="S969" i="3"/>
  <c r="T969" i="3"/>
  <c r="S970" i="3"/>
  <c r="T970" i="3"/>
  <c r="S971" i="3"/>
  <c r="T971" i="3"/>
  <c r="S972" i="3"/>
  <c r="T972" i="3"/>
  <c r="S973" i="3"/>
  <c r="T973" i="3"/>
  <c r="S974" i="3"/>
  <c r="T974" i="3"/>
  <c r="S975" i="3"/>
  <c r="T975" i="3"/>
  <c r="S976" i="3"/>
  <c r="T976" i="3"/>
  <c r="S977" i="3"/>
  <c r="T977" i="3"/>
  <c r="S978" i="3"/>
  <c r="T978" i="3"/>
  <c r="S979" i="3"/>
  <c r="T979" i="3"/>
  <c r="S980" i="3"/>
  <c r="T980" i="3"/>
  <c r="S981" i="3"/>
  <c r="T981" i="3"/>
  <c r="S982" i="3"/>
  <c r="T982" i="3"/>
  <c r="S983" i="3"/>
  <c r="T983" i="3"/>
  <c r="S984" i="3"/>
  <c r="T984" i="3"/>
  <c r="S985" i="3"/>
  <c r="T985" i="3"/>
  <c r="S986" i="3"/>
  <c r="T986" i="3"/>
  <c r="S987" i="3"/>
  <c r="T987" i="3"/>
  <c r="S988" i="3"/>
  <c r="T988" i="3"/>
  <c r="S989" i="3"/>
  <c r="T989" i="3"/>
  <c r="S990" i="3"/>
  <c r="T990" i="3"/>
  <c r="S991" i="3"/>
  <c r="T991" i="3"/>
  <c r="S992" i="3"/>
  <c r="T992" i="3"/>
  <c r="S993" i="3"/>
  <c r="T993" i="3"/>
  <c r="S994" i="3"/>
  <c r="T994" i="3"/>
  <c r="S995" i="3"/>
  <c r="T995" i="3"/>
  <c r="S996" i="3"/>
  <c r="T996" i="3"/>
  <c r="S997" i="3"/>
  <c r="T997" i="3"/>
  <c r="Q8" i="4"/>
  <c r="S8" i="4"/>
  <c r="T8" i="4"/>
  <c r="V8" i="4"/>
  <c r="W8" i="4"/>
  <c r="X8" i="4"/>
  <c r="AC19" i="4"/>
  <c r="AC9" i="4"/>
  <c r="AC8" i="4"/>
  <c r="AC18" i="4"/>
  <c r="AD10" i="4"/>
  <c r="AF7" i="4"/>
  <c r="AA19" i="4"/>
  <c r="AA12" i="4"/>
  <c r="AA11" i="4"/>
  <c r="AC14" i="4"/>
  <c r="AA10" i="4"/>
  <c r="AA18" i="4"/>
  <c r="AD14" i="4"/>
  <c r="AF11" i="4"/>
  <c r="AC10" i="4"/>
  <c r="AD22" i="4"/>
  <c r="AF19" i="4"/>
  <c r="AC17" i="4"/>
  <c r="AD19" i="4"/>
  <c r="AF16" i="4"/>
  <c r="AA8" i="4"/>
  <c r="AC22" i="4"/>
  <c r="AD15" i="4"/>
  <c r="AF12" i="4"/>
  <c r="AD16" i="4"/>
  <c r="AF13" i="4"/>
  <c r="AA21" i="4"/>
  <c r="AD21" i="4"/>
  <c r="AF18" i="4"/>
  <c r="AA14" i="4"/>
  <c r="AC12" i="4"/>
  <c r="AC20" i="4"/>
  <c r="AC11" i="4"/>
  <c r="AA23" i="4"/>
  <c r="AD11" i="4"/>
  <c r="AF8" i="4"/>
  <c r="AD12" i="4"/>
  <c r="AF9" i="4"/>
  <c r="AC23" i="4"/>
  <c r="AA22" i="4"/>
  <c r="AD20" i="4"/>
  <c r="AF17" i="4"/>
  <c r="AD13" i="4"/>
  <c r="AF10" i="4"/>
  <c r="AC15" i="4"/>
  <c r="AA16" i="4"/>
  <c r="AA13" i="4"/>
  <c r="AA9" i="4"/>
  <c r="AA15" i="4"/>
  <c r="AC13" i="4"/>
  <c r="AC16" i="4"/>
  <c r="AD18" i="4"/>
  <c r="AF15" i="4"/>
  <c r="AD23" i="4"/>
  <c r="AF20" i="4"/>
  <c r="AD8" i="4"/>
  <c r="AF5" i="4"/>
  <c r="AA17" i="4"/>
  <c r="AC21" i="4"/>
  <c r="AA20" i="4"/>
  <c r="AD17" i="4"/>
  <c r="AF14" i="4"/>
  <c r="AD9" i="4"/>
  <c r="AF6" i="4"/>
  <c r="AG6" i="4"/>
  <c r="AH6" i="4"/>
  <c r="AH17" i="4"/>
  <c r="AG17" i="4"/>
  <c r="AH8" i="4"/>
  <c r="AG8" i="4"/>
  <c r="AH13" i="4"/>
  <c r="AG13" i="4"/>
  <c r="AG16" i="4"/>
  <c r="AH16" i="4"/>
  <c r="AH11" i="4"/>
  <c r="AG11" i="4"/>
  <c r="AG14" i="4"/>
  <c r="AH14" i="4"/>
  <c r="AH5" i="4"/>
  <c r="AG5" i="4"/>
  <c r="AH12" i="4"/>
  <c r="AG12" i="4"/>
  <c r="AG20" i="4"/>
  <c r="AH20" i="4"/>
  <c r="AG18" i="4"/>
  <c r="AH18" i="4"/>
  <c r="AH19" i="4"/>
  <c r="AG19" i="4"/>
  <c r="AH15" i="4"/>
  <c r="AG15" i="4"/>
  <c r="AH10" i="4"/>
  <c r="AG10" i="4"/>
  <c r="AH9" i="4"/>
  <c r="AG9" i="4"/>
  <c r="AH7" i="4"/>
  <c r="AG7" i="4"/>
  <c r="AC24" i="4"/>
  <c r="AD24" i="4"/>
  <c r="T10" i="4"/>
  <c r="V10" i="4"/>
  <c r="S998" i="3"/>
  <c r="Q16" i="4"/>
  <c r="S20" i="4"/>
  <c r="T14" i="4"/>
  <c r="V14" i="4"/>
  <c r="X14" i="4"/>
  <c r="Q18" i="4"/>
  <c r="T21" i="4"/>
  <c r="V21" i="4"/>
  <c r="W21" i="4"/>
  <c r="Q12" i="4"/>
  <c r="S16" i="4"/>
  <c r="T22" i="4"/>
  <c r="V22" i="4"/>
  <c r="T17" i="4"/>
  <c r="V17" i="4"/>
  <c r="W17" i="4"/>
  <c r="Q15" i="4"/>
  <c r="S9" i="4"/>
  <c r="T9" i="4"/>
  <c r="V9" i="4"/>
  <c r="Q9" i="4"/>
  <c r="W10" i="4"/>
  <c r="X10" i="4"/>
  <c r="Q19" i="4"/>
  <c r="S19" i="4"/>
  <c r="S18" i="4"/>
  <c r="T18" i="4"/>
  <c r="V18" i="4"/>
  <c r="S22" i="4"/>
  <c r="T11" i="4"/>
  <c r="V11" i="4"/>
  <c r="S23" i="4"/>
  <c r="W22" i="4"/>
  <c r="X22" i="4"/>
  <c r="S999" i="3"/>
  <c r="T998" i="3"/>
  <c r="X17" i="4"/>
  <c r="Q21" i="4"/>
  <c r="S21" i="4"/>
  <c r="S15" i="4"/>
  <c r="Q11" i="4"/>
  <c r="T19" i="4"/>
  <c r="V19" i="4"/>
  <c r="S13" i="4"/>
  <c r="W14" i="4"/>
  <c r="Q23" i="4"/>
  <c r="T16" i="4"/>
  <c r="V16" i="4"/>
  <c r="Q22" i="4"/>
  <c r="S14" i="4"/>
  <c r="S12" i="4"/>
  <c r="Q20" i="4"/>
  <c r="T12" i="4"/>
  <c r="V12" i="4"/>
  <c r="Q13" i="4"/>
  <c r="Q10" i="4"/>
  <c r="T23" i="4"/>
  <c r="V23" i="4"/>
  <c r="S11" i="4"/>
  <c r="X21" i="4"/>
  <c r="Q17" i="4"/>
  <c r="T13" i="4"/>
  <c r="V13" i="4"/>
  <c r="Q14" i="4"/>
  <c r="T20" i="4"/>
  <c r="V20" i="4"/>
  <c r="S10" i="4"/>
  <c r="T15" i="4"/>
  <c r="V15" i="4"/>
  <c r="S17" i="4"/>
  <c r="W9" i="4"/>
  <c r="X9" i="4"/>
  <c r="W19" i="4"/>
  <c r="X19" i="4"/>
  <c r="S1000" i="3"/>
  <c r="T999" i="3"/>
  <c r="W11" i="4"/>
  <c r="X11" i="4"/>
  <c r="W20" i="4"/>
  <c r="X20" i="4"/>
  <c r="W15" i="4"/>
  <c r="X15" i="4"/>
  <c r="W13" i="4"/>
  <c r="X13" i="4"/>
  <c r="W12" i="4"/>
  <c r="X12" i="4"/>
  <c r="X18" i="4"/>
  <c r="W18" i="4"/>
  <c r="X23" i="4"/>
  <c r="W23" i="4"/>
  <c r="X16" i="4"/>
  <c r="W16" i="4"/>
  <c r="S24" i="4"/>
  <c r="T24" i="4"/>
  <c r="S1001" i="3"/>
  <c r="T1000" i="3"/>
  <c r="T1001" i="3"/>
  <c r="S1002" i="3"/>
  <c r="S1003" i="3"/>
  <c r="T1002" i="3"/>
  <c r="S1004" i="3"/>
  <c r="T1003" i="3"/>
  <c r="T1004" i="3"/>
  <c r="S1005" i="3"/>
  <c r="S1006" i="3"/>
  <c r="T1005" i="3"/>
  <c r="S1007" i="3"/>
  <c r="T1006" i="3"/>
  <c r="T1007" i="3"/>
  <c r="S1008" i="3"/>
  <c r="S1009" i="3"/>
  <c r="T1008" i="3"/>
  <c r="S1010" i="3"/>
  <c r="T1009" i="3"/>
  <c r="S1011" i="3"/>
  <c r="T1010" i="3"/>
  <c r="S1012" i="3"/>
  <c r="T1011" i="3"/>
  <c r="S1013" i="3"/>
  <c r="T1012" i="3"/>
  <c r="S1014" i="3"/>
  <c r="T1013" i="3"/>
  <c r="S1015" i="3"/>
  <c r="T1014" i="3"/>
  <c r="S1016" i="3"/>
  <c r="T1015" i="3"/>
  <c r="S1017" i="3"/>
  <c r="T1016" i="3"/>
  <c r="S1018" i="3"/>
  <c r="T1017" i="3"/>
  <c r="S1019" i="3"/>
  <c r="T1018" i="3"/>
  <c r="S1020" i="3"/>
  <c r="T1019" i="3"/>
  <c r="S1021" i="3"/>
  <c r="T1020" i="3"/>
  <c r="S1022" i="3"/>
  <c r="T1021" i="3"/>
  <c r="S1023" i="3"/>
  <c r="T1022" i="3"/>
  <c r="S1024" i="3"/>
  <c r="T1023" i="3"/>
  <c r="S1025" i="3"/>
  <c r="T1024" i="3"/>
  <c r="S1026" i="3"/>
  <c r="T1025" i="3"/>
  <c r="S1027" i="3"/>
  <c r="T1026" i="3"/>
  <c r="S1028" i="3"/>
  <c r="T1027" i="3"/>
  <c r="S1029" i="3"/>
  <c r="T1028" i="3"/>
  <c r="S1030" i="3"/>
  <c r="T1029" i="3"/>
  <c r="T1030" i="3"/>
  <c r="S1031" i="3"/>
  <c r="S1032" i="3"/>
  <c r="T1031" i="3"/>
  <c r="T1032" i="3"/>
  <c r="S1033" i="3"/>
  <c r="S1034" i="3"/>
  <c r="T1033" i="3"/>
  <c r="S1035" i="3"/>
  <c r="T1034" i="3"/>
  <c r="S1036" i="3"/>
  <c r="T1035" i="3"/>
  <c r="S1037" i="3"/>
  <c r="T1036" i="3"/>
  <c r="T1037" i="3"/>
  <c r="S1038" i="3"/>
  <c r="S1039" i="3"/>
  <c r="T1038" i="3"/>
  <c r="S1040" i="3"/>
  <c r="T1039" i="3"/>
  <c r="S1041" i="3"/>
  <c r="T1040" i="3"/>
  <c r="S1042" i="3"/>
  <c r="T1041" i="3"/>
  <c r="S1043" i="3"/>
  <c r="T1042" i="3"/>
  <c r="T1043" i="3"/>
  <c r="S1044" i="3"/>
  <c r="S1045" i="3"/>
  <c r="T1044" i="3"/>
  <c r="S1046" i="3"/>
  <c r="T1045" i="3"/>
  <c r="S1047" i="3"/>
  <c r="T1046" i="3"/>
  <c r="S1048" i="3"/>
  <c r="T1047" i="3"/>
  <c r="S1049" i="3"/>
  <c r="T1048" i="3"/>
  <c r="S1050" i="3"/>
  <c r="T1049" i="3"/>
  <c r="S1051" i="3"/>
  <c r="T1050" i="3"/>
  <c r="T1051" i="3"/>
  <c r="S1052" i="3"/>
  <c r="S1053" i="3"/>
  <c r="T1052" i="3"/>
  <c r="S1054" i="3"/>
  <c r="T1053" i="3"/>
  <c r="T1054" i="3"/>
  <c r="S1055" i="3"/>
  <c r="S1056" i="3"/>
  <c r="T1055" i="3"/>
  <c r="S1057" i="3"/>
  <c r="T1056" i="3"/>
  <c r="S1058" i="3"/>
  <c r="T1057" i="3"/>
  <c r="S1059" i="3"/>
  <c r="T1058" i="3"/>
  <c r="S1060" i="3"/>
  <c r="T1059" i="3"/>
  <c r="T1060" i="3"/>
  <c r="S1061" i="3"/>
  <c r="S1062" i="3"/>
  <c r="T1061" i="3"/>
  <c r="S1063" i="3"/>
  <c r="T1062" i="3"/>
  <c r="S1064" i="3"/>
  <c r="T1063" i="3"/>
  <c r="S1065" i="3"/>
  <c r="T1064" i="3"/>
  <c r="S1066" i="3"/>
  <c r="T1065" i="3"/>
  <c r="S1067" i="3"/>
  <c r="T1066" i="3"/>
  <c r="S1068" i="3"/>
  <c r="T1067" i="3"/>
  <c r="S1069" i="3"/>
  <c r="T1068" i="3"/>
  <c r="S1070" i="3"/>
  <c r="T1069" i="3"/>
  <c r="S1071" i="3"/>
  <c r="T1070" i="3"/>
  <c r="S1072" i="3"/>
  <c r="T1071" i="3"/>
  <c r="S1073" i="3"/>
  <c r="T1072" i="3"/>
  <c r="S1074" i="3"/>
  <c r="T1073" i="3"/>
  <c r="S1075" i="3"/>
  <c r="T1074" i="3"/>
  <c r="S1076" i="3"/>
  <c r="T1075" i="3"/>
  <c r="S1077" i="3"/>
  <c r="T1076" i="3"/>
  <c r="S1078" i="3"/>
  <c r="T1077" i="3"/>
  <c r="S1079" i="3"/>
  <c r="T1078" i="3"/>
  <c r="S1080" i="3"/>
  <c r="T1079" i="3"/>
  <c r="T1080" i="3"/>
  <c r="S1081" i="3"/>
  <c r="S1082" i="3"/>
  <c r="T1081" i="3"/>
  <c r="S1083" i="3"/>
  <c r="T1082" i="3"/>
  <c r="S1084" i="3"/>
  <c r="T1083" i="3"/>
  <c r="S1085" i="3"/>
  <c r="T1084" i="3"/>
  <c r="S1086" i="3"/>
  <c r="T1085" i="3"/>
  <c r="S1087" i="3"/>
  <c r="T1086" i="3"/>
  <c r="S1088" i="3"/>
  <c r="T1087" i="3"/>
  <c r="S1089" i="3"/>
  <c r="T1088" i="3"/>
  <c r="S1090" i="3"/>
  <c r="T1089" i="3"/>
  <c r="S1091" i="3"/>
  <c r="T1090" i="3"/>
  <c r="S1092" i="3"/>
  <c r="T1091" i="3"/>
  <c r="S1093" i="3"/>
  <c r="T1092" i="3"/>
  <c r="S1094" i="3"/>
  <c r="T1093" i="3"/>
  <c r="S1095" i="3"/>
  <c r="T1094" i="3"/>
  <c r="T1095" i="3"/>
  <c r="S1096" i="3"/>
  <c r="S1097" i="3"/>
  <c r="T1096" i="3"/>
  <c r="S1098" i="3"/>
  <c r="T1097" i="3"/>
  <c r="T1098" i="3"/>
  <c r="S1099" i="3"/>
  <c r="S1100" i="3"/>
  <c r="T1099" i="3"/>
  <c r="S1101" i="3"/>
  <c r="T1100" i="3"/>
  <c r="S1102" i="3"/>
  <c r="T1101" i="3"/>
  <c r="S1103" i="3"/>
  <c r="T1102" i="3"/>
  <c r="S1104" i="3"/>
  <c r="T1103" i="3"/>
  <c r="S1105" i="3"/>
  <c r="T1104" i="3"/>
  <c r="T1105" i="3"/>
  <c r="S1106" i="3"/>
  <c r="S1107" i="3"/>
  <c r="T1106" i="3"/>
  <c r="S1108" i="3"/>
  <c r="T1107" i="3"/>
  <c r="S1109" i="3"/>
  <c r="T1108" i="3"/>
  <c r="T1109" i="3"/>
  <c r="S1110" i="3"/>
  <c r="S1111" i="3"/>
  <c r="T1110" i="3"/>
  <c r="S1112" i="3"/>
  <c r="T1111" i="3"/>
  <c r="S1113" i="3"/>
  <c r="T1112" i="3"/>
  <c r="S1114" i="3"/>
  <c r="T1113" i="3"/>
  <c r="S1115" i="3"/>
  <c r="T1114" i="3"/>
  <c r="T1115" i="3"/>
  <c r="S1116" i="3"/>
  <c r="S1117" i="3"/>
  <c r="T1116" i="3"/>
  <c r="S1118" i="3"/>
  <c r="T1117" i="3"/>
  <c r="S1119" i="3"/>
  <c r="T1118" i="3"/>
  <c r="S1120" i="3"/>
  <c r="T1119" i="3"/>
  <c r="S1121" i="3"/>
  <c r="T1120" i="3"/>
  <c r="T1121" i="3"/>
  <c r="S1122" i="3"/>
  <c r="S1123" i="3"/>
  <c r="T1122" i="3"/>
  <c r="S1124" i="3"/>
  <c r="T1123" i="3"/>
  <c r="S1125" i="3"/>
  <c r="T1124" i="3"/>
  <c r="S1126" i="3"/>
  <c r="T1125" i="3"/>
  <c r="S1127" i="3"/>
  <c r="T1126" i="3"/>
  <c r="T1127" i="3"/>
  <c r="S1128" i="3"/>
  <c r="S1129" i="3"/>
  <c r="T1128" i="3"/>
  <c r="S1130" i="3"/>
  <c r="T1129" i="3"/>
  <c r="S1131" i="3"/>
  <c r="T1130" i="3"/>
  <c r="S1132" i="3"/>
  <c r="T1131" i="3"/>
  <c r="S1133" i="3"/>
  <c r="T1132" i="3"/>
  <c r="S1134" i="3"/>
  <c r="T1133" i="3"/>
  <c r="S1135" i="3"/>
  <c r="T1134" i="3"/>
  <c r="T1135" i="3"/>
  <c r="S1136" i="3"/>
  <c r="S1137" i="3"/>
  <c r="T1136" i="3"/>
  <c r="T1137" i="3"/>
  <c r="S1138" i="3"/>
  <c r="S1139" i="3"/>
  <c r="T1138" i="3"/>
  <c r="S1140" i="3"/>
  <c r="T1139" i="3"/>
  <c r="S1141" i="3"/>
  <c r="T1140" i="3"/>
  <c r="S1142" i="3"/>
  <c r="T1141" i="3"/>
  <c r="T1142" i="3"/>
  <c r="S1143" i="3"/>
  <c r="S1144" i="3"/>
  <c r="T1143" i="3"/>
  <c r="S1145" i="3"/>
  <c r="T1144" i="3"/>
  <c r="S1146" i="3"/>
  <c r="T1145" i="3"/>
  <c r="S1147" i="3"/>
  <c r="T1146" i="3"/>
  <c r="T1147" i="3"/>
  <c r="S1148" i="3"/>
  <c r="T1148" i="3"/>
  <c r="S1149" i="3"/>
  <c r="S1150" i="3"/>
  <c r="T1149" i="3"/>
  <c r="S1151" i="3"/>
  <c r="T1150" i="3"/>
  <c r="S1152" i="3"/>
  <c r="T1151" i="3"/>
  <c r="S1153" i="3"/>
  <c r="T1152" i="3"/>
  <c r="S1154" i="3"/>
  <c r="T1153" i="3"/>
  <c r="S1155" i="3"/>
  <c r="T1154" i="3"/>
  <c r="S1156" i="3"/>
  <c r="T1155" i="3"/>
  <c r="S1157" i="3"/>
  <c r="T1156" i="3"/>
  <c r="S1158" i="3"/>
  <c r="T1157" i="3"/>
  <c r="T1158" i="3"/>
  <c r="S1159" i="3"/>
  <c r="S1160" i="3"/>
  <c r="T1159" i="3"/>
  <c r="S1161" i="3"/>
  <c r="T1160" i="3"/>
  <c r="S1162" i="3"/>
  <c r="T1161" i="3"/>
  <c r="S1163" i="3"/>
  <c r="T1162" i="3"/>
  <c r="T1163" i="3"/>
  <c r="S1164" i="3"/>
  <c r="S1165" i="3"/>
  <c r="T1164" i="3"/>
  <c r="S1166" i="3"/>
  <c r="T1165" i="3"/>
  <c r="S1167" i="3"/>
  <c r="T1166" i="3"/>
  <c r="S1168" i="3"/>
  <c r="T1167" i="3"/>
  <c r="S1169" i="3"/>
  <c r="T1168" i="3"/>
  <c r="S1170" i="3"/>
  <c r="T1169" i="3"/>
  <c r="S1171" i="3"/>
  <c r="T1170" i="3"/>
  <c r="S1172" i="3"/>
  <c r="T1171" i="3"/>
  <c r="S1173" i="3"/>
  <c r="T1172" i="3"/>
  <c r="S1174" i="3"/>
  <c r="T1173" i="3"/>
  <c r="T1174" i="3"/>
  <c r="S1175" i="3"/>
  <c r="S1176" i="3"/>
  <c r="T1175" i="3"/>
  <c r="S1177" i="3"/>
  <c r="T1176" i="3"/>
  <c r="S1178" i="3"/>
  <c r="T1177" i="3"/>
  <c r="S1179" i="3"/>
  <c r="T1178" i="3"/>
  <c r="S1180" i="3"/>
  <c r="T1179" i="3"/>
  <c r="S1181" i="3"/>
  <c r="T1180" i="3"/>
  <c r="S1182" i="3"/>
  <c r="T1181" i="3"/>
  <c r="S1183" i="3"/>
  <c r="T1182" i="3"/>
  <c r="S1184" i="3"/>
  <c r="T1183" i="3"/>
  <c r="S1185" i="3"/>
  <c r="T1184" i="3"/>
  <c r="S1186" i="3"/>
  <c r="T1185" i="3"/>
  <c r="S1187" i="3"/>
  <c r="T1186" i="3"/>
  <c r="T1187" i="3"/>
  <c r="S1188" i="3"/>
  <c r="S1189" i="3"/>
  <c r="T1188" i="3"/>
  <c r="S1190" i="3"/>
  <c r="T1189" i="3"/>
  <c r="S1191" i="3"/>
  <c r="T1190" i="3"/>
  <c r="S1192" i="3"/>
  <c r="T1191" i="3"/>
  <c r="S1193" i="3"/>
  <c r="T1192" i="3"/>
  <c r="S1194" i="3"/>
  <c r="T1193" i="3"/>
  <c r="S1195" i="3"/>
  <c r="T1194" i="3"/>
  <c r="T1195" i="3"/>
  <c r="S1196" i="3"/>
  <c r="T1196" i="3"/>
  <c r="S1197" i="3"/>
  <c r="S1198" i="3"/>
  <c r="T1197" i="3"/>
  <c r="S1199" i="3"/>
  <c r="T1198" i="3"/>
  <c r="T1199" i="3"/>
  <c r="S1200" i="3"/>
  <c r="S1201" i="3"/>
  <c r="T1200" i="3"/>
  <c r="T1201" i="3"/>
  <c r="S1202" i="3"/>
  <c r="S1203" i="3"/>
  <c r="T1202" i="3"/>
  <c r="S1204" i="3"/>
  <c r="T1203" i="3"/>
  <c r="S1205" i="3"/>
  <c r="T1204" i="3"/>
  <c r="S1206" i="3"/>
  <c r="T1205" i="3"/>
  <c r="T1206" i="3"/>
  <c r="S1207" i="3"/>
  <c r="S1208" i="3"/>
  <c r="T1207" i="3"/>
  <c r="T1208" i="3"/>
  <c r="S1209" i="3"/>
  <c r="S1210" i="3"/>
  <c r="T1209" i="3"/>
  <c r="S1211" i="3"/>
  <c r="T1210" i="3"/>
  <c r="S1212" i="3"/>
  <c r="T1211" i="3"/>
  <c r="S1213" i="3"/>
  <c r="T1212" i="3"/>
  <c r="S1214" i="3"/>
  <c r="T1213" i="3"/>
  <c r="S1215" i="3"/>
  <c r="T1214" i="3"/>
  <c r="S1216" i="3"/>
  <c r="T1215" i="3"/>
  <c r="T1216" i="3"/>
  <c r="S1217" i="3"/>
  <c r="S1218" i="3"/>
  <c r="T1217" i="3"/>
  <c r="S1219" i="3"/>
  <c r="T1218" i="3"/>
  <c r="T1219" i="3"/>
  <c r="S1220" i="3"/>
  <c r="S1221" i="3"/>
  <c r="T1220" i="3"/>
  <c r="S1222" i="3"/>
  <c r="T1221" i="3"/>
  <c r="T1222" i="3"/>
  <c r="S1223" i="3"/>
  <c r="S1224" i="3"/>
  <c r="T1223" i="3"/>
  <c r="S1225" i="3"/>
  <c r="T1224" i="3"/>
  <c r="S1226" i="3"/>
  <c r="T1225" i="3"/>
  <c r="S1227" i="3"/>
  <c r="T1226" i="3"/>
  <c r="S1228" i="3"/>
  <c r="T1227" i="3"/>
  <c r="S1229" i="3"/>
  <c r="T1228" i="3"/>
  <c r="S1230" i="3"/>
  <c r="T1229" i="3"/>
  <c r="S1231" i="3"/>
  <c r="T1230" i="3"/>
  <c r="T1231" i="3"/>
  <c r="S1232" i="3"/>
  <c r="S1233" i="3"/>
  <c r="T1232" i="3"/>
  <c r="T1233" i="3"/>
  <c r="S1234" i="3"/>
  <c r="S1235" i="3"/>
  <c r="T1234" i="3"/>
  <c r="S1236" i="3"/>
  <c r="T1235" i="3"/>
  <c r="S1237" i="3"/>
  <c r="T1236" i="3"/>
  <c r="S1238" i="3"/>
  <c r="T1237" i="3"/>
  <c r="S1239" i="3"/>
  <c r="T1238" i="3"/>
  <c r="S1240" i="3"/>
  <c r="T1239" i="3"/>
  <c r="S1241" i="3"/>
  <c r="T1240" i="3"/>
  <c r="T1241" i="3"/>
  <c r="S1242" i="3"/>
  <c r="T1242" i="3"/>
  <c r="S1243" i="3"/>
  <c r="S1244" i="3"/>
  <c r="T1243" i="3"/>
  <c r="S1245" i="3"/>
  <c r="T1244" i="3"/>
  <c r="S1246" i="3"/>
  <c r="T1245" i="3"/>
  <c r="S1247" i="3"/>
  <c r="T1246" i="3"/>
  <c r="S1248" i="3"/>
  <c r="T1247" i="3"/>
  <c r="T1248" i="3"/>
  <c r="S1249" i="3"/>
  <c r="S1250" i="3"/>
  <c r="T1249" i="3"/>
  <c r="S1251" i="3"/>
  <c r="T1250" i="3"/>
  <c r="S1252" i="3"/>
  <c r="T1251" i="3"/>
  <c r="S1253" i="3"/>
  <c r="T1252" i="3"/>
  <c r="T1253" i="3"/>
  <c r="S1254" i="3"/>
  <c r="S1255" i="3"/>
  <c r="T1254" i="3"/>
  <c r="S1256" i="3"/>
  <c r="T1255" i="3"/>
  <c r="S1257" i="3"/>
  <c r="T1256" i="3"/>
  <c r="S1258" i="3"/>
  <c r="T1257" i="3"/>
  <c r="S1259" i="3"/>
  <c r="T1258" i="3"/>
  <c r="S1260" i="3"/>
  <c r="T1259" i="3"/>
  <c r="S1261" i="3"/>
  <c r="T1260" i="3"/>
  <c r="S1262" i="3"/>
  <c r="T1261" i="3"/>
  <c r="S1263" i="3"/>
  <c r="T1262" i="3"/>
  <c r="S1264" i="3"/>
  <c r="T1263" i="3"/>
  <c r="T1264" i="3"/>
  <c r="S1265" i="3"/>
  <c r="T1265" i="3"/>
  <c r="S1266" i="3"/>
  <c r="S1267" i="3"/>
  <c r="T1266" i="3"/>
  <c r="S1268" i="3"/>
  <c r="T1267" i="3"/>
  <c r="S1269" i="3"/>
  <c r="T1268" i="3"/>
  <c r="S1270" i="3"/>
  <c r="T1269" i="3"/>
  <c r="S1271" i="3"/>
  <c r="T1270" i="3"/>
  <c r="S1272" i="3"/>
  <c r="T1271" i="3"/>
  <c r="S1273" i="3"/>
  <c r="T1272" i="3"/>
  <c r="S1274" i="3"/>
  <c r="T1273" i="3"/>
  <c r="T1274" i="3"/>
  <c r="S1275" i="3"/>
  <c r="T1275" i="3"/>
  <c r="S1276" i="3"/>
  <c r="T1276" i="3"/>
  <c r="S1277" i="3"/>
  <c r="T1277" i="3"/>
  <c r="S1278" i="3"/>
  <c r="S1279" i="3"/>
  <c r="T1278" i="3"/>
  <c r="T1279" i="3"/>
  <c r="S1280" i="3"/>
  <c r="S1281" i="3"/>
  <c r="T1280" i="3"/>
  <c r="T1281" i="3"/>
  <c r="S1282" i="3"/>
  <c r="S1283" i="3"/>
  <c r="T1282" i="3"/>
  <c r="S1284" i="3"/>
  <c r="T1283" i="3"/>
  <c r="S1285" i="3"/>
  <c r="T1284" i="3"/>
  <c r="S1286" i="3"/>
  <c r="T1285" i="3"/>
  <c r="T1286" i="3"/>
  <c r="S1287" i="3"/>
  <c r="S1288" i="3"/>
  <c r="T1287" i="3"/>
  <c r="S1289" i="3"/>
  <c r="T1288" i="3"/>
  <c r="T1289" i="3"/>
  <c r="S1290" i="3"/>
  <c r="S1291" i="3"/>
  <c r="T1290" i="3"/>
  <c r="S1292" i="3"/>
  <c r="T1291" i="3"/>
  <c r="S1293" i="3"/>
  <c r="T1292" i="3"/>
  <c r="T1293" i="3"/>
  <c r="S1294" i="3"/>
  <c r="S1295" i="3"/>
  <c r="T1294" i="3"/>
  <c r="S1296" i="3"/>
  <c r="T1295" i="3"/>
  <c r="S1297" i="3"/>
  <c r="T1296" i="3"/>
  <c r="S1298" i="3"/>
  <c r="T1297" i="3"/>
  <c r="S1299" i="3"/>
  <c r="T1298" i="3"/>
  <c r="T1299" i="3"/>
  <c r="S1300" i="3"/>
  <c r="S1301" i="3"/>
  <c r="T1300" i="3"/>
  <c r="S1302" i="3"/>
  <c r="T1301" i="3"/>
  <c r="S1303" i="3"/>
  <c r="T1302" i="3"/>
  <c r="S1304" i="3"/>
  <c r="T1303" i="3"/>
  <c r="S1305" i="3"/>
  <c r="T1304" i="3"/>
  <c r="S1306" i="3"/>
  <c r="T1305" i="3"/>
  <c r="S1307" i="3"/>
  <c r="T1306" i="3"/>
  <c r="S1308" i="3"/>
  <c r="T1307" i="3"/>
  <c r="S1309" i="3"/>
  <c r="T1308" i="3"/>
  <c r="S1310" i="3"/>
  <c r="T1309" i="3"/>
  <c r="S1311" i="3"/>
  <c r="T1310" i="3"/>
  <c r="S1312" i="3"/>
  <c r="T1311" i="3"/>
  <c r="S1313" i="3"/>
  <c r="T1312" i="3"/>
  <c r="S1314" i="3"/>
  <c r="T1313" i="3"/>
  <c r="S1315" i="3"/>
  <c r="T1314" i="3"/>
  <c r="S1316" i="3"/>
  <c r="T1315" i="3"/>
  <c r="S1317" i="3"/>
  <c r="T1316" i="3"/>
  <c r="S1318" i="3"/>
  <c r="T1317" i="3"/>
  <c r="S1319" i="3"/>
  <c r="T1318" i="3"/>
  <c r="S1320" i="3"/>
  <c r="T1319" i="3"/>
  <c r="S1321" i="3"/>
  <c r="T1320" i="3"/>
  <c r="S1322" i="3"/>
  <c r="T1321" i="3"/>
  <c r="S1323" i="3"/>
  <c r="T1322" i="3"/>
  <c r="S1324" i="3"/>
  <c r="T1323" i="3"/>
  <c r="S1325" i="3"/>
  <c r="T1324" i="3"/>
  <c r="S1326" i="3"/>
  <c r="T1325" i="3"/>
  <c r="S1327" i="3"/>
  <c r="T1326" i="3"/>
  <c r="S1328" i="3"/>
  <c r="T1327" i="3"/>
  <c r="S1329" i="3"/>
  <c r="T1328" i="3"/>
  <c r="S1330" i="3"/>
  <c r="T1329" i="3"/>
  <c r="S1331" i="3"/>
  <c r="T1330" i="3"/>
  <c r="S1332" i="3"/>
  <c r="T1331" i="3"/>
  <c r="S1333" i="3"/>
  <c r="T1332" i="3"/>
  <c r="S1334" i="3"/>
  <c r="T1333" i="3"/>
  <c r="S1335" i="3"/>
  <c r="T1334" i="3"/>
  <c r="S1336" i="3"/>
  <c r="T1335" i="3"/>
  <c r="S1337" i="3"/>
  <c r="T1336" i="3"/>
  <c r="S1338" i="3"/>
  <c r="T1337" i="3"/>
  <c r="S1339" i="3"/>
  <c r="T1338" i="3"/>
  <c r="S1340" i="3"/>
  <c r="T1339" i="3"/>
  <c r="S1341" i="3"/>
  <c r="T1340" i="3"/>
  <c r="T1341" i="3"/>
  <c r="S1342" i="3"/>
  <c r="S1343" i="3"/>
  <c r="T1342" i="3"/>
  <c r="S1344" i="3"/>
  <c r="T1343" i="3"/>
  <c r="S1345" i="3"/>
  <c r="T1344" i="3"/>
  <c r="T1345" i="3"/>
  <c r="S1346" i="3"/>
  <c r="S1347" i="3"/>
  <c r="T1346" i="3"/>
  <c r="T1347" i="3"/>
  <c r="S1348" i="3"/>
  <c r="S1349" i="3"/>
  <c r="T1348" i="3"/>
  <c r="S1350" i="3"/>
  <c r="T1349" i="3"/>
  <c r="S1351" i="3"/>
  <c r="T1350" i="3"/>
  <c r="T1351" i="3"/>
  <c r="S1352" i="3"/>
  <c r="S1353" i="3"/>
  <c r="T1352" i="3"/>
  <c r="S1354" i="3"/>
  <c r="T1353" i="3"/>
  <c r="S1355" i="3"/>
  <c r="T1354" i="3"/>
  <c r="S1356" i="3"/>
  <c r="T1355" i="3"/>
  <c r="T1356" i="3"/>
  <c r="S1357" i="3"/>
  <c r="T1357" i="3"/>
  <c r="S1358" i="3"/>
  <c r="S1359" i="3"/>
  <c r="T1358" i="3"/>
  <c r="S1360" i="3"/>
  <c r="T1359" i="3"/>
  <c r="S1361" i="3"/>
  <c r="T1360" i="3"/>
  <c r="S1362" i="3"/>
  <c r="T1361" i="3"/>
  <c r="T1362" i="3"/>
  <c r="S1363" i="3"/>
  <c r="S1364" i="3"/>
  <c r="T1363" i="3"/>
  <c r="S1365" i="3"/>
  <c r="T1364" i="3"/>
  <c r="S1366" i="3"/>
  <c r="T1365" i="3"/>
  <c r="T1366" i="3"/>
  <c r="S1367" i="3"/>
  <c r="T1367" i="3"/>
</calcChain>
</file>

<file path=xl/comments1.xml><?xml version="1.0" encoding="utf-8"?>
<comments xmlns="http://schemas.openxmlformats.org/spreadsheetml/2006/main">
  <authors>
    <author>Peter Lu</author>
  </authors>
  <commentList>
    <comment ref="A2" authorId="0">
      <text>
        <r>
          <rPr>
            <b/>
            <sz val="9"/>
            <color indexed="81"/>
            <rFont val="Tahoma"/>
            <family val="2"/>
          </rPr>
          <t>Ain’t draftin'</t>
        </r>
      </text>
    </comment>
    <comment ref="F2" authorId="0">
      <text>
        <r>
          <rPr>
            <b/>
            <sz val="9"/>
            <color indexed="81"/>
            <rFont val="Tahoma"/>
            <family val="2"/>
          </rPr>
          <t>Top-7</t>
        </r>
      </text>
    </comment>
    <comment ref="K2" authorId="0">
      <text>
        <r>
          <rPr>
            <b/>
            <sz val="9"/>
            <color indexed="81"/>
            <rFont val="Tahoma"/>
            <family val="2"/>
          </rPr>
          <t>Cano alone</t>
        </r>
      </text>
    </comment>
    <comment ref="P2" authorId="0">
      <text>
        <r>
          <rPr>
            <b/>
            <sz val="9"/>
            <color indexed="81"/>
            <rFont val="Tahoma"/>
            <family val="2"/>
          </rPr>
          <t>Top-5</t>
        </r>
      </text>
    </comment>
    <comment ref="U2" authorId="0">
      <text>
        <r>
          <rPr>
            <b/>
            <sz val="9"/>
            <color indexed="81"/>
            <rFont val="Tahoma"/>
            <family val="2"/>
          </rPr>
          <t>Hanley Only</t>
        </r>
      </text>
    </comment>
    <comment ref="Z2" authorId="0">
      <text>
        <r>
          <rPr>
            <b/>
            <sz val="9"/>
            <color indexed="81"/>
            <rFont val="Tahoma"/>
            <family val="2"/>
          </rPr>
          <t>Top-9</t>
        </r>
      </text>
    </comment>
    <comment ref="AJ2" authorId="0">
      <text>
        <r>
          <rPr>
            <b/>
            <sz val="9"/>
            <color indexed="81"/>
            <rFont val="Tahoma"/>
            <family val="2"/>
          </rPr>
          <t>They’re great, I won’t own them, let’s Patty Cake while others are drafting them</t>
        </r>
      </text>
    </comment>
    <comment ref="AO2" authorId="0">
      <text>
        <r>
          <rPr>
            <b/>
            <sz val="9"/>
            <color indexed="81"/>
            <rFont val="Tahoma"/>
            <family val="2"/>
          </rPr>
          <t>$12 Salads</t>
        </r>
      </text>
    </comment>
    <comment ref="K3" authorId="0">
      <text>
        <r>
          <rPr>
            <b/>
            <sz val="9"/>
            <color indexed="81"/>
            <rFont val="Tahoma"/>
            <family val="2"/>
          </rPr>
          <t>I trust you to make the right decision, I don’t trust these guys</t>
        </r>
      </text>
    </comment>
    <comment ref="U3" authorId="0">
      <text>
        <r>
          <rPr>
            <b/>
            <sz val="9"/>
            <color indexed="81"/>
            <rFont val="Tahoma"/>
            <family val="2"/>
          </rPr>
          <t>Shortstops don’t look bad at all</t>
        </r>
      </text>
    </comment>
    <comment ref="K6" authorId="0">
      <text>
        <r>
          <rPr>
            <b/>
            <sz val="9"/>
            <color indexed="81"/>
            <rFont val="Tahoma"/>
            <family val="2"/>
          </rPr>
          <t>Well, I guess I have to at least consider drafting a 2nd baseman</t>
        </r>
      </text>
    </comment>
    <comment ref="P7" authorId="0">
      <text>
        <r>
          <rPr>
            <b/>
            <sz val="9"/>
            <color indexed="81"/>
            <rFont val="Tahoma"/>
            <family val="2"/>
          </rPr>
          <t>3rd base is deep, chill</t>
        </r>
      </text>
    </comment>
    <comment ref="U7" authorId="0">
      <text>
        <r>
          <rPr>
            <b/>
            <sz val="9"/>
            <color indexed="81"/>
            <rFont val="Tahoma"/>
            <family val="2"/>
          </rPr>
          <t>I’d draft from this tier, but I’d prefer to have a shortstop already or wait until later</t>
        </r>
      </text>
    </comment>
    <comment ref="A8" authorId="0">
      <text>
        <r>
          <rPr>
            <b/>
            <sz val="9"/>
            <color indexed="81"/>
            <rFont val="Tahoma"/>
            <family val="2"/>
          </rPr>
          <t>I’m your huckleberry</t>
        </r>
      </text>
    </comment>
    <comment ref="F9" authorId="0">
      <text>
        <r>
          <rPr>
            <b/>
            <sz val="9"/>
            <color indexed="81"/>
            <rFont val="Tahoma"/>
            <family val="2"/>
          </rPr>
          <t>On the precipice, whatever the hell a precipice is</t>
        </r>
      </text>
    </comment>
    <comment ref="AJ9" authorId="0">
      <text>
        <r>
          <rPr>
            <b/>
            <sz val="9"/>
            <color indexed="81"/>
            <rFont val="Tahoma"/>
            <family val="2"/>
          </rPr>
          <t>Semantics</t>
        </r>
      </text>
    </comment>
    <comment ref="K11" authorId="0">
      <text>
        <r>
          <rPr>
            <b/>
            <sz val="9"/>
            <color indexed="81"/>
            <rFont val="Tahoma"/>
            <family val="2"/>
          </rPr>
          <t>Trying to avoid this tier</t>
        </r>
      </text>
    </comment>
    <comment ref="P11" authorId="0">
      <text>
        <r>
          <rPr>
            <b/>
            <sz val="9"/>
            <color indexed="81"/>
            <rFont val="Tahoma"/>
            <family val="2"/>
          </rPr>
          <t>A 3rd baseman you draft now, young prematurely balding Padawan</t>
        </r>
      </text>
    </comment>
    <comment ref="U11" authorId="0">
      <text>
        <r>
          <rPr>
            <b/>
            <sz val="9"/>
            <color indexed="81"/>
            <rFont val="Tahoma"/>
            <family val="2"/>
          </rPr>
          <t>The FUPA</t>
        </r>
      </text>
    </comment>
    <comment ref="Z11" authorId="0">
      <text>
        <r>
          <rPr>
            <b/>
            <sz val="9"/>
            <color indexed="81"/>
            <rFont val="Tahoma"/>
            <family val="2"/>
          </rPr>
          <t>Don’t ruin your draft</t>
        </r>
      </text>
    </comment>
    <comment ref="AJ11" authorId="0">
      <text>
        <r>
          <rPr>
            <b/>
            <sz val="9"/>
            <color indexed="81"/>
            <rFont val="Tahoma"/>
            <family val="2"/>
          </rPr>
          <t>I could see drafting one of these guys if they’re there (stutterer!)</t>
        </r>
      </text>
    </comment>
    <comment ref="AO11" authorId="0">
      <text>
        <r>
          <rPr>
            <b/>
            <sz val="9"/>
            <color indexed="81"/>
            <rFont val="Tahoma"/>
            <family val="2"/>
          </rPr>
          <t>Donkeycorns</t>
        </r>
      </text>
    </comment>
    <comment ref="F12" authorId="0">
      <text>
        <r>
          <rPr>
            <b/>
            <sz val="9"/>
            <color indexed="81"/>
            <rFont val="Tahoma"/>
            <family val="2"/>
          </rPr>
          <t>Can talk myself into or out of just about any of these guys</t>
        </r>
      </text>
    </comment>
    <comment ref="A13" authorId="0">
      <text>
        <r>
          <rPr>
            <b/>
            <sz val="9"/>
            <color indexed="81"/>
            <rFont val="Tahoma"/>
            <family val="2"/>
          </rPr>
          <t>You know what you’re getting, but why are you getting it?</t>
        </r>
      </text>
    </comment>
    <comment ref="K14" authorId="0">
      <text>
        <r>
          <rPr>
            <b/>
            <sz val="9"/>
            <color indexed="81"/>
            <rFont val="Tahoma"/>
            <family val="2"/>
          </rPr>
          <t>Gimme!</t>
        </r>
      </text>
    </comment>
    <comment ref="F15" authorId="0">
      <text>
        <r>
          <rPr>
            <b/>
            <sz val="9"/>
            <color indexed="81"/>
            <rFont val="Tahoma"/>
            <family val="2"/>
          </rPr>
          <t>Do they have 1st base eligibility?  I have no idea</t>
        </r>
      </text>
    </comment>
    <comment ref="K16" authorId="0">
      <text>
        <r>
          <rPr>
            <b/>
            <sz val="9"/>
            <color indexed="81"/>
            <rFont val="Tahoma"/>
            <family val="2"/>
          </rPr>
          <t>No gimme</t>
        </r>
      </text>
    </comment>
    <comment ref="A17" authorId="0">
      <text>
        <r>
          <rPr>
            <b/>
            <sz val="9"/>
            <color indexed="81"/>
            <rFont val="Tahoma"/>
            <family val="2"/>
          </rPr>
          <t>Your last chance for anything in one catcher leagues</t>
        </r>
      </text>
    </comment>
    <comment ref="F17" authorId="0">
      <text>
        <r>
          <rPr>
            <b/>
            <sz val="9"/>
            <color indexed="81"/>
            <rFont val="Tahoma"/>
            <family val="2"/>
          </rPr>
          <t>Not totally excited to draft them, but I guess, well, um, yeah, I will if they’re around.  Excitement!</t>
        </r>
      </text>
    </comment>
    <comment ref="U17" authorId="0">
      <text>
        <r>
          <rPr>
            <b/>
            <sz val="9"/>
            <color indexed="81"/>
            <rFont val="Tahoma"/>
            <family val="2"/>
          </rPr>
          <t>Stupid Others!</t>
        </r>
      </text>
    </comment>
    <comment ref="K18" authorId="0">
      <text>
        <r>
          <rPr>
            <b/>
            <sz val="9"/>
            <color indexed="81"/>
            <rFont val="Tahoma"/>
            <family val="2"/>
          </rPr>
          <t>What are you waiting for?  A personal invitation?  Draft a middle infielder already</t>
        </r>
      </text>
    </comment>
    <comment ref="P18" authorId="0">
      <text>
        <r>
          <rPr>
            <b/>
            <sz val="9"/>
            <color indexed="81"/>
            <rFont val="Tahoma"/>
            <family val="2"/>
          </rPr>
          <t>Hopefully these guys are ranked low enough so I don’t need to contemplate them</t>
        </r>
      </text>
    </comment>
    <comment ref="AJ18" authorId="0">
      <text>
        <r>
          <rPr>
            <b/>
            <sz val="9"/>
            <color indexed="81"/>
            <rFont val="Tahoma"/>
            <family val="2"/>
          </rPr>
          <t>Loved them last year, not so much this year</t>
        </r>
      </text>
    </comment>
    <comment ref="A20" authorId="0">
      <text>
        <r>
          <rPr>
            <b/>
            <sz val="9"/>
            <color indexed="81"/>
            <rFont val="Tahoma"/>
            <family val="2"/>
          </rPr>
          <t>Last chance for anything in two catcher leagues</t>
        </r>
      </text>
    </comment>
    <comment ref="P20" authorId="0">
      <text>
        <r>
          <rPr>
            <b/>
            <sz val="9"/>
            <color indexed="81"/>
            <rFont val="Tahoma"/>
            <family val="2"/>
          </rPr>
          <t>May even get value this late…Dayum!</t>
        </r>
      </text>
    </comment>
    <comment ref="Z20" authorId="0">
      <text>
        <r>
          <rPr>
            <b/>
            <sz val="9"/>
            <color indexed="81"/>
            <rFont val="Tahoma"/>
            <family val="2"/>
          </rPr>
          <t>They’re older and getting older.  Weird how that works</t>
        </r>
      </text>
    </comment>
    <comment ref="AJ21" authorId="0">
      <text>
        <r>
          <rPr>
            <b/>
            <sz val="9"/>
            <color indexed="81"/>
            <rFont val="Tahoma"/>
            <family val="2"/>
          </rPr>
          <t>I’ll let you be my first fantasy starter if I don’t have one yet</t>
        </r>
        <r>
          <rPr>
            <sz val="9"/>
            <color indexed="81"/>
            <rFont val="Tahoma"/>
            <family val="2"/>
          </rPr>
          <t xml:space="preserve">
</t>
        </r>
      </text>
    </comment>
    <comment ref="F22" authorId="0">
      <text>
        <r>
          <rPr>
            <b/>
            <sz val="9"/>
            <color indexed="81"/>
            <rFont val="Tahoma"/>
            <family val="2"/>
          </rPr>
          <t>Why are these guys not playing catcher for you?</t>
        </r>
      </text>
    </comment>
    <comment ref="U23" authorId="0">
      <text>
        <r>
          <rPr>
            <b/>
            <sz val="9"/>
            <color indexed="81"/>
            <rFont val="Tahoma"/>
            <family val="2"/>
          </rPr>
          <t>Damn, the shortstops are deep</t>
        </r>
        <r>
          <rPr>
            <sz val="9"/>
            <color indexed="81"/>
            <rFont val="Tahoma"/>
            <family val="2"/>
          </rPr>
          <t xml:space="preserve">
</t>
        </r>
      </text>
    </comment>
    <comment ref="AO23" authorId="0">
      <text>
        <r>
          <rPr>
            <b/>
            <sz val="9"/>
            <color indexed="81"/>
            <rFont val="Tahoma"/>
            <family val="2"/>
          </rPr>
          <t>Brainfreezes</t>
        </r>
      </text>
    </comment>
    <comment ref="F24" authorId="0">
      <text>
        <r>
          <rPr>
            <b/>
            <sz val="9"/>
            <color indexed="81"/>
            <rFont val="Tahoma"/>
            <family val="2"/>
          </rPr>
          <t>Please, deity of choice, can I have some upside?</t>
        </r>
      </text>
    </comment>
    <comment ref="K24" authorId="0">
      <text>
        <r>
          <rPr>
            <b/>
            <sz val="9"/>
            <color indexed="81"/>
            <rFont val="Tahoma"/>
            <family val="2"/>
          </rPr>
          <t>Only excuse to draft these guys is if you’re accidentally on autodraft and in the bathroom</t>
        </r>
      </text>
    </comment>
    <comment ref="A25" authorId="0">
      <text>
        <r>
          <rPr>
            <b/>
            <sz val="9"/>
            <color indexed="81"/>
            <rFont val="Tahoma"/>
            <family val="2"/>
          </rPr>
          <t>You kiss your mother with that catcher drafting?</t>
        </r>
      </text>
    </comment>
    <comment ref="P25" authorId="0">
      <text>
        <r>
          <rPr>
            <b/>
            <sz val="9"/>
            <color indexed="81"/>
            <rFont val="Tahoma"/>
            <family val="2"/>
          </rPr>
          <t>Martenth Avenue Freese Out</t>
        </r>
      </text>
    </comment>
    <comment ref="Z25" authorId="0">
      <text>
        <r>
          <rPr>
            <b/>
            <sz val="9"/>
            <color indexed="81"/>
            <rFont val="Tahoma"/>
            <family val="2"/>
          </rPr>
          <t>Hi, Risk, say hello to your mother for me</t>
        </r>
      </text>
    </comment>
    <comment ref="F26" authorId="0">
      <text>
        <r>
          <rPr>
            <b/>
            <sz val="9"/>
            <color indexed="81"/>
            <rFont val="Tahoma"/>
            <family val="2"/>
          </rPr>
          <t>That sunset ride</t>
        </r>
      </text>
    </comment>
    <comment ref="AJ26" authorId="0">
      <text>
        <r>
          <rPr>
            <b/>
            <sz val="9"/>
            <color indexed="81"/>
            <rFont val="Tahoma"/>
            <family val="2"/>
          </rPr>
          <t>Chaz Bono</t>
        </r>
      </text>
    </comment>
    <comment ref="P27" authorId="0">
      <text>
        <r>
          <rPr>
            <b/>
            <sz val="9"/>
            <color indexed="81"/>
            <rFont val="Tahoma"/>
            <family val="2"/>
          </rPr>
          <t>Probably won’t be thrilled with them at 3rd base, but as a corner man they might tickle your fantasy bone</t>
        </r>
      </text>
    </comment>
    <comment ref="Z29" authorId="0">
      <text>
        <r>
          <rPr>
            <b/>
            <sz val="9"/>
            <color indexed="81"/>
            <rFont val="Tahoma"/>
            <family val="2"/>
          </rPr>
          <t>They have outfield eligibility.  Whoopie, play them at their other position</t>
        </r>
      </text>
    </comment>
    <comment ref="AJ30" authorId="0">
      <text>
        <r>
          <rPr>
            <b/>
            <sz val="9"/>
            <color indexed="81"/>
            <rFont val="Tahoma"/>
            <family val="2"/>
          </rPr>
          <t>Who’s going to be 2014′s Matt Harvey?</t>
        </r>
      </text>
    </comment>
    <comment ref="U31" authorId="0">
      <text>
        <r>
          <rPr>
            <b/>
            <sz val="9"/>
            <color indexed="81"/>
            <rFont val="Tahoma"/>
            <family val="2"/>
          </rPr>
          <t>Barf.</t>
        </r>
      </text>
    </comment>
    <comment ref="K32" authorId="0">
      <text>
        <r>
          <rPr>
            <b/>
            <sz val="9"/>
            <color indexed="81"/>
            <rFont val="Tahoma"/>
            <family val="2"/>
          </rPr>
          <t>Gnihton</t>
        </r>
      </text>
    </comment>
    <comment ref="F34" authorId="0">
      <text>
        <r>
          <rPr>
            <b/>
            <sz val="9"/>
            <color indexed="81"/>
            <rFont val="Tahoma"/>
            <family val="2"/>
          </rPr>
          <t>If these guys are in your 1st base slot, you’re losing your league</t>
        </r>
      </text>
    </comment>
    <comment ref="P34" authorId="0">
      <text>
        <r>
          <rPr>
            <b/>
            <sz val="9"/>
            <color indexed="81"/>
            <rFont val="Tahoma"/>
            <family val="2"/>
          </rPr>
          <t>If you’re drafting now for five years ago, you could do all right</t>
        </r>
        <r>
          <rPr>
            <sz val="9"/>
            <color indexed="81"/>
            <rFont val="Tahoma"/>
            <family val="2"/>
          </rPr>
          <t xml:space="preserve">
</t>
        </r>
      </text>
    </comment>
    <comment ref="Z35" authorId="0">
      <text>
        <r>
          <rPr>
            <b/>
            <sz val="9"/>
            <color indexed="81"/>
            <rFont val="Tahoma"/>
            <family val="2"/>
          </rPr>
          <t>Different degrees of mostly speed and some power</t>
        </r>
      </text>
    </comment>
    <comment ref="F36" authorId="0">
      <text>
        <r>
          <rPr>
            <b/>
            <sz val="9"/>
            <color indexed="81"/>
            <rFont val="Tahoma"/>
            <family val="2"/>
          </rPr>
          <t>All or nothing, or maybe that’s nothing at all.  Damn, now I’m singing Air Supply</t>
        </r>
      </text>
    </comment>
    <comment ref="AJ36" authorId="0">
      <text>
        <r>
          <rPr>
            <b/>
            <sz val="9"/>
            <color indexed="81"/>
            <rFont val="Tahoma"/>
            <family val="2"/>
          </rPr>
          <t>Got 99 problems, pitchers don’t got to be one</t>
        </r>
        <r>
          <rPr>
            <sz val="9"/>
            <color indexed="81"/>
            <rFont val="Tahoma"/>
            <family val="2"/>
          </rPr>
          <t xml:space="preserve">
</t>
        </r>
      </text>
    </comment>
    <comment ref="AJ40" authorId="0">
      <text>
        <r>
          <rPr>
            <b/>
            <sz val="9"/>
            <color indexed="81"/>
            <rFont val="Tahoma"/>
            <family val="2"/>
          </rPr>
          <t>Taking a number three doesn’t mean a pee and poop combo</t>
        </r>
        <r>
          <rPr>
            <sz val="9"/>
            <color indexed="81"/>
            <rFont val="Tahoma"/>
            <family val="2"/>
          </rPr>
          <t xml:space="preserve">
</t>
        </r>
      </text>
    </comment>
    <comment ref="Z41" authorId="0">
      <text>
        <r>
          <rPr>
            <b/>
            <sz val="9"/>
            <color indexed="81"/>
            <rFont val="Tahoma"/>
            <family val="2"/>
          </rPr>
          <t>Brace yourself for disappointment</t>
        </r>
      </text>
    </comment>
    <comment ref="F42" authorId="0">
      <text>
        <r>
          <rPr>
            <b/>
            <sz val="9"/>
            <color indexed="81"/>
            <rFont val="Tahoma"/>
            <family val="2"/>
          </rPr>
          <t>Maybe you shouldn’t draft your team right after coming out of a coma</t>
        </r>
      </text>
    </comment>
    <comment ref="F45" authorId="0">
      <text>
        <r>
          <rPr>
            <b/>
            <sz val="9"/>
            <color indexed="81"/>
            <rFont val="Tahoma"/>
            <family val="2"/>
          </rPr>
          <t>Don’t worry, fantasy football is only four months away</t>
        </r>
      </text>
    </comment>
    <comment ref="Z49" authorId="0">
      <text>
        <r>
          <rPr>
            <b/>
            <sz val="9"/>
            <color indexed="81"/>
            <rFont val="Tahoma"/>
            <family val="2"/>
          </rPr>
          <t>I’m uncomfortably excited about these guys</t>
        </r>
        <r>
          <rPr>
            <sz val="9"/>
            <color indexed="81"/>
            <rFont val="Tahoma"/>
            <family val="2"/>
          </rPr>
          <t xml:space="preserve">
</t>
        </r>
      </text>
    </comment>
    <comment ref="AJ50" authorId="0">
      <text>
        <r>
          <rPr>
            <b/>
            <sz val="9"/>
            <color indexed="81"/>
            <rFont val="Tahoma"/>
            <family val="2"/>
          </rPr>
          <t>Thang ain’t got no I and these pitchers are nothing to me</t>
        </r>
        <r>
          <rPr>
            <sz val="9"/>
            <color indexed="81"/>
            <rFont val="Tahoma"/>
            <family val="2"/>
          </rPr>
          <t xml:space="preserve">
</t>
        </r>
      </text>
    </comment>
    <comment ref="AJ57" authorId="0">
      <text>
        <r>
          <rPr>
            <b/>
            <sz val="9"/>
            <color indexed="81"/>
            <rFont val="Tahoma"/>
            <family val="2"/>
          </rPr>
          <t>Thisclose</t>
        </r>
        <r>
          <rPr>
            <sz val="9"/>
            <color indexed="81"/>
            <rFont val="Tahoma"/>
            <family val="2"/>
          </rPr>
          <t xml:space="preserve">
</t>
        </r>
      </text>
    </comment>
    <comment ref="Z60" authorId="0">
      <text>
        <r>
          <rPr>
            <b/>
            <sz val="9"/>
            <color indexed="81"/>
            <rFont val="Tahoma"/>
            <family val="2"/>
          </rPr>
          <t>If drafting any of these guys gives you an erection for longer than four hours, seek medical attention</t>
        </r>
      </text>
    </comment>
    <comment ref="Z64" authorId="0">
      <text>
        <r>
          <rPr>
            <b/>
            <sz val="9"/>
            <color indexed="81"/>
            <rFont val="Tahoma"/>
            <family val="2"/>
          </rPr>
          <t>SAGNOF!</t>
        </r>
      </text>
    </comment>
    <comment ref="AJ65" authorId="0">
      <text>
        <r>
          <rPr>
            <b/>
            <sz val="9"/>
            <color indexed="81"/>
            <rFont val="Tahoma"/>
            <family val="2"/>
          </rPr>
          <t>Come here, Dumpling Face</t>
        </r>
      </text>
    </comment>
    <comment ref="Z69" authorId="0">
      <text>
        <r>
          <rPr>
            <b/>
            <sz val="9"/>
            <color indexed="81"/>
            <rFont val="Tahoma"/>
            <family val="2"/>
          </rPr>
          <t>Some slight upside from my projections, some big downside too</t>
        </r>
      </text>
    </comment>
    <comment ref="AJ74" authorId="0">
      <text>
        <r>
          <rPr>
            <b/>
            <sz val="9"/>
            <color indexed="81"/>
            <rFont val="Tahoma"/>
            <family val="2"/>
          </rPr>
          <t>At best meh, at worst I hate their guts.</t>
        </r>
      </text>
    </comment>
    <comment ref="Z76" authorId="0">
      <text>
        <r>
          <rPr>
            <b/>
            <sz val="9"/>
            <color indexed="81"/>
            <rFont val="Tahoma"/>
            <family val="2"/>
          </rPr>
          <t>Grey’s upsides yo’ head</t>
        </r>
      </text>
    </comment>
    <comment ref="AJ85" authorId="0">
      <text>
        <r>
          <rPr>
            <b/>
            <sz val="9"/>
            <color indexed="81"/>
            <rFont val="Tahoma"/>
            <family val="2"/>
          </rPr>
          <t>Lottery tickets</t>
        </r>
      </text>
    </comment>
    <comment ref="Z86" authorId="0">
      <text>
        <r>
          <rPr>
            <b/>
            <sz val="9"/>
            <color indexed="81"/>
            <rFont val="Tahoma"/>
            <family val="2"/>
          </rPr>
          <t>Splitsville</t>
        </r>
        <r>
          <rPr>
            <sz val="9"/>
            <color indexed="81"/>
            <rFont val="Tahoma"/>
            <family val="2"/>
          </rPr>
          <t xml:space="preserve">
</t>
        </r>
      </text>
    </comment>
    <comment ref="Z96" authorId="0">
      <text>
        <r>
          <rPr>
            <b/>
            <sz val="9"/>
            <color indexed="81"/>
            <rFont val="Tahoma"/>
            <family val="2"/>
          </rPr>
          <t>They have everyday jobs, and…um…well…yeah.</t>
        </r>
      </text>
    </comment>
    <comment ref="AJ101" authorId="0">
      <text>
        <r>
          <rPr>
            <b/>
            <sz val="9"/>
            <color indexed="81"/>
            <rFont val="Tahoma"/>
            <family val="2"/>
          </rPr>
          <t>Throw it on auto-draft and go have sex with your loved one.  It doesn’t matter</t>
        </r>
      </text>
    </comment>
  </commentList>
</comments>
</file>

<file path=xl/connections.xml><?xml version="1.0" encoding="utf-8"?>
<connections xmlns="http://schemas.openxmlformats.org/spreadsheetml/2006/main">
  <connection id="1" name="Connection" type="4" refreshedVersion="4" background="1" saveData="1">
    <webPr sourceData="1" parsePre="1" consecutive="1" xl2000="1" url="http://razzball.com/projections-grey" htmlTables="1">
      <tables count="1">
        <s v="neorazzstatstable"/>
      </tables>
    </webPr>
  </connection>
</connections>
</file>

<file path=xl/sharedStrings.xml><?xml version="1.0" encoding="utf-8"?>
<sst xmlns="http://schemas.openxmlformats.org/spreadsheetml/2006/main" count="2361" uniqueCount="661">
  <si>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</si>
  <si>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</si>
  <si>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Fixes calculating errors on War Room page. Allows entry up to 25 teams.</t>
  </si>
  <si>
    <t>TB</t>
  </si>
  <si>
    <t>Rank</t>
  </si>
  <si>
    <t>a</t>
  </si>
  <si>
    <t>UT</t>
  </si>
  <si>
    <t>Ortiz, David</t>
  </si>
  <si>
    <t>Third Base</t>
  </si>
  <si>
    <t>Shortstop</t>
  </si>
  <si>
    <t>Outfield</t>
  </si>
  <si>
    <t>DH</t>
  </si>
  <si>
    <t>Starting Pitcher</t>
  </si>
  <si>
    <t>Closer</t>
  </si>
  <si>
    <t>Middle Relief</t>
  </si>
  <si>
    <t>Ramirez, Hanley</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</si>
  <si>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</si>
  <si>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</si>
  <si>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</si>
  <si>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</si>
  <si>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</si>
  <si>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</si>
  <si>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</si>
  <si>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</si>
  <si>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</si>
  <si>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</si>
  <si>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</si>
  <si>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</si>
  <si>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</si>
  <si>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</si>
  <si>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</si>
  <si>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</si>
  <si>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</si>
  <si>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</si>
  <si>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</si>
  <si>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</si>
  <si>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</si>
  <si>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</si>
  <si>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</si>
  <si>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</si>
  <si>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</si>
  <si>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</si>
  <si>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</si>
  <si>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</si>
  <si>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</si>
  <si>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</si>
  <si>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</si>
  <si>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</si>
  <si>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</si>
  <si>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</si>
  <si>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</si>
  <si>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</si>
  <si>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</si>
  <si>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</si>
  <si>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</si>
  <si>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</si>
  <si>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</si>
  <si>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</si>
  <si>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</si>
  <si>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</si>
  <si>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</si>
  <si>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</si>
  <si>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</si>
  <si>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</si>
  <si>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</si>
  <si>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</si>
  <si>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</si>
  <si>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</si>
  <si>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</si>
  <si>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</si>
  <si>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</si>
  <si>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</si>
  <si>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</si>
  <si>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</si>
  <si>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</si>
  <si>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</si>
  <si>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</si>
  <si>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</si>
  <si>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</si>
  <si>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</si>
  <si>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</si>
  <si>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</si>
  <si>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</si>
  <si>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</si>
  <si>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</si>
  <si>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Update</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</si>
  <si>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</si>
  <si>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</si>
  <si>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</si>
  <si>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</si>
  <si>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</si>
  <si>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</si>
  <si>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</si>
  <si>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</si>
  <si>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</si>
  <si>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</si>
  <si>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Populate Players Tab during Draft</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</si>
  <si>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</si>
  <si>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</si>
  <si>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</si>
  <si>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</si>
  <si>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</si>
  <si>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</si>
  <si>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</si>
  <si>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</si>
  <si>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</si>
  <si>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</si>
  <si>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</si>
  <si>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AB</t>
  </si>
  <si>
    <t>Vitals</t>
  </si>
  <si>
    <t xml:space="preserve">Proj </t>
  </si>
  <si>
    <t>Average</t>
  </si>
  <si>
    <t>Formulas</t>
  </si>
  <si>
    <t>Name</t>
  </si>
  <si>
    <t>Owner</t>
  </si>
  <si>
    <t>Sal</t>
  </si>
  <si>
    <t>Team</t>
  </si>
  <si>
    <t>12 Tm</t>
  </si>
  <si>
    <t>R</t>
  </si>
  <si>
    <t>HR</t>
  </si>
  <si>
    <t>RBI</t>
  </si>
  <si>
    <t>SB</t>
  </si>
  <si>
    <t>AVG</t>
  </si>
  <si>
    <t>OBP Calc</t>
  </si>
  <si>
    <t>A</t>
  </si>
  <si>
    <t>B</t>
  </si>
  <si>
    <t>C</t>
  </si>
  <si>
    <t>WR Player</t>
  </si>
  <si>
    <t>WR Sal</t>
  </si>
  <si>
    <t>P S</t>
  </si>
  <si>
    <t>Salary</t>
  </si>
  <si>
    <t>IP</t>
  </si>
  <si>
    <t>ERA</t>
  </si>
  <si>
    <t>WHIP</t>
  </si>
  <si>
    <t>W</t>
  </si>
  <si>
    <t>S</t>
  </si>
  <si>
    <t>K</t>
  </si>
  <si>
    <t>ERA Calc</t>
  </si>
  <si>
    <t>WHIP Calc</t>
  </si>
  <si>
    <t>SS</t>
  </si>
  <si>
    <t>SP</t>
  </si>
  <si>
    <t>1B</t>
  </si>
  <si>
    <t>MIL</t>
  </si>
  <si>
    <t>OF</t>
  </si>
  <si>
    <t>DET</t>
  </si>
  <si>
    <t>3B</t>
  </si>
  <si>
    <t>SEA</t>
  </si>
  <si>
    <t>2B</t>
  </si>
  <si>
    <t>WAS</t>
  </si>
  <si>
    <t>BAL</t>
  </si>
  <si>
    <t>COL</t>
  </si>
  <si>
    <t>TEX</t>
  </si>
  <si>
    <t>CIN</t>
  </si>
  <si>
    <t>LAA</t>
  </si>
  <si>
    <t>Complete User Input Tab based upon league parameters</t>
  </si>
  <si>
    <t>2012 updates by</t>
  </si>
  <si>
    <t>John Hassett</t>
  </si>
  <si>
    <t>2013 updates by</t>
  </si>
  <si>
    <t>b</t>
  </si>
  <si>
    <t>c</t>
  </si>
  <si>
    <t>d</t>
  </si>
  <si>
    <t>e</t>
  </si>
  <si>
    <t>f</t>
  </si>
  <si>
    <t>g</t>
  </si>
  <si>
    <t>h</t>
  </si>
  <si>
    <t>i</t>
  </si>
  <si>
    <t>j</t>
  </si>
  <si>
    <t>k</t>
  </si>
  <si>
    <t>l</t>
  </si>
  <si>
    <t>Trevor Gallo &amp; John Hassett</t>
  </si>
  <si>
    <t>6)</t>
  </si>
  <si>
    <t>4)</t>
  </si>
  <si>
    <t>5)</t>
  </si>
  <si>
    <t>Auto updating Draftee List for your team.</t>
  </si>
  <si>
    <t>User customizable for Team Names,League Type, and  Goals</t>
  </si>
  <si>
    <t>All statistics based upon Grey Albright, RAZZBALL.COM</t>
  </si>
  <si>
    <t>Josmil Pinto</t>
  </si>
  <si>
    <t>SF</t>
  </si>
  <si>
    <t>CLE</t>
  </si>
  <si>
    <t>STL</t>
  </si>
  <si>
    <t>KC</t>
  </si>
  <si>
    <t>HOU</t>
  </si>
  <si>
    <t>ATL</t>
  </si>
  <si>
    <t>MIN</t>
  </si>
  <si>
    <t>BOS</t>
  </si>
  <si>
    <t>MIA</t>
  </si>
  <si>
    <t>PHI</t>
  </si>
  <si>
    <t>OAK</t>
  </si>
  <si>
    <t>SD</t>
  </si>
  <si>
    <t>ESPN</t>
  </si>
  <si>
    <t>YAHOO</t>
  </si>
  <si>
    <t>$</t>
  </si>
  <si>
    <t>SV</t>
  </si>
  <si>
    <t>Don't be shellfish...FacebookTwitterGoogle+</t>
  </si>
  <si>
    <t>Mike Trout</t>
  </si>
  <si>
    <t>Miguel Cabrera</t>
  </si>
  <si>
    <t>Paul Goldschmidt</t>
  </si>
  <si>
    <t>Andrew McCutchen</t>
  </si>
  <si>
    <t>Adam Jones</t>
  </si>
  <si>
    <t>Robinson Cano</t>
  </si>
  <si>
    <t>Prince Fielder</t>
  </si>
  <si>
    <t>Carlos Gonzalez</t>
  </si>
  <si>
    <t>Chris Davis</t>
  </si>
  <si>
    <t>Bryce Harper</t>
  </si>
  <si>
    <t>Evan Longoria</t>
  </si>
  <si>
    <t>Albert Pujols</t>
  </si>
  <si>
    <t>Joey Votto</t>
  </si>
  <si>
    <t>Jose Bautista</t>
  </si>
  <si>
    <t>Ryan Braun</t>
  </si>
  <si>
    <t>Hanley Ramirez</t>
  </si>
  <si>
    <t>Adrian Beltre</t>
  </si>
  <si>
    <t>Edwin Encarnacion</t>
  </si>
  <si>
    <t>1B, 3B</t>
  </si>
  <si>
    <t>Yasiel Puig</t>
  </si>
  <si>
    <t>Jay Bruce</t>
  </si>
  <si>
    <t>Clayton Kershaw</t>
  </si>
  <si>
    <t>Troy Tulowitzki</t>
  </si>
  <si>
    <t>Giancarlo Stanton</t>
  </si>
  <si>
    <t>Yu Darvish</t>
  </si>
  <si>
    <t>Freddie Freeman</t>
  </si>
  <si>
    <t>Justin Upton</t>
  </si>
  <si>
    <t>David Wright</t>
  </si>
  <si>
    <t>Jean Segura</t>
  </si>
  <si>
    <t>Alex Rios</t>
  </si>
  <si>
    <t>Jacoby Ellsbury</t>
  </si>
  <si>
    <t>Felix Hernandez</t>
  </si>
  <si>
    <t>Max Scherzer</t>
  </si>
  <si>
    <t>Jason Kipnis</t>
  </si>
  <si>
    <t>Dustin Pedroia</t>
  </si>
  <si>
    <t>Ryan Zimmerman</t>
  </si>
  <si>
    <t>Ian Desmond</t>
  </si>
  <si>
    <t>Stephen Strasburg</t>
  </si>
  <si>
    <t>Adam Wainwright</t>
  </si>
  <si>
    <t>Shin-Soo Choo</t>
  </si>
  <si>
    <t>Elvis Andrus</t>
  </si>
  <si>
    <t>Ian Kinsler</t>
  </si>
  <si>
    <t>Jose Reyes</t>
  </si>
  <si>
    <t>Madison Bumgarner</t>
  </si>
  <si>
    <t>Cliff Lee</t>
  </si>
  <si>
    <t>Justin Verlander</t>
  </si>
  <si>
    <t>Eric Hosmer</t>
  </si>
  <si>
    <t>Wil Myers</t>
  </si>
  <si>
    <t>Starling Marte</t>
  </si>
  <si>
    <t>Alex Gordon</t>
  </si>
  <si>
    <t>Carlos Gomez</t>
  </si>
  <si>
    <t>Jose Fernandez</t>
  </si>
  <si>
    <t>Chris Sale</t>
  </si>
  <si>
    <t>Anibal Sanchez</t>
  </si>
  <si>
    <t>Alex Cobb</t>
  </si>
  <si>
    <t>Hisashi Iwakuma</t>
  </si>
  <si>
    <t>Josh Donaldson</t>
  </si>
  <si>
    <t>Hunter Pence</t>
  </si>
  <si>
    <t>Homer Bailey</t>
  </si>
  <si>
    <t>Julio Teheran</t>
  </si>
  <si>
    <t>Anthony Rizzo</t>
  </si>
  <si>
    <t>Adrian Gonzalez</t>
  </si>
  <si>
    <t>Mark Trumbo</t>
  </si>
  <si>
    <t>1B, OF</t>
  </si>
  <si>
    <t>Jose Abreu</t>
  </si>
  <si>
    <t>David Price</t>
  </si>
  <si>
    <t>Zack Greinke</t>
  </si>
  <si>
    <t>Matt Moore</t>
  </si>
  <si>
    <t>Carlos Beltran</t>
  </si>
  <si>
    <t>Gio Gonzalez</t>
  </si>
  <si>
    <t>Matt Holliday</t>
  </si>
  <si>
    <t>Francisco Liriano</t>
  </si>
  <si>
    <t>Mike Minor</t>
  </si>
  <si>
    <t>David Ortiz</t>
  </si>
  <si>
    <t>Billy Butler</t>
  </si>
  <si>
    <t>Mat Latos</t>
  </si>
  <si>
    <t>Jordan Zimmermann</t>
  </si>
  <si>
    <t>Michael Cuddyer</t>
  </si>
  <si>
    <t>Allen Craig</t>
  </si>
  <si>
    <t>Jayson Werth</t>
  </si>
  <si>
    <t>Josh Hamilton</t>
  </si>
  <si>
    <t>Billy Hamilton</t>
  </si>
  <si>
    <t>Matt Kemp</t>
  </si>
  <si>
    <t>Jason Heyward</t>
  </si>
  <si>
    <t>Yoenis Cespedes</t>
  </si>
  <si>
    <t>Jose Altuve</t>
  </si>
  <si>
    <t>Craig Kimbrel</t>
  </si>
  <si>
    <t>Aroldis Chapman</t>
  </si>
  <si>
    <t>Kenley Jansen</t>
  </si>
  <si>
    <t>Jedd Gyorko</t>
  </si>
  <si>
    <t>2B, 3B</t>
  </si>
  <si>
    <t>Ben Zobrist</t>
  </si>
  <si>
    <t>2B, SS, OF</t>
  </si>
  <si>
    <t>Aaron Hill</t>
  </si>
  <si>
    <t>Wilin Rosario</t>
  </si>
  <si>
    <t>Buster Posey</t>
  </si>
  <si>
    <t>C,1B</t>
  </si>
  <si>
    <t>C, 1B</t>
  </si>
  <si>
    <t>Carlos Santana</t>
  </si>
  <si>
    <t>Brandon Phillips</t>
  </si>
  <si>
    <t>Matt Cain</t>
  </si>
  <si>
    <t>James Shields</t>
  </si>
  <si>
    <t>Doug Fister</t>
  </si>
  <si>
    <t>Pedro Alvarez</t>
  </si>
  <si>
    <t>Justin Masterson</t>
  </si>
  <si>
    <t>Gerrit Cole</t>
  </si>
  <si>
    <t>Sonny Gray</t>
  </si>
  <si>
    <t>Masahiro Tanaka</t>
  </si>
  <si>
    <t>Matt Carpenter</t>
  </si>
  <si>
    <t>Mike Napoli</t>
  </si>
  <si>
    <t>Brandon Moss</t>
  </si>
  <si>
    <t>Everth Cabrera</t>
  </si>
  <si>
    <t>Corey Hart</t>
  </si>
  <si>
    <t>Coco Crisp</t>
  </si>
  <si>
    <t>Desmond Jennings</t>
  </si>
  <si>
    <t>Alejandro De Aza</t>
  </si>
  <si>
    <t>Shane Victorino</t>
  </si>
  <si>
    <t>Greg Holland</t>
  </si>
  <si>
    <t>Kyle Seager</t>
  </si>
  <si>
    <t>Trevor Rosenthal</t>
  </si>
  <si>
    <t>Michael Wacha</t>
  </si>
  <si>
    <t>David Robertson</t>
  </si>
  <si>
    <t>Matt Adams</t>
  </si>
  <si>
    <t>Brandon Belt</t>
  </si>
  <si>
    <t>Koji Uehara</t>
  </si>
  <si>
    <t>Nolan Arenado</t>
  </si>
  <si>
    <t>Cody Asche</t>
  </si>
  <si>
    <t>Will Middlebrooks</t>
  </si>
  <si>
    <t>Danny Salazar</t>
  </si>
  <si>
    <t>Tony Cingrani</t>
  </si>
  <si>
    <t>Todd Frazier</t>
  </si>
  <si>
    <t>Cole Hamels</t>
  </si>
  <si>
    <t>Jered Weaver</t>
  </si>
  <si>
    <t>Shelby Miller</t>
  </si>
  <si>
    <t>Jon Lester</t>
  </si>
  <si>
    <t>Patrick Corbin</t>
  </si>
  <si>
    <t>Rick Porcello</t>
  </si>
  <si>
    <t>Ryan Howard</t>
  </si>
  <si>
    <t>Kris Medlen</t>
  </si>
  <si>
    <t>Peter Bourjos</t>
  </si>
  <si>
    <t>Mike Moustakas</t>
  </si>
  <si>
    <t>Chase Utley</t>
  </si>
  <si>
    <t>Manny Machado</t>
  </si>
  <si>
    <t>Pablo Sandoval</t>
  </si>
  <si>
    <t>Howie Kendrick</t>
  </si>
  <si>
    <t>Brett Lawrie</t>
  </si>
  <si>
    <t>Andrelton Simmons</t>
  </si>
  <si>
    <t>Starlin Castro</t>
  </si>
  <si>
    <t>Brad Miller</t>
  </si>
  <si>
    <t>2B, SS</t>
  </si>
  <si>
    <t>Jurickson Profar</t>
  </si>
  <si>
    <t>2B, SS, 3B</t>
  </si>
  <si>
    <t>Jimmy Rollins</t>
  </si>
  <si>
    <t>Sergio Romo</t>
  </si>
  <si>
    <t>Glen Perkins</t>
  </si>
  <si>
    <t>Joe Nathan</t>
  </si>
  <si>
    <t>Addison Reed</t>
  </si>
  <si>
    <t>Jason Grilli</t>
  </si>
  <si>
    <t>Norichika Aoki</t>
  </si>
  <si>
    <t>Alfonso Soriano</t>
  </si>
  <si>
    <t>Domonic Brown</t>
  </si>
  <si>
    <t>Curtis Granderson</t>
  </si>
  <si>
    <t>Dexter Fowler</t>
  </si>
  <si>
    <t>Austin Jackson</t>
  </si>
  <si>
    <t>Torii Hunter</t>
  </si>
  <si>
    <t>Nelson Cruz</t>
  </si>
  <si>
    <t>Will Venable</t>
  </si>
  <si>
    <t>Kendrys Morales</t>
  </si>
  <si>
    <t>Mark Teixeira</t>
  </si>
  <si>
    <t>Alcides Escobar</t>
  </si>
  <si>
    <t>Asdrubal Cabrera</t>
  </si>
  <si>
    <t>Andrew Cashner</t>
  </si>
  <si>
    <t>Chris Tillman</t>
  </si>
  <si>
    <t>Chris Archer</t>
  </si>
  <si>
    <t>Hyun-Jin Ryu</t>
  </si>
  <si>
    <t>Brian McCann</t>
  </si>
  <si>
    <t>Matt Wieters</t>
  </si>
  <si>
    <t>Yadier Molina</t>
  </si>
  <si>
    <t>Avisail Garcia</t>
  </si>
  <si>
    <t>Leonys Martin</t>
  </si>
  <si>
    <t>Michael Brantley</t>
  </si>
  <si>
    <t>Brett Gardner</t>
  </si>
  <si>
    <t>Carl Crawford</t>
  </si>
  <si>
    <t>B.J. Upton</t>
  </si>
  <si>
    <t>Kole Calhoun</t>
  </si>
  <si>
    <t>Chase Headley</t>
  </si>
  <si>
    <t>Aramis Ramirez</t>
  </si>
  <si>
    <t>David Freese</t>
  </si>
  <si>
    <t>Justin Morneau</t>
  </si>
  <si>
    <t>Hiroki Kuroda</t>
  </si>
  <si>
    <t>Josh Johnson</t>
  </si>
  <si>
    <t>A.J. Griffin</t>
  </si>
  <si>
    <t>CC Sabathia</t>
  </si>
  <si>
    <t>Johnny Cueto</t>
  </si>
  <si>
    <t>Tim Lincecum</t>
  </si>
  <si>
    <t>R.A. Dickey</t>
  </si>
  <si>
    <t>Lance Lynn</t>
  </si>
  <si>
    <t>C.J. Wilson</t>
  </si>
  <si>
    <t>Jake Peavy</t>
  </si>
  <si>
    <t>Zack Wheeler</t>
  </si>
  <si>
    <t>Clay Buchholz</t>
  </si>
  <si>
    <t>A.J. Burnett</t>
  </si>
  <si>
    <t>Corey Kluber</t>
  </si>
  <si>
    <t>Ubaldo Jimenez</t>
  </si>
  <si>
    <t>Taijuan Walker</t>
  </si>
  <si>
    <t>Drew Smyly</t>
  </si>
  <si>
    <t>Randall Delgado</t>
  </si>
  <si>
    <t>Martin Perez</t>
  </si>
  <si>
    <t>Jeff Samardzija</t>
  </si>
  <si>
    <t>Brandon Beachy</t>
  </si>
  <si>
    <t>Rafael Soriano</t>
  </si>
  <si>
    <t>Casey Janssen</t>
  </si>
  <si>
    <t>Jed Lowrie</t>
  </si>
  <si>
    <t>Huston Street</t>
  </si>
  <si>
    <t>Martin Prado</t>
  </si>
  <si>
    <t>2B, 3B, OF</t>
  </si>
  <si>
    <t>Steve Cishek</t>
  </si>
  <si>
    <t>Jonathan Papelbon</t>
  </si>
  <si>
    <t>Anthony Rendon</t>
  </si>
  <si>
    <t>Jim Johnson</t>
  </si>
  <si>
    <t>J.J. Hardy</t>
  </si>
  <si>
    <t>Salvador Perez</t>
  </si>
  <si>
    <t>Ernesto Frieri</t>
  </si>
  <si>
    <t>Alexei Ramirez</t>
  </si>
  <si>
    <t>Jonathan Lucroy</t>
  </si>
  <si>
    <t>Erick Aybar</t>
  </si>
  <si>
    <t>Jason Castro</t>
  </si>
  <si>
    <t>Wilson Ramos</t>
  </si>
  <si>
    <t>Khris Davis</t>
  </si>
  <si>
    <t>Evan Gattis</t>
  </si>
  <si>
    <t>C, OF</t>
  </si>
  <si>
    <t>Joe Mauer</t>
  </si>
  <si>
    <t>Christian Yelich</t>
  </si>
  <si>
    <t>Adam Eaton</t>
  </si>
  <si>
    <t>Lorenzo Cain</t>
  </si>
  <si>
    <t>Marlon Byrd</t>
  </si>
  <si>
    <t>Nick Swisher</t>
  </si>
  <si>
    <t>Adam Lind</t>
  </si>
  <si>
    <t>Adam LaRoche</t>
  </si>
  <si>
    <t>Fernando Rodney</t>
  </si>
  <si>
    <t>Matt Dominguez</t>
  </si>
  <si>
    <t>John Axford</t>
  </si>
  <si>
    <t>Josh Willingham</t>
  </si>
  <si>
    <t>Grant Balfour</t>
  </si>
  <si>
    <t>Bobby Parnell</t>
  </si>
  <si>
    <t>Michael Bourn</t>
  </si>
  <si>
    <t>Jim Henderson</t>
  </si>
  <si>
    <t>Jose Veras</t>
  </si>
  <si>
    <t>Neftali Feliz</t>
  </si>
  <si>
    <t>LaTroy Hawkins</t>
  </si>
  <si>
    <t>Alexander Guerrero</t>
  </si>
  <si>
    <t>Tanner Scheppers</t>
  </si>
  <si>
    <t>Kelly Johnson</t>
  </si>
  <si>
    <t>2B, OF</t>
  </si>
  <si>
    <t>Nate Jones</t>
  </si>
  <si>
    <t>Rajai Davis</t>
  </si>
  <si>
    <t>Scooter Gennett</t>
  </si>
  <si>
    <t>Dillon Gee</t>
  </si>
  <si>
    <t>Ben Revere</t>
  </si>
  <si>
    <t>Chad Qualls</t>
  </si>
  <si>
    <t>Denard Span</t>
  </si>
  <si>
    <t>Wily Peralta</t>
  </si>
  <si>
    <t>Kolten Wong</t>
  </si>
  <si>
    <t>Eric Young</t>
  </si>
  <si>
    <t>Hector Santiago</t>
  </si>
  <si>
    <t>Joakim Soria</t>
  </si>
  <si>
    <t>Erasmo Ramirez</t>
  </si>
  <si>
    <t>Tyler Skaggs</t>
  </si>
  <si>
    <t>Matt Lindstrom</t>
  </si>
  <si>
    <t>Colby Rasmus</t>
  </si>
  <si>
    <t>Kevin Gausman</t>
  </si>
  <si>
    <t>Dan Haren</t>
  </si>
  <si>
    <t>Jon Niese</t>
  </si>
  <si>
    <t>Yovani Gallardo</t>
  </si>
  <si>
    <t>A.J. Pierzynski</t>
  </si>
  <si>
    <t>Mark Melancon</t>
  </si>
  <si>
    <t>Matt Garza</t>
  </si>
  <si>
    <t>Miguel Montero</t>
  </si>
  <si>
    <t>Jhonny Peralta</t>
  </si>
  <si>
    <t>Ricky Nolasco</t>
  </si>
  <si>
    <t>Jarrod Saltalamacchia</t>
  </si>
  <si>
    <t>Derek Jeter</t>
  </si>
  <si>
    <t>Scott Kazmir</t>
  </si>
  <si>
    <t>Travis d’Arnaud</t>
  </si>
  <si>
    <t>Bartolo Colon</t>
  </si>
  <si>
    <t>Mike Zunino</t>
  </si>
  <si>
    <t>Xander Bogaerts</t>
  </si>
  <si>
    <t>SS, 3B</t>
  </si>
  <si>
    <t>Devin Mesoraco</t>
  </si>
  <si>
    <t>Jonathan Villar</t>
  </si>
  <si>
    <t>Zack Cozart</t>
  </si>
  <si>
    <t>Victor Martinez</t>
  </si>
  <si>
    <t>Chris Carter</t>
  </si>
  <si>
    <t>Juan Francisco</t>
  </si>
  <si>
    <t>Chris Johnson</t>
  </si>
  <si>
    <t>Daniel Nava</t>
  </si>
  <si>
    <t>Josh Rutledge</t>
  </si>
  <si>
    <t>Josh Fields</t>
  </si>
  <si>
    <t>Daniel Murphy</t>
  </si>
  <si>
    <t>1B, 2B</t>
  </si>
  <si>
    <t>Michael Morse</t>
  </si>
  <si>
    <t>Dan Uggla</t>
  </si>
  <si>
    <t>Brian Dozier</t>
  </si>
  <si>
    <t>Neil Walker</t>
  </si>
  <si>
    <t>Rickie Weeks</t>
  </si>
  <si>
    <t>Daniel Webb</t>
  </si>
  <si>
    <t>Marco Scutaro</t>
  </si>
  <si>
    <t>Gordon Beckham</t>
  </si>
  <si>
    <t>Jesse Crain</t>
  </si>
  <si>
    <t>Omar Infante</t>
  </si>
  <si>
    <t>Matt Davidson</t>
  </si>
  <si>
    <t>Didi Gregorius</t>
  </si>
  <si>
    <t>Ervin Santana</t>
  </si>
  <si>
    <t>Trevor Plouffe</t>
  </si>
  <si>
    <t>DJ LeMahieu</t>
  </si>
  <si>
    <t>Emilio Bonifacio</t>
  </si>
  <si>
    <t>Tommy Milone</t>
  </si>
  <si>
    <t>Jordy Mercer</t>
  </si>
  <si>
    <t>Jarrod Parker</t>
  </si>
  <si>
    <t>Eduardo Nunez</t>
  </si>
  <si>
    <t>Dustin Ackley</t>
  </si>
  <si>
    <t>1B, 2B, OF</t>
  </si>
  <si>
    <t>Raul Ibanez</t>
  </si>
  <si>
    <t>Jose Quintana</t>
  </si>
  <si>
    <t>Alexi Ogando</t>
  </si>
  <si>
    <t>Oswaldo Arcia</t>
  </si>
  <si>
    <t>Yordano Ventura</t>
  </si>
  <si>
    <t>Jose Iglesias</t>
  </si>
  <si>
    <t>Marcell Ozuna</t>
  </si>
  <si>
    <t>George Springer</t>
  </si>
  <si>
    <t>Michael Pineda</t>
  </si>
  <si>
    <t>Nathan Eovaldi</t>
  </si>
  <si>
    <t>Alex Presley</t>
  </si>
  <si>
    <t>Alex Wood</t>
  </si>
  <si>
    <t>Oscar Taveras</t>
  </si>
  <si>
    <t>Marco Estrada</t>
  </si>
  <si>
    <t>Nick Castellanos</t>
  </si>
  <si>
    <t>Josh Reddick</t>
  </si>
  <si>
    <t>Dan Straily</t>
  </si>
  <si>
    <t>Jake Odorizzi</t>
  </si>
  <si>
    <t>Alex Torres</t>
  </si>
  <si>
    <t>Junior Lake</t>
  </si>
  <si>
    <t>Carlos Martinez</t>
  </si>
  <si>
    <t>Derek Holland</t>
  </si>
  <si>
    <t>Brandon Morrow</t>
  </si>
  <si>
    <t>Jackie Bradley Jr</t>
  </si>
  <si>
    <t>Mike Olt</t>
  </si>
  <si>
    <t>Michael Saunders</t>
  </si>
  <si>
    <t>Alex Avila</t>
  </si>
  <si>
    <t>Kyle Drabek</t>
  </si>
  <si>
    <t>Chris McGuiness</t>
  </si>
  <si>
    <t>James Loney</t>
  </si>
  <si>
    <t>Jameson Taillon</t>
  </si>
  <si>
    <t>Nate Schierholtz</t>
  </si>
  <si>
    <t>Adam Dunn</t>
  </si>
  <si>
    <t>Yan Gomes</t>
  </si>
  <si>
    <t>Archie Bradley</t>
  </si>
  <si>
    <t>Drew Stubbs</t>
  </si>
  <si>
    <t>J.P. Arencibia</t>
  </si>
  <si>
    <t>Mark Reynolds</t>
  </si>
  <si>
    <t>Mitch Moreland</t>
  </si>
  <si>
    <t>Welington Castillo</t>
  </si>
  <si>
    <t>Lucas Duda</t>
  </si>
  <si>
    <t>Chris Young</t>
  </si>
  <si>
    <t>Ike Davis</t>
  </si>
  <si>
    <t>Corey Dickerson</t>
  </si>
  <si>
    <t>Jarrod Dyson</t>
  </si>
  <si>
    <t>Ichiro Suzuki</t>
  </si>
  <si>
    <t>Andre Ethier</t>
  </si>
  <si>
    <t>Luke Hochevar</t>
  </si>
  <si>
    <t>Yonder Alonso</t>
  </si>
  <si>
    <t>Andrew Lambo</t>
  </si>
  <si>
    <t>Nick Markakis</t>
  </si>
  <si>
    <t>Angel Pagan</t>
  </si>
  <si>
    <t>Zach McAllister</t>
  </si>
  <si>
    <t>Carlos Quentin</t>
  </si>
  <si>
    <t>Jhoulys Chacin</t>
  </si>
  <si>
    <t>Ryan Ludwick</t>
  </si>
  <si>
    <t>Cody Ross</t>
  </si>
  <si>
    <t>David DeJesus</t>
  </si>
  <si>
    <t>Tyler Flowers</t>
  </si>
  <si>
    <t>Logan Morrison</t>
  </si>
  <si>
    <t>Dee Gordon</t>
  </si>
  <si>
    <t>Stephen Drew</t>
  </si>
  <si>
    <t>Russell Martin</t>
  </si>
  <si>
    <t>Nolan Reimold</t>
  </si>
  <si>
    <t>Yunel Escobar</t>
  </si>
  <si>
    <t>Carlos Ruiz</t>
  </si>
  <si>
    <t>Robbie Grossman</t>
  </si>
  <si>
    <t>L.J. Hoes</t>
  </si>
  <si>
    <t>Chris Iannetta</t>
  </si>
  <si>
    <t>Trevor Cahill</t>
  </si>
  <si>
    <t>Kurt Suzuki</t>
  </si>
  <si>
    <t>Melky Cabrera</t>
  </si>
  <si>
    <t>John Jaso</t>
  </si>
  <si>
    <t>Wei-Yin Chen</t>
  </si>
  <si>
    <t>Charlie Morton</t>
  </si>
  <si>
    <t>Casey McGehee</t>
  </si>
  <si>
    <t>Juan Uribe</t>
  </si>
  <si>
    <t>Jaime Garcia</t>
  </si>
  <si>
    <t>Nick Franklin</t>
  </si>
  <si>
    <t>Steve Lombardozzi</t>
  </si>
  <si>
    <t>Danny Duffy</t>
  </si>
  <si>
    <t>Carlos Carrasco</t>
  </si>
  <si>
    <t>Tyler Thornburg</t>
  </si>
  <si>
    <t>Jeremy Hellickson</t>
  </si>
  <si>
    <t>Jarred Cosart</t>
  </si>
  <si>
    <t>Joel Peralta</t>
  </si>
  <si>
    <t>Jake McGee</t>
  </si>
  <si>
    <t>Jenrry Mejia</t>
  </si>
  <si>
    <t>Tommy Hunter</t>
  </si>
  <si>
    <t>Phil Hughes</t>
  </si>
  <si>
    <t>Darren O’Day</t>
  </si>
  <si>
    <t>Jemile Weeks</t>
  </si>
  <si>
    <t>Brandon Crawford</t>
  </si>
  <si>
    <t>Adeiny Hechavarria</t>
  </si>
  <si>
    <t>Rafael Furcal</t>
  </si>
  <si>
    <t>Edinson Volquez</t>
  </si>
  <si>
    <t>Josh Beckett</t>
  </si>
  <si>
    <t>Danny Espinosa</t>
  </si>
  <si>
    <t>ARI</t>
  </si>
  <si>
    <t>LAN</t>
  </si>
  <si>
    <t>NYN</t>
  </si>
  <si>
    <t>NYA</t>
  </si>
  <si>
    <t>CHA</t>
  </si>
  <si>
    <t>CHN</t>
  </si>
  <si>
    <t>FA</t>
  </si>
  <si>
    <t>ESPN Pos</t>
  </si>
  <si>
    <t>Yahoo Pos</t>
  </si>
  <si>
    <t>Hitter Rank</t>
  </si>
  <si>
    <t>Pitcher Rank</t>
  </si>
  <si>
    <t>H/P</t>
  </si>
  <si>
    <t>Tot Rank</t>
  </si>
  <si>
    <t>P Rank</t>
  </si>
  <si>
    <t>Johnathan Lucroy</t>
  </si>
  <si>
    <t>Wellington Castillo</t>
  </si>
  <si>
    <t>Yander Alonso</t>
  </si>
  <si>
    <t>Brett Wallace</t>
  </si>
  <si>
    <t>Brett Lowrie</t>
  </si>
  <si>
    <t>Casey McGahee</t>
  </si>
  <si>
    <t>Johnathan Villar</t>
  </si>
  <si>
    <t>Zack Cosart</t>
  </si>
  <si>
    <t>Didi Gregorious</t>
  </si>
  <si>
    <t>Adeiny Hechavarrria</t>
  </si>
  <si>
    <t>Dominic Brown</t>
  </si>
  <si>
    <t>Oscar Tavares</t>
  </si>
  <si>
    <t>Jackie Bradley</t>
  </si>
  <si>
    <t>Santiago Casilla</t>
  </si>
  <si>
    <t>Darren O'Day</t>
  </si>
  <si>
    <t>Rex Brothers</t>
  </si>
  <si>
    <t>Johnathan Papelbon</t>
  </si>
  <si>
    <t>Danny Farquhar</t>
  </si>
  <si>
    <t>Jordan Zimermannn</t>
  </si>
  <si>
    <t>Timmy Lincecum</t>
  </si>
  <si>
    <t>Jake Peav</t>
  </si>
  <si>
    <t>Tajuan Walker</t>
  </si>
  <si>
    <t>Jeff Samardzja</t>
  </si>
  <si>
    <t>Tommy Millone</t>
  </si>
  <si>
    <t>Alexei Ogando</t>
  </si>
  <si>
    <t>Corey Leubke</t>
  </si>
  <si>
    <t>Archey Bradley</t>
  </si>
  <si>
    <t>Jhouyls Chacin</t>
  </si>
  <si>
    <t>Carlos Carasco</t>
  </si>
  <si>
    <t>Jenrry Meija</t>
  </si>
  <si>
    <t>Edison Volquez</t>
  </si>
  <si>
    <t>Ian Kennedy</t>
  </si>
  <si>
    <t xml:space="preserve">  ANY QUESTIONS?  Post a comment at http://razzball.com/2014-fantasy-baseball-war-room/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</si>
</sst>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43" x14ac:knownFonts="1">
    <font>
      <sz val="10"/>
      <name val="Arial"/>
      <family val="2"/>
    </font>
    <font>
      <sz val="10"/>
      <color theme="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0"/>
      <color rgb="FFFF0000"/>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0"/>
      <color rgb="FFFF0000"/>
      <name val="Arial"/>
      <family val="2"/>
    </font>
    <font>
      <u/>
      <sz val="10"/>
      <color rgb="FF0000FF"/>
      <name val="Arial"/>
      <family val="2"/>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C00000"/>
        <bgColor indexed="64"/>
      </patternFill>
    </fill>
    <fill>
      <patternFill patternType="solid">
        <fgColor rgb="FF00B05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s>
  <cellStyleXfs count="17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0" borderId="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319">
    <xf numFmtId="0" fontId="0" fillId="0" borderId="0" xfId="0"/>
    <xf numFmtId="0" fontId="0" fillId="0" borderId="0" xfId="0" applyBorder="1"/>
    <xf numFmtId="0" fontId="28" fillId="0" borderId="0" xfId="40"/>
    <xf numFmtId="0" fontId="28" fillId="0" borderId="0" xfId="40" applyBorder="1" applyAlignment="1">
      <alignment horizontal="center"/>
    </xf>
    <xf numFmtId="0" fontId="20" fillId="4" borderId="10" xfId="40" applyFont="1" applyFill="1" applyBorder="1" applyAlignment="1" applyProtection="1">
      <protection hidden="1"/>
    </xf>
    <xf numFmtId="165" fontId="20" fillId="4" borderId="10" xfId="29"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left"/>
      <protection hidden="1"/>
    </xf>
    <xf numFmtId="0" fontId="20" fillId="4" borderId="10" xfId="40" applyFont="1" applyFill="1" applyBorder="1" applyAlignment="1" applyProtection="1">
      <alignment horizontal="left"/>
      <protection hidden="1"/>
    </xf>
    <xf numFmtId="166" fontId="0" fillId="0" borderId="10" xfId="0" applyNumberFormat="1" applyBorder="1" applyAlignment="1">
      <alignment horizontal="center"/>
    </xf>
    <xf numFmtId="165" fontId="28" fillId="0" borderId="0" xfId="40" applyNumberFormat="1"/>
    <xf numFmtId="0" fontId="20" fillId="0" borderId="0" xfId="40" applyFont="1"/>
    <xf numFmtId="0" fontId="0" fillId="0" borderId="0" xfId="0" applyFont="1" applyBorder="1" applyAlignment="1"/>
    <xf numFmtId="0" fontId="20" fillId="10" borderId="10" xfId="0" applyFont="1" applyFill="1" applyBorder="1" applyAlignment="1">
      <alignment horizontal="center"/>
    </xf>
    <xf numFmtId="0" fontId="20" fillId="10" borderId="11" xfId="0" applyFont="1" applyFill="1" applyBorder="1" applyAlignment="1">
      <alignment horizontal="center"/>
    </xf>
    <xf numFmtId="0" fontId="20" fillId="9" borderId="12" xfId="0" applyFont="1" applyFill="1" applyBorder="1" applyAlignment="1">
      <alignment horizontal="center"/>
    </xf>
    <xf numFmtId="0" fontId="20" fillId="9" borderId="10" xfId="0" applyFont="1" applyFill="1" applyBorder="1" applyAlignment="1">
      <alignment horizontal="center"/>
    </xf>
    <xf numFmtId="0" fontId="20" fillId="9" borderId="11" xfId="0" applyFont="1" applyFill="1" applyBorder="1" applyAlignment="1">
      <alignment horizontal="center"/>
    </xf>
    <xf numFmtId="0" fontId="20" fillId="8" borderId="12" xfId="0" applyFont="1"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11" borderId="12" xfId="0" applyFont="1" applyFill="1" applyBorder="1" applyAlignment="1">
      <alignment horizontal="center"/>
    </xf>
    <xf numFmtId="0" fontId="20"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20" fillId="24" borderId="10" xfId="0" applyFont="1" applyFill="1" applyBorder="1" applyAlignment="1">
      <alignment horizontal="center"/>
    </xf>
    <xf numFmtId="170" fontId="20"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5" fillId="26" borderId="16" xfId="0" applyFont="1" applyFill="1" applyBorder="1" applyAlignment="1">
      <alignment horizontal="center"/>
    </xf>
    <xf numFmtId="0" fontId="20" fillId="0" borderId="13" xfId="0" applyFont="1" applyBorder="1"/>
    <xf numFmtId="1" fontId="20" fillId="22" borderId="12" xfId="40" applyNumberFormat="1" applyFont="1" applyFill="1" applyBorder="1" applyAlignment="1" applyProtection="1">
      <alignment horizontal="center"/>
      <protection hidden="1"/>
    </xf>
    <xf numFmtId="1" fontId="20" fillId="22" borderId="10" xfId="40" applyNumberFormat="1" applyFont="1" applyFill="1" applyBorder="1" applyAlignment="1" applyProtection="1">
      <alignment horizontal="center"/>
      <protection hidden="1"/>
    </xf>
    <xf numFmtId="0" fontId="20" fillId="22" borderId="11" xfId="40" applyFont="1" applyFill="1" applyBorder="1" applyAlignment="1" applyProtection="1">
      <alignment horizontal="center"/>
      <protection hidden="1"/>
    </xf>
    <xf numFmtId="1" fontId="20" fillId="4" borderId="12" xfId="40"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center"/>
      <protection hidden="1"/>
    </xf>
    <xf numFmtId="0" fontId="20"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5"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20" fillId="22" borderId="10" xfId="40" applyFont="1" applyFill="1" applyBorder="1" applyAlignment="1" applyProtection="1">
      <alignment horizontal="center"/>
      <protection hidden="1"/>
    </xf>
    <xf numFmtId="0" fontId="20"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20" fillId="28" borderId="10" xfId="0" applyNumberFormat="1" applyFont="1" applyFill="1" applyBorder="1" applyAlignment="1">
      <alignment horizontal="center"/>
    </xf>
    <xf numFmtId="168" fontId="20" fillId="28" borderId="10" xfId="0" applyNumberFormat="1" applyFont="1" applyFill="1" applyBorder="1" applyAlignment="1">
      <alignment horizontal="center"/>
    </xf>
    <xf numFmtId="1" fontId="20" fillId="29" borderId="10" xfId="0" applyNumberFormat="1" applyFont="1" applyFill="1" applyBorder="1" applyAlignment="1">
      <alignment horizontal="center"/>
    </xf>
    <xf numFmtId="2" fontId="20"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1" fontId="29" fillId="0" borderId="10" xfId="0" applyNumberFormat="1" applyFont="1" applyFill="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20" fillId="30" borderId="10" xfId="40" applyFont="1" applyFill="1" applyBorder="1" applyAlignment="1">
      <alignment horizontal="center"/>
    </xf>
    <xf numFmtId="2" fontId="20"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20"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37" fontId="29" fillId="8" borderId="10" xfId="29"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20"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20" fillId="9" borderId="26" xfId="0" applyFont="1" applyFill="1" applyBorder="1" applyAlignment="1">
      <alignment horizontal="center" wrapText="1"/>
    </xf>
    <xf numFmtId="1" fontId="20" fillId="28" borderId="27" xfId="0" applyNumberFormat="1" applyFont="1" applyFill="1" applyBorder="1" applyAlignment="1">
      <alignment horizontal="center"/>
    </xf>
    <xf numFmtId="0" fontId="20" fillId="9" borderId="28" xfId="0" applyFont="1" applyFill="1" applyBorder="1" applyAlignment="1">
      <alignment horizontal="center"/>
    </xf>
    <xf numFmtId="172" fontId="0" fillId="28" borderId="27" xfId="0" applyNumberFormat="1" applyFill="1" applyBorder="1"/>
    <xf numFmtId="172" fontId="26"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6" fillId="34" borderId="33" xfId="0" applyNumberFormat="1" applyFont="1" applyFill="1" applyBorder="1" applyAlignment="1">
      <alignment horizontal="center"/>
    </xf>
    <xf numFmtId="0" fontId="0" fillId="0" borderId="34" xfId="0" applyBorder="1"/>
    <xf numFmtId="0" fontId="20" fillId="0" borderId="17" xfId="0" applyFont="1" applyBorder="1"/>
    <xf numFmtId="0" fontId="0" fillId="0" borderId="17" xfId="0" applyBorder="1"/>
    <xf numFmtId="0" fontId="20" fillId="10" borderId="27" xfId="0" applyFont="1" applyFill="1" applyBorder="1" applyAlignment="1">
      <alignment horizontal="center"/>
    </xf>
    <xf numFmtId="0" fontId="20"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4" fillId="4" borderId="37" xfId="0" applyFont="1" applyFill="1" applyBorder="1" applyAlignment="1">
      <alignment horizontal="left"/>
    </xf>
    <xf numFmtId="0" fontId="24" fillId="4" borderId="38" xfId="0" applyFont="1" applyFill="1" applyBorder="1" applyAlignment="1">
      <alignment horizontal="center"/>
    </xf>
    <xf numFmtId="0" fontId="24" fillId="4" borderId="39" xfId="0" applyFont="1" applyFill="1" applyBorder="1" applyAlignment="1">
      <alignment horizontal="center"/>
    </xf>
    <xf numFmtId="0" fontId="25" fillId="26" borderId="40" xfId="0" applyFont="1" applyFill="1" applyBorder="1" applyAlignment="1">
      <alignment horizontal="center"/>
    </xf>
    <xf numFmtId="0" fontId="25"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5" fillId="26" borderId="27" xfId="0" applyFont="1" applyFill="1" applyBorder="1" applyAlignment="1">
      <alignment horizontal="center"/>
    </xf>
    <xf numFmtId="0" fontId="25"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20" fillId="22" borderId="42" xfId="0" applyNumberFormat="1" applyFont="1" applyFill="1" applyBorder="1" applyAlignment="1">
      <alignment horizontal="center"/>
    </xf>
    <xf numFmtId="170" fontId="20" fillId="25" borderId="42" xfId="0" applyNumberFormat="1" applyFont="1" applyFill="1" applyBorder="1" applyAlignment="1">
      <alignment horizontal="center"/>
    </xf>
    <xf numFmtId="0" fontId="0" fillId="0" borderId="43" xfId="0" applyBorder="1"/>
    <xf numFmtId="170" fontId="20"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20" fillId="24" borderId="27" xfId="0" applyFont="1" applyFill="1" applyBorder="1" applyAlignment="1">
      <alignment horizontal="center"/>
    </xf>
    <xf numFmtId="170" fontId="20"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166" fontId="28" fillId="0" borderId="10" xfId="0" applyNumberFormat="1" applyFont="1" applyBorder="1" applyAlignment="1">
      <alignment horizontal="center"/>
    </xf>
    <xf numFmtId="0" fontId="28" fillId="0" borderId="10" xfId="0" applyFont="1" applyFill="1" applyBorder="1" applyAlignment="1"/>
    <xf numFmtId="1" fontId="20" fillId="0" borderId="10" xfId="0" applyNumberFormat="1" applyFont="1" applyBorder="1" applyAlignment="1">
      <alignment horizontal="center"/>
    </xf>
    <xf numFmtId="0" fontId="20" fillId="0" borderId="10" xfId="0" applyFont="1" applyFill="1" applyBorder="1" applyAlignment="1"/>
    <xf numFmtId="166" fontId="20" fillId="0" borderId="10" xfId="0" applyNumberFormat="1" applyFont="1" applyBorder="1" applyAlignment="1">
      <alignment horizontal="center"/>
    </xf>
    <xf numFmtId="0" fontId="20"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20" fillId="31" borderId="10" xfId="28" applyNumberFormat="1" applyFont="1" applyFill="1" applyBorder="1" applyAlignment="1" applyProtection="1">
      <alignment horizontal="center"/>
    </xf>
    <xf numFmtId="2" fontId="29" fillId="0" borderId="10" xfId="0" applyNumberFormat="1" applyFont="1" applyFill="1" applyBorder="1" applyAlignment="1">
      <alignment horizontal="center"/>
    </xf>
    <xf numFmtId="166" fontId="29" fillId="0" borderId="10" xfId="0" applyNumberFormat="1" applyFont="1" applyBorder="1" applyAlignment="1">
      <alignment horizontal="center"/>
    </xf>
    <xf numFmtId="1" fontId="28" fillId="0" borderId="0" xfId="40" applyNumberFormat="1" applyBorder="1" applyAlignment="1">
      <alignment horizontal="center"/>
    </xf>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left"/>
    </xf>
    <xf numFmtId="0" fontId="20" fillId="0" borderId="10" xfId="0" applyFont="1" applyBorder="1" applyAlignment="1">
      <alignment horizontal="left"/>
    </xf>
    <xf numFmtId="0" fontId="29" fillId="0" borderId="21" xfId="0" applyFont="1" applyBorder="1" applyAlignment="1">
      <alignment horizontal="left"/>
    </xf>
    <xf numFmtId="166" fontId="29" fillId="32" borderId="13" xfId="0" applyNumberFormat="1" applyFont="1" applyFill="1" applyBorder="1" applyAlignment="1">
      <alignment horizontal="center"/>
    </xf>
    <xf numFmtId="0" fontId="28" fillId="0" borderId="10" xfId="0" applyFont="1" applyFill="1" applyBorder="1" applyAlignment="1">
      <alignment horizontal="left"/>
    </xf>
    <xf numFmtId="2" fontId="20" fillId="4" borderId="10" xfId="40" applyNumberFormat="1" applyFont="1" applyFill="1" applyBorder="1" applyAlignment="1" applyProtection="1">
      <protection hidden="1"/>
    </xf>
    <xf numFmtId="1" fontId="29" fillId="0" borderId="10" xfId="40" applyNumberFormat="1" applyFont="1" applyBorder="1"/>
    <xf numFmtId="37" fontId="29" fillId="8" borderId="10" xfId="29" applyNumberFormat="1" applyFont="1" applyFill="1" applyBorder="1" applyAlignment="1" applyProtection="1">
      <alignment horizontal="center" vertical="center"/>
    </xf>
    <xf numFmtId="0" fontId="29" fillId="35" borderId="10" xfId="40" applyFont="1" applyFill="1" applyBorder="1" applyAlignment="1">
      <alignment horizontal="center" vertical="center"/>
    </xf>
    <xf numFmtId="0" fontId="31" fillId="0" borderId="10" xfId="0" applyFont="1" applyFill="1" applyBorder="1" applyAlignment="1">
      <alignment horizontal="left"/>
    </xf>
    <xf numFmtId="0" fontId="31" fillId="0" borderId="10" xfId="0" applyFont="1" applyBorder="1" applyAlignment="1">
      <alignment horizontal="left"/>
    </xf>
    <xf numFmtId="0" fontId="31" fillId="0" borderId="21" xfId="0" applyFont="1" applyBorder="1" applyAlignment="1">
      <alignment horizontal="left"/>
    </xf>
    <xf numFmtId="166" fontId="31" fillId="0" borderId="10" xfId="0" applyNumberFormat="1" applyFont="1" applyBorder="1" applyAlignment="1">
      <alignment horizontal="center"/>
    </xf>
    <xf numFmtId="166" fontId="0" fillId="0" borderId="10" xfId="0" applyNumberFormat="1" applyFont="1" applyBorder="1" applyAlignment="1">
      <alignment horizontal="center"/>
    </xf>
    <xf numFmtId="0" fontId="20" fillId="0" borderId="0" xfId="40" applyFont="1" applyBorder="1" applyAlignment="1">
      <alignment horizontal="center"/>
    </xf>
    <xf numFmtId="166" fontId="31" fillId="32" borderId="13" xfId="0" applyNumberFormat="1" applyFont="1" applyFill="1" applyBorder="1" applyAlignment="1">
      <alignment horizontal="center"/>
    </xf>
    <xf numFmtId="166" fontId="31" fillId="32" borderId="0" xfId="0" applyNumberFormat="1" applyFont="1" applyFill="1" applyBorder="1" applyAlignment="1">
      <alignment horizontal="center"/>
    </xf>
    <xf numFmtId="0" fontId="31" fillId="32" borderId="13" xfId="40" applyFont="1" applyFill="1" applyBorder="1"/>
    <xf numFmtId="0" fontId="20" fillId="0" borderId="22" xfId="40" applyFont="1" applyBorder="1" applyAlignment="1">
      <alignment horizontal="center" vertical="center"/>
    </xf>
    <xf numFmtId="0" fontId="35" fillId="0" borderId="0" xfId="0" applyFont="1"/>
    <xf numFmtId="0" fontId="28" fillId="0" borderId="0" xfId="0" applyFont="1" applyAlignment="1">
      <alignment vertical="center"/>
    </xf>
    <xf numFmtId="0" fontId="20" fillId="0" borderId="22" xfId="40" applyFont="1" applyBorder="1" applyAlignment="1">
      <alignment horizontal="center"/>
    </xf>
    <xf numFmtId="0" fontId="29" fillId="37" borderId="10" xfId="0" applyFont="1" applyFill="1" applyBorder="1" applyAlignment="1">
      <alignment horizontal="left"/>
    </xf>
    <xf numFmtId="0" fontId="39" fillId="38" borderId="10" xfId="0" applyFont="1" applyFill="1" applyBorder="1" applyAlignment="1">
      <alignment horizontal="left"/>
    </xf>
    <xf numFmtId="0" fontId="31" fillId="37" borderId="10" xfId="0" applyFont="1" applyFill="1" applyBorder="1" applyAlignment="1">
      <alignment horizontal="left"/>
    </xf>
    <xf numFmtId="0" fontId="40" fillId="39" borderId="10" xfId="0" applyFont="1" applyFill="1" applyBorder="1" applyAlignment="1">
      <alignment horizontal="left"/>
    </xf>
    <xf numFmtId="0" fontId="29" fillId="37" borderId="10" xfId="0" applyFont="1" applyFill="1" applyBorder="1"/>
    <xf numFmtId="0" fontId="31" fillId="37" borderId="0" xfId="0" applyFont="1" applyFill="1"/>
    <xf numFmtId="0" fontId="39" fillId="38" borderId="10" xfId="0" applyFont="1" applyFill="1" applyBorder="1"/>
    <xf numFmtId="0" fontId="31" fillId="37" borderId="10" xfId="0" applyFont="1" applyFill="1" applyBorder="1"/>
    <xf numFmtId="0" fontId="39" fillId="38" borderId="21" xfId="0" applyFont="1" applyFill="1" applyBorder="1" applyAlignment="1">
      <alignment horizontal="left"/>
    </xf>
    <xf numFmtId="0" fontId="29" fillId="37" borderId="21" xfId="0" applyFont="1" applyFill="1" applyBorder="1" applyAlignment="1">
      <alignment horizontal="left"/>
    </xf>
    <xf numFmtId="0" fontId="29" fillId="37" borderId="21" xfId="0" applyFont="1" applyFill="1" applyBorder="1" applyAlignment="1"/>
    <xf numFmtId="0" fontId="28" fillId="0" borderId="0" xfId="40" applyFont="1" applyFill="1" applyAlignment="1"/>
    <xf numFmtId="0" fontId="28" fillId="0" borderId="0" xfId="40" applyFont="1" applyAlignment="1"/>
    <xf numFmtId="0" fontId="28" fillId="0" borderId="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vertical="center"/>
    </xf>
    <xf numFmtId="0" fontId="28" fillId="0" borderId="0" xfId="40" applyFont="1" applyFill="1" applyBorder="1"/>
    <xf numFmtId="0" fontId="28" fillId="0" borderId="0" xfId="40" applyFont="1" applyBorder="1"/>
    <xf numFmtId="0" fontId="39" fillId="38" borderId="21" xfId="0" applyFont="1" applyFill="1" applyBorder="1" applyAlignment="1"/>
    <xf numFmtId="0" fontId="39" fillId="38" borderId="21" xfId="0" applyFont="1" applyFill="1" applyBorder="1"/>
    <xf numFmtId="0" fontId="39" fillId="38" borderId="0" xfId="0" applyFont="1" applyFill="1" applyAlignment="1">
      <alignment horizontal="left"/>
    </xf>
    <xf numFmtId="0" fontId="31" fillId="37" borderId="10" xfId="0" applyFont="1" applyFill="1" applyBorder="1" applyAlignment="1"/>
    <xf numFmtId="0" fontId="41" fillId="40" borderId="10" xfId="0" applyFont="1" applyFill="1" applyBorder="1" applyAlignment="1">
      <alignment horizontal="left"/>
    </xf>
    <xf numFmtId="166" fontId="41" fillId="40" borderId="10" xfId="0" applyNumberFormat="1" applyFont="1" applyFill="1" applyBorder="1" applyAlignment="1">
      <alignment horizontal="center"/>
    </xf>
    <xf numFmtId="0" fontId="42" fillId="0" borderId="0" xfId="36" applyFont="1"/>
    <xf numFmtId="0" fontId="31" fillId="0" borderId="21" xfId="40" applyFont="1" applyBorder="1"/>
    <xf numFmtId="0" fontId="31" fillId="0" borderId="44" xfId="40" applyFont="1" applyBorder="1"/>
    <xf numFmtId="0" fontId="31" fillId="0" borderId="0" xfId="40" applyFont="1"/>
    <xf numFmtId="0" fontId="20" fillId="25" borderId="10" xfId="40" applyFont="1" applyFill="1" applyBorder="1" applyAlignment="1">
      <alignment horizontal="center"/>
    </xf>
    <xf numFmtId="1" fontId="28" fillId="0" borderId="21" xfId="40" applyNumberFormat="1" applyFont="1" applyBorder="1"/>
    <xf numFmtId="0" fontId="31" fillId="0" borderId="10" xfId="40" applyFont="1" applyBorder="1"/>
    <xf numFmtId="168" fontId="29" fillId="0" borderId="10" xfId="0" applyNumberFormat="1" applyFont="1" applyFill="1" applyBorder="1" applyAlignment="1">
      <alignment horizontal="center"/>
    </xf>
    <xf numFmtId="0" fontId="31" fillId="36" borderId="10" xfId="40" applyFont="1" applyFill="1" applyBorder="1" applyAlignment="1">
      <alignment wrapText="1"/>
    </xf>
    <xf numFmtId="1" fontId="29" fillId="0" borderId="21" xfId="40" applyNumberFormat="1" applyFont="1" applyBorder="1"/>
    <xf numFmtId="1" fontId="0" fillId="36" borderId="10" xfId="40" applyNumberFormat="1" applyFont="1" applyFill="1" applyBorder="1" applyAlignment="1">
      <alignment wrapText="1"/>
    </xf>
    <xf numFmtId="0" fontId="0" fillId="0" borderId="10" xfId="0" applyFill="1" applyBorder="1" applyAlignment="1"/>
    <xf numFmtId="0" fontId="28" fillId="0" borderId="0" xfId="0" applyFont="1" applyAlignment="1">
      <alignment vertical="center"/>
    </xf>
    <xf numFmtId="0" fontId="20" fillId="0" borderId="0" xfId="0" applyFont="1" applyAlignment="1">
      <alignment vertical="center"/>
    </xf>
    <xf numFmtId="0" fontId="36" fillId="0" borderId="0" xfId="0" applyFont="1" applyAlignment="1">
      <alignment vertical="center"/>
    </xf>
    <xf numFmtId="0" fontId="23" fillId="0" borderId="0" xfId="0" applyFont="1" applyAlignment="1">
      <alignment vertical="center"/>
    </xf>
    <xf numFmtId="0" fontId="20" fillId="0" borderId="22" xfId="40" applyFont="1" applyBorder="1" applyAlignment="1">
      <alignment horizontal="center"/>
    </xf>
    <xf numFmtId="0" fontId="0" fillId="0" borderId="10" xfId="0" applyBorder="1" applyAlignment="1">
      <alignment horizontal="left"/>
    </xf>
    <xf numFmtId="0" fontId="20" fillId="22" borderId="52" xfId="0" applyFont="1" applyFill="1" applyBorder="1" applyAlignment="1">
      <alignment horizontal="center"/>
    </xf>
    <xf numFmtId="0" fontId="20" fillId="4" borderId="52" xfId="0" applyFont="1" applyFill="1" applyBorder="1" applyAlignment="1">
      <alignment horizontal="center"/>
    </xf>
    <xf numFmtId="1" fontId="20" fillId="28" borderId="53" xfId="0" applyNumberFormat="1" applyFont="1" applyFill="1" applyBorder="1" applyAlignment="1">
      <alignment horizontal="center"/>
    </xf>
    <xf numFmtId="1" fontId="20" fillId="28" borderId="54" xfId="0" applyNumberFormat="1" applyFont="1" applyFill="1" applyBorder="1" applyAlignment="1">
      <alignment horizontal="center"/>
    </xf>
    <xf numFmtId="1" fontId="20" fillId="28" borderId="55" xfId="0" applyNumberFormat="1" applyFont="1" applyFill="1" applyBorder="1" applyAlignment="1">
      <alignment horizontal="center"/>
    </xf>
    <xf numFmtId="1" fontId="20" fillId="29" borderId="25" xfId="0" applyNumberFormat="1" applyFont="1" applyFill="1" applyBorder="1" applyAlignment="1">
      <alignment horizontal="center"/>
    </xf>
    <xf numFmtId="0" fontId="20" fillId="22" borderId="10" xfId="0" applyFont="1" applyFill="1" applyBorder="1" applyAlignment="1">
      <alignment horizontal="center"/>
    </xf>
    <xf numFmtId="0" fontId="20" fillId="4" borderId="10" xfId="0" applyFont="1" applyFill="1" applyBorder="1" applyAlignment="1">
      <alignment horizontal="center"/>
    </xf>
    <xf numFmtId="0" fontId="0" fillId="0" borderId="10" xfId="0" applyFont="1" applyBorder="1" applyAlignment="1">
      <alignment horizontal="center"/>
    </xf>
    <xf numFmtId="0" fontId="0" fillId="22" borderId="51" xfId="0" applyFill="1" applyBorder="1" applyAlignment="1">
      <alignment horizontal="left"/>
    </xf>
    <xf numFmtId="0" fontId="0" fillId="22" borderId="31" xfId="0" applyFill="1" applyBorder="1" applyAlignment="1">
      <alignment horizontal="left"/>
    </xf>
    <xf numFmtId="0" fontId="0" fillId="22" borderId="13" xfId="0" applyFill="1" applyBorder="1" applyAlignment="1">
      <alignment horizontal="left"/>
    </xf>
    <xf numFmtId="0" fontId="0" fillId="22" borderId="10" xfId="0" applyFill="1" applyBorder="1" applyAlignment="1">
      <alignment horizontal="left"/>
    </xf>
    <xf numFmtId="0" fontId="20" fillId="10" borderId="48" xfId="0" applyFont="1" applyFill="1" applyBorder="1" applyAlignment="1">
      <alignment horizontal="center"/>
    </xf>
    <xf numFmtId="0" fontId="20" fillId="10" borderId="49" xfId="0" applyFont="1" applyFill="1" applyBorder="1" applyAlignment="1">
      <alignment horizontal="center"/>
    </xf>
    <xf numFmtId="0" fontId="20" fillId="9" borderId="49" xfId="0" applyFont="1" applyFill="1" applyBorder="1" applyAlignment="1">
      <alignment horizontal="center"/>
    </xf>
    <xf numFmtId="0" fontId="20" fillId="8" borderId="49" xfId="0" applyFont="1" applyFill="1" applyBorder="1" applyAlignment="1">
      <alignment horizontal="center"/>
    </xf>
    <xf numFmtId="0" fontId="20" fillId="11" borderId="49" xfId="0" applyFont="1" applyFill="1" applyBorder="1" applyAlignment="1">
      <alignment horizontal="center"/>
    </xf>
    <xf numFmtId="0" fontId="20" fillId="11" borderId="50" xfId="0" applyFont="1" applyFill="1" applyBorder="1" applyAlignment="1">
      <alignment horizontal="center"/>
    </xf>
    <xf numFmtId="0" fontId="21" fillId="22" borderId="45" xfId="0" applyFont="1" applyFill="1" applyBorder="1" applyAlignment="1">
      <alignment horizontal="center"/>
    </xf>
    <xf numFmtId="0" fontId="21" fillId="22" borderId="46" xfId="0" applyFont="1" applyFill="1" applyBorder="1" applyAlignment="1">
      <alignment horizontal="center"/>
    </xf>
    <xf numFmtId="0" fontId="21" fillId="22" borderId="47" xfId="0" applyFont="1" applyFill="1" applyBorder="1" applyAlignment="1">
      <alignment horizontal="center"/>
    </xf>
    <xf numFmtId="0" fontId="20" fillId="22" borderId="27" xfId="0" applyFont="1" applyFill="1" applyBorder="1" applyAlignment="1">
      <alignment horizontal="center"/>
    </xf>
    <xf numFmtId="0" fontId="20" fillId="22" borderId="29" xfId="0" applyFont="1" applyFill="1" applyBorder="1" applyAlignment="1">
      <alignment horizontal="center"/>
    </xf>
    <xf numFmtId="0" fontId="20" fillId="24" borderId="10" xfId="0" applyFont="1" applyFill="1" applyBorder="1" applyAlignment="1">
      <alignment horizontal="center"/>
    </xf>
    <xf numFmtId="0" fontId="20" fillId="10" borderId="10" xfId="40" applyFont="1" applyFill="1" applyBorder="1" applyAlignment="1">
      <alignment horizontal="center"/>
    </xf>
    <xf numFmtId="0" fontId="0" fillId="0" borderId="0" xfId="40" applyFont="1" applyBorder="1" applyAlignment="1">
      <alignment horizontal="center"/>
    </xf>
    <xf numFmtId="0" fontId="20"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1755">
    <cellStyle name="20% - Accent1" xfId="1" builtinId="30" customBuiltin="1"/>
    <cellStyle name="20% - Accent1 2" xfId="98"/>
    <cellStyle name="20% - Accent1 3" xfId="655"/>
    <cellStyle name="20% - Accent2" xfId="2" builtinId="34" customBuiltin="1"/>
    <cellStyle name="20% - Accent2 2" xfId="99"/>
    <cellStyle name="20% - Accent2 3" xfId="656"/>
    <cellStyle name="20% - Accent3" xfId="3" builtinId="38" customBuiltin="1"/>
    <cellStyle name="20% - Accent3 2" xfId="100"/>
    <cellStyle name="20% - Accent3 3" xfId="657"/>
    <cellStyle name="20% - Accent4" xfId="4" builtinId="42" customBuiltin="1"/>
    <cellStyle name="20% - Accent4 2" xfId="101"/>
    <cellStyle name="20% - Accent4 3" xfId="658"/>
    <cellStyle name="20% - Accent5" xfId="5" builtinId="46" customBuiltin="1"/>
    <cellStyle name="20% - Accent5 2" xfId="102"/>
    <cellStyle name="20% - Accent5 3" xfId="659"/>
    <cellStyle name="20% - Accent6" xfId="6" builtinId="50" customBuiltin="1"/>
    <cellStyle name="20% - Accent6 2" xfId="103"/>
    <cellStyle name="20% - Accent6 3" xfId="660"/>
    <cellStyle name="40% - Accent1" xfId="7" builtinId="31" customBuiltin="1"/>
    <cellStyle name="40% - Accent1 2" xfId="104"/>
    <cellStyle name="40% - Accent1 3" xfId="661"/>
    <cellStyle name="40% - Accent2" xfId="8" builtinId="35" customBuiltin="1"/>
    <cellStyle name="40% - Accent2 2" xfId="105"/>
    <cellStyle name="40% - Accent2 3" xfId="662"/>
    <cellStyle name="40% - Accent3" xfId="9" builtinId="39" customBuiltin="1"/>
    <cellStyle name="40% - Accent3 2" xfId="106"/>
    <cellStyle name="40% - Accent3 3" xfId="663"/>
    <cellStyle name="40% - Accent4" xfId="10" builtinId="43" customBuiltin="1"/>
    <cellStyle name="40% - Accent4 2" xfId="107"/>
    <cellStyle name="40% - Accent4 3" xfId="664"/>
    <cellStyle name="40% - Accent5" xfId="11" builtinId="47" customBuiltin="1"/>
    <cellStyle name="40% - Accent5 2" xfId="108"/>
    <cellStyle name="40% - Accent5 3" xfId="665"/>
    <cellStyle name="40% - Accent6" xfId="12" builtinId="51" customBuiltin="1"/>
    <cellStyle name="40% - Accent6 2" xfId="109"/>
    <cellStyle name="40% - Accent6 3" xfId="666"/>
    <cellStyle name="60% - Accent1" xfId="13" builtinId="32" customBuiltin="1"/>
    <cellStyle name="60% - Accent1 2" xfId="110"/>
    <cellStyle name="60% - Accent1 3" xfId="667"/>
    <cellStyle name="60% - Accent2" xfId="14" builtinId="36" customBuiltin="1"/>
    <cellStyle name="60% - Accent2 2" xfId="111"/>
    <cellStyle name="60% - Accent2 3" xfId="668"/>
    <cellStyle name="60% - Accent3" xfId="15" builtinId="40" customBuiltin="1"/>
    <cellStyle name="60% - Accent3 2" xfId="112"/>
    <cellStyle name="60% - Accent3 3" xfId="669"/>
    <cellStyle name="60% - Accent4" xfId="16" builtinId="44" customBuiltin="1"/>
    <cellStyle name="60% - Accent4 2" xfId="113"/>
    <cellStyle name="60% - Accent4 3" xfId="670"/>
    <cellStyle name="60% - Accent5" xfId="17" builtinId="48" customBuiltin="1"/>
    <cellStyle name="60% - Accent5 2" xfId="114"/>
    <cellStyle name="60% - Accent5 3" xfId="671"/>
    <cellStyle name="60% - Accent6" xfId="18" builtinId="52" customBuiltin="1"/>
    <cellStyle name="60% - Accent6 2" xfId="115"/>
    <cellStyle name="60% - Accent6 3" xfId="672"/>
    <cellStyle name="Accent1" xfId="19" builtinId="29" customBuiltin="1"/>
    <cellStyle name="Accent1 2" xfId="116"/>
    <cellStyle name="Accent1 3" xfId="673"/>
    <cellStyle name="Accent2" xfId="20" builtinId="33" customBuiltin="1"/>
    <cellStyle name="Accent2 2" xfId="117"/>
    <cellStyle name="Accent2 3" xfId="674"/>
    <cellStyle name="Accent3" xfId="21" builtinId="37" customBuiltin="1"/>
    <cellStyle name="Accent3 2" xfId="118"/>
    <cellStyle name="Accent3 3" xfId="675"/>
    <cellStyle name="Accent4" xfId="22" builtinId="41" customBuiltin="1"/>
    <cellStyle name="Accent4 2" xfId="119"/>
    <cellStyle name="Accent4 3" xfId="676"/>
    <cellStyle name="Accent5" xfId="23" builtinId="45" customBuiltin="1"/>
    <cellStyle name="Accent5 2" xfId="120"/>
    <cellStyle name="Accent5 3" xfId="677"/>
    <cellStyle name="Accent6" xfId="24" builtinId="49" customBuiltin="1"/>
    <cellStyle name="Accent6 2" xfId="121"/>
    <cellStyle name="Accent6 3" xfId="678"/>
    <cellStyle name="Bad" xfId="25" builtinId="27" customBuiltin="1"/>
    <cellStyle name="Bad 2" xfId="122"/>
    <cellStyle name="Bad 3" xfId="679"/>
    <cellStyle name="Calculation" xfId="26" builtinId="22" customBuiltin="1"/>
    <cellStyle name="Calculation 2" xfId="123"/>
    <cellStyle name="Calculation 3" xfId="680"/>
    <cellStyle name="Check Cell" xfId="27" builtinId="23" customBuiltin="1"/>
    <cellStyle name="Check Cell 2" xfId="124"/>
    <cellStyle name="Check Cell 3" xfId="681"/>
    <cellStyle name="Comma" xfId="28" builtinId="3"/>
    <cellStyle name="Comma 2" xfId="77"/>
    <cellStyle name="Comma 3" xfId="125"/>
    <cellStyle name="Comma 4" xfId="682"/>
    <cellStyle name="Currency" xfId="29" builtinId="4"/>
    <cellStyle name="Currency 2" xfId="126"/>
    <cellStyle name="Currency 3" xfId="683"/>
    <cellStyle name="Explanatory Text" xfId="30" builtinId="53" customBuiltin="1"/>
    <cellStyle name="Explanatory Text 2" xfId="127"/>
    <cellStyle name="Explanatory Text 3" xfId="684"/>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Good 2" xfId="128"/>
    <cellStyle name="Good 3" xfId="685"/>
    <cellStyle name="Heading 1" xfId="32" builtinId="16" customBuiltin="1"/>
    <cellStyle name="Heading 1 2" xfId="129"/>
    <cellStyle name="Heading 1 3" xfId="686"/>
    <cellStyle name="Heading 2" xfId="33" builtinId="17" customBuiltin="1"/>
    <cellStyle name="Heading 2 2" xfId="130"/>
    <cellStyle name="Heading 2 3" xfId="687"/>
    <cellStyle name="Heading 3" xfId="34" builtinId="18" customBuiltin="1"/>
    <cellStyle name="Heading 3 2" xfId="131"/>
    <cellStyle name="Heading 3 3" xfId="688"/>
    <cellStyle name="Heading 4" xfId="35" builtinId="19" customBuiltin="1"/>
    <cellStyle name="Heading 4 2" xfId="132"/>
    <cellStyle name="Heading 4 3" xfId="689"/>
    <cellStyle name="Hyperlink" xfId="36" builtinId="8"/>
    <cellStyle name="Hyperlink 10" xfId="63" hidden="1"/>
    <cellStyle name="Hyperlink 10" xfId="149" hidden="1"/>
    <cellStyle name="Hyperlink 10" xfId="171" hidden="1"/>
    <cellStyle name="Hyperlink 10" xfId="186" hidden="1"/>
    <cellStyle name="Hyperlink 10" xfId="201" hidden="1"/>
    <cellStyle name="Hyperlink 10" xfId="217" hidden="1"/>
    <cellStyle name="Hyperlink 10" xfId="233" hidden="1"/>
    <cellStyle name="Hyperlink 10" xfId="250" hidden="1"/>
    <cellStyle name="Hyperlink 10" xfId="265" hidden="1"/>
    <cellStyle name="Hyperlink 10" xfId="279" hidden="1"/>
    <cellStyle name="Hyperlink 10" xfId="295" hidden="1"/>
    <cellStyle name="Hyperlink 10" xfId="311" hidden="1"/>
    <cellStyle name="Hyperlink 10" xfId="328" hidden="1"/>
    <cellStyle name="Hyperlink 10" xfId="343" hidden="1"/>
    <cellStyle name="Hyperlink 10" xfId="361" hidden="1"/>
    <cellStyle name="Hyperlink 10" xfId="380" hidden="1"/>
    <cellStyle name="Hyperlink 10" xfId="405" hidden="1"/>
    <cellStyle name="Hyperlink 10" xfId="422" hidden="1"/>
    <cellStyle name="Hyperlink 10" xfId="437" hidden="1"/>
    <cellStyle name="Hyperlink 10" xfId="391" hidden="1"/>
    <cellStyle name="Hyperlink 10" xfId="453" hidden="1"/>
    <cellStyle name="Hyperlink 10" xfId="473" hidden="1"/>
    <cellStyle name="Hyperlink 10" xfId="488" hidden="1"/>
    <cellStyle name="Hyperlink 10" xfId="503" hidden="1"/>
    <cellStyle name="Hyperlink 10" xfId="519" hidden="1"/>
    <cellStyle name="Hyperlink 10" xfId="535" hidden="1"/>
    <cellStyle name="Hyperlink 10" xfId="552" hidden="1"/>
    <cellStyle name="Hyperlink 10" xfId="567" hidden="1"/>
    <cellStyle name="Hyperlink 10" xfId="581" hidden="1"/>
    <cellStyle name="Hyperlink 10" xfId="597" hidden="1"/>
    <cellStyle name="Hyperlink 10" xfId="613" hidden="1"/>
    <cellStyle name="Hyperlink 10" xfId="630" hidden="1"/>
    <cellStyle name="Hyperlink 10" xfId="645" hidden="1"/>
    <cellStyle name="Hyperlink 10" xfId="706" hidden="1"/>
    <cellStyle name="Hyperlink 10" xfId="723" hidden="1"/>
    <cellStyle name="Hyperlink 10" xfId="745" hidden="1"/>
    <cellStyle name="Hyperlink 10" xfId="760" hidden="1"/>
    <cellStyle name="Hyperlink 10" xfId="775" hidden="1"/>
    <cellStyle name="Hyperlink 10" xfId="791" hidden="1"/>
    <cellStyle name="Hyperlink 10" xfId="807" hidden="1"/>
    <cellStyle name="Hyperlink 10" xfId="824" hidden="1"/>
    <cellStyle name="Hyperlink 10" xfId="839" hidden="1"/>
    <cellStyle name="Hyperlink 10" xfId="853" hidden="1"/>
    <cellStyle name="Hyperlink 10" xfId="869" hidden="1"/>
    <cellStyle name="Hyperlink 10" xfId="885" hidden="1"/>
    <cellStyle name="Hyperlink 10" xfId="902" hidden="1"/>
    <cellStyle name="Hyperlink 10" xfId="917" hidden="1"/>
    <cellStyle name="Hyperlink 10" xfId="935" hidden="1"/>
    <cellStyle name="Hyperlink 10" xfId="954" hidden="1"/>
    <cellStyle name="Hyperlink 10" xfId="979" hidden="1"/>
    <cellStyle name="Hyperlink 10" xfId="996" hidden="1"/>
    <cellStyle name="Hyperlink 10" xfId="1011" hidden="1"/>
    <cellStyle name="Hyperlink 10" xfId="965" hidden="1"/>
    <cellStyle name="Hyperlink 10" xfId="1027" hidden="1"/>
    <cellStyle name="Hyperlink 10" xfId="1047" hidden="1"/>
    <cellStyle name="Hyperlink 10" xfId="1062" hidden="1"/>
    <cellStyle name="Hyperlink 10" xfId="1077" hidden="1"/>
    <cellStyle name="Hyperlink 10" xfId="1093" hidden="1"/>
    <cellStyle name="Hyperlink 10" xfId="1109" hidden="1"/>
    <cellStyle name="Hyperlink 10" xfId="1126" hidden="1"/>
    <cellStyle name="Hyperlink 10" xfId="1141" hidden="1"/>
    <cellStyle name="Hyperlink 10" xfId="1155" hidden="1"/>
    <cellStyle name="Hyperlink 10" xfId="1171" hidden="1"/>
    <cellStyle name="Hyperlink 10" xfId="1187" hidden="1"/>
    <cellStyle name="Hyperlink 10" xfId="1204" hidden="1"/>
    <cellStyle name="Hyperlink 10" xfId="1219" hidden="1"/>
    <cellStyle name="Hyperlink 10" xfId="1235" hidden="1"/>
    <cellStyle name="Hyperlink 10" xfId="1251" hidden="1"/>
    <cellStyle name="Hyperlink 10" xfId="1273" hidden="1"/>
    <cellStyle name="Hyperlink 10" xfId="1288" hidden="1"/>
    <cellStyle name="Hyperlink 10" xfId="1303" hidden="1"/>
    <cellStyle name="Hyperlink 10" xfId="1319" hidden="1"/>
    <cellStyle name="Hyperlink 10" xfId="1335" hidden="1"/>
    <cellStyle name="Hyperlink 10" xfId="1352" hidden="1"/>
    <cellStyle name="Hyperlink 10" xfId="1367" hidden="1"/>
    <cellStyle name="Hyperlink 10" xfId="1381" hidden="1"/>
    <cellStyle name="Hyperlink 10" xfId="1397" hidden="1"/>
    <cellStyle name="Hyperlink 10" xfId="1413" hidden="1"/>
    <cellStyle name="Hyperlink 10" xfId="1430" hidden="1"/>
    <cellStyle name="Hyperlink 10" xfId="1445" hidden="1"/>
    <cellStyle name="Hyperlink 10" xfId="1463" hidden="1"/>
    <cellStyle name="Hyperlink 10" xfId="1482" hidden="1"/>
    <cellStyle name="Hyperlink 10" xfId="1507" hidden="1"/>
    <cellStyle name="Hyperlink 10" xfId="1524" hidden="1"/>
    <cellStyle name="Hyperlink 10" xfId="1539" hidden="1"/>
    <cellStyle name="Hyperlink 10" xfId="1493" hidden="1"/>
    <cellStyle name="Hyperlink 10" xfId="1555" hidden="1"/>
    <cellStyle name="Hyperlink 10" xfId="1575" hidden="1"/>
    <cellStyle name="Hyperlink 10" xfId="1590" hidden="1"/>
    <cellStyle name="Hyperlink 10" xfId="1605" hidden="1"/>
    <cellStyle name="Hyperlink 10" xfId="1621" hidden="1"/>
    <cellStyle name="Hyperlink 10" xfId="1637" hidden="1"/>
    <cellStyle name="Hyperlink 10" xfId="1654" hidden="1"/>
    <cellStyle name="Hyperlink 10" xfId="1669" hidden="1"/>
    <cellStyle name="Hyperlink 10" xfId="1683" hidden="1"/>
    <cellStyle name="Hyperlink 10" xfId="1699" hidden="1"/>
    <cellStyle name="Hyperlink 10" xfId="1715" hidden="1"/>
    <cellStyle name="Hyperlink 10" xfId="1732" hidden="1"/>
    <cellStyle name="Hyperlink 10" xfId="1747" hidden="1"/>
    <cellStyle name="Hyperlink 11" xfId="65" hidden="1"/>
    <cellStyle name="Hyperlink 11" xfId="150" hidden="1"/>
    <cellStyle name="Hyperlink 11" xfId="172" hidden="1"/>
    <cellStyle name="Hyperlink 11" xfId="187" hidden="1"/>
    <cellStyle name="Hyperlink 11" xfId="202" hidden="1"/>
    <cellStyle name="Hyperlink 11" xfId="218" hidden="1"/>
    <cellStyle name="Hyperlink 11" xfId="234" hidden="1"/>
    <cellStyle name="Hyperlink 11" xfId="251" hidden="1"/>
    <cellStyle name="Hyperlink 11" xfId="266" hidden="1"/>
    <cellStyle name="Hyperlink 11" xfId="280" hidden="1"/>
    <cellStyle name="Hyperlink 11" xfId="296" hidden="1"/>
    <cellStyle name="Hyperlink 11" xfId="312" hidden="1"/>
    <cellStyle name="Hyperlink 11" xfId="329" hidden="1"/>
    <cellStyle name="Hyperlink 11" xfId="344" hidden="1"/>
    <cellStyle name="Hyperlink 11" xfId="362" hidden="1"/>
    <cellStyle name="Hyperlink 11" xfId="381" hidden="1"/>
    <cellStyle name="Hyperlink 11" xfId="406" hidden="1"/>
    <cellStyle name="Hyperlink 11" xfId="423" hidden="1"/>
    <cellStyle name="Hyperlink 11" xfId="438" hidden="1"/>
    <cellStyle name="Hyperlink 11" xfId="390" hidden="1"/>
    <cellStyle name="Hyperlink 11" xfId="454" hidden="1"/>
    <cellStyle name="Hyperlink 11" xfId="474" hidden="1"/>
    <cellStyle name="Hyperlink 11" xfId="489" hidden="1"/>
    <cellStyle name="Hyperlink 11" xfId="504" hidden="1"/>
    <cellStyle name="Hyperlink 11" xfId="520" hidden="1"/>
    <cellStyle name="Hyperlink 11" xfId="536" hidden="1"/>
    <cellStyle name="Hyperlink 11" xfId="553" hidden="1"/>
    <cellStyle name="Hyperlink 11" xfId="568" hidden="1"/>
    <cellStyle name="Hyperlink 11" xfId="582" hidden="1"/>
    <cellStyle name="Hyperlink 11" xfId="598" hidden="1"/>
    <cellStyle name="Hyperlink 11" xfId="614" hidden="1"/>
    <cellStyle name="Hyperlink 11" xfId="631" hidden="1"/>
    <cellStyle name="Hyperlink 11" xfId="646" hidden="1"/>
    <cellStyle name="Hyperlink 11" xfId="707" hidden="1"/>
    <cellStyle name="Hyperlink 11" xfId="724" hidden="1"/>
    <cellStyle name="Hyperlink 11" xfId="746" hidden="1"/>
    <cellStyle name="Hyperlink 11" xfId="761" hidden="1"/>
    <cellStyle name="Hyperlink 11" xfId="776" hidden="1"/>
    <cellStyle name="Hyperlink 11" xfId="792" hidden="1"/>
    <cellStyle name="Hyperlink 11" xfId="808" hidden="1"/>
    <cellStyle name="Hyperlink 11" xfId="825" hidden="1"/>
    <cellStyle name="Hyperlink 11" xfId="840" hidden="1"/>
    <cellStyle name="Hyperlink 11" xfId="854" hidden="1"/>
    <cellStyle name="Hyperlink 11" xfId="870" hidden="1"/>
    <cellStyle name="Hyperlink 11" xfId="886" hidden="1"/>
    <cellStyle name="Hyperlink 11" xfId="903" hidden="1"/>
    <cellStyle name="Hyperlink 11" xfId="918" hidden="1"/>
    <cellStyle name="Hyperlink 11" xfId="936" hidden="1"/>
    <cellStyle name="Hyperlink 11" xfId="955" hidden="1"/>
    <cellStyle name="Hyperlink 11" xfId="980" hidden="1"/>
    <cellStyle name="Hyperlink 11" xfId="997" hidden="1"/>
    <cellStyle name="Hyperlink 11" xfId="1012" hidden="1"/>
    <cellStyle name="Hyperlink 11" xfId="964" hidden="1"/>
    <cellStyle name="Hyperlink 11" xfId="1028" hidden="1"/>
    <cellStyle name="Hyperlink 11" xfId="1048" hidden="1"/>
    <cellStyle name="Hyperlink 11" xfId="1063" hidden="1"/>
    <cellStyle name="Hyperlink 11" xfId="1078" hidden="1"/>
    <cellStyle name="Hyperlink 11" xfId="1094" hidden="1"/>
    <cellStyle name="Hyperlink 11" xfId="1110" hidden="1"/>
    <cellStyle name="Hyperlink 11" xfId="1127" hidden="1"/>
    <cellStyle name="Hyperlink 11" xfId="1142" hidden="1"/>
    <cellStyle name="Hyperlink 11" xfId="1156" hidden="1"/>
    <cellStyle name="Hyperlink 11" xfId="1172" hidden="1"/>
    <cellStyle name="Hyperlink 11" xfId="1188" hidden="1"/>
    <cellStyle name="Hyperlink 11" xfId="1205" hidden="1"/>
    <cellStyle name="Hyperlink 11" xfId="1220" hidden="1"/>
    <cellStyle name="Hyperlink 11" xfId="1236" hidden="1"/>
    <cellStyle name="Hyperlink 11" xfId="1252" hidden="1"/>
    <cellStyle name="Hyperlink 11" xfId="1274" hidden="1"/>
    <cellStyle name="Hyperlink 11" xfId="1289" hidden="1"/>
    <cellStyle name="Hyperlink 11" xfId="1304" hidden="1"/>
    <cellStyle name="Hyperlink 11" xfId="1320" hidden="1"/>
    <cellStyle name="Hyperlink 11" xfId="1336" hidden="1"/>
    <cellStyle name="Hyperlink 11" xfId="1353" hidden="1"/>
    <cellStyle name="Hyperlink 11" xfId="1368" hidden="1"/>
    <cellStyle name="Hyperlink 11" xfId="1382" hidden="1"/>
    <cellStyle name="Hyperlink 11" xfId="1398" hidden="1"/>
    <cellStyle name="Hyperlink 11" xfId="1414" hidden="1"/>
    <cellStyle name="Hyperlink 11" xfId="1431" hidden="1"/>
    <cellStyle name="Hyperlink 11" xfId="1446" hidden="1"/>
    <cellStyle name="Hyperlink 11" xfId="1464" hidden="1"/>
    <cellStyle name="Hyperlink 11" xfId="1483" hidden="1"/>
    <cellStyle name="Hyperlink 11" xfId="1508" hidden="1"/>
    <cellStyle name="Hyperlink 11" xfId="1525" hidden="1"/>
    <cellStyle name="Hyperlink 11" xfId="1540" hidden="1"/>
    <cellStyle name="Hyperlink 11" xfId="1492" hidden="1"/>
    <cellStyle name="Hyperlink 11" xfId="1556" hidden="1"/>
    <cellStyle name="Hyperlink 11" xfId="1576" hidden="1"/>
    <cellStyle name="Hyperlink 11" xfId="1591" hidden="1"/>
    <cellStyle name="Hyperlink 11" xfId="1606" hidden="1"/>
    <cellStyle name="Hyperlink 11" xfId="1622" hidden="1"/>
    <cellStyle name="Hyperlink 11" xfId="1638" hidden="1"/>
    <cellStyle name="Hyperlink 11" xfId="1655" hidden="1"/>
    <cellStyle name="Hyperlink 11" xfId="1670" hidden="1"/>
    <cellStyle name="Hyperlink 11" xfId="1684" hidden="1"/>
    <cellStyle name="Hyperlink 11" xfId="1700" hidden="1"/>
    <cellStyle name="Hyperlink 11" xfId="1716" hidden="1"/>
    <cellStyle name="Hyperlink 11" xfId="1733" hidden="1"/>
    <cellStyle name="Hyperlink 11" xfId="1748" hidden="1"/>
    <cellStyle name="Hyperlink 12" xfId="67" hidden="1"/>
    <cellStyle name="Hyperlink 12" xfId="151" hidden="1"/>
    <cellStyle name="Hyperlink 12" xfId="173" hidden="1"/>
    <cellStyle name="Hyperlink 12" xfId="188" hidden="1"/>
    <cellStyle name="Hyperlink 12" xfId="203" hidden="1"/>
    <cellStyle name="Hyperlink 12" xfId="219" hidden="1"/>
    <cellStyle name="Hyperlink 12" xfId="235" hidden="1"/>
    <cellStyle name="Hyperlink 12" xfId="252" hidden="1"/>
    <cellStyle name="Hyperlink 12" xfId="267" hidden="1"/>
    <cellStyle name="Hyperlink 12" xfId="281" hidden="1"/>
    <cellStyle name="Hyperlink 12" xfId="297" hidden="1"/>
    <cellStyle name="Hyperlink 12" xfId="313" hidden="1"/>
    <cellStyle name="Hyperlink 12" xfId="330" hidden="1"/>
    <cellStyle name="Hyperlink 12" xfId="345" hidden="1"/>
    <cellStyle name="Hyperlink 12" xfId="363" hidden="1"/>
    <cellStyle name="Hyperlink 12" xfId="382" hidden="1"/>
    <cellStyle name="Hyperlink 12" xfId="407" hidden="1"/>
    <cellStyle name="Hyperlink 12" xfId="424" hidden="1"/>
    <cellStyle name="Hyperlink 12" xfId="439" hidden="1"/>
    <cellStyle name="Hyperlink 12" xfId="389" hidden="1"/>
    <cellStyle name="Hyperlink 12" xfId="455" hidden="1"/>
    <cellStyle name="Hyperlink 12" xfId="475" hidden="1"/>
    <cellStyle name="Hyperlink 12" xfId="490" hidden="1"/>
    <cellStyle name="Hyperlink 12" xfId="505" hidden="1"/>
    <cellStyle name="Hyperlink 12" xfId="521" hidden="1"/>
    <cellStyle name="Hyperlink 12" xfId="537" hidden="1"/>
    <cellStyle name="Hyperlink 12" xfId="554" hidden="1"/>
    <cellStyle name="Hyperlink 12" xfId="569" hidden="1"/>
    <cellStyle name="Hyperlink 12" xfId="583" hidden="1"/>
    <cellStyle name="Hyperlink 12" xfId="599" hidden="1"/>
    <cellStyle name="Hyperlink 12" xfId="615" hidden="1"/>
    <cellStyle name="Hyperlink 12" xfId="632" hidden="1"/>
    <cellStyle name="Hyperlink 12" xfId="647" hidden="1"/>
    <cellStyle name="Hyperlink 12" xfId="708" hidden="1"/>
    <cellStyle name="Hyperlink 12" xfId="725" hidden="1"/>
    <cellStyle name="Hyperlink 12" xfId="747" hidden="1"/>
    <cellStyle name="Hyperlink 12" xfId="762" hidden="1"/>
    <cellStyle name="Hyperlink 12" xfId="777" hidden="1"/>
    <cellStyle name="Hyperlink 12" xfId="793" hidden="1"/>
    <cellStyle name="Hyperlink 12" xfId="809" hidden="1"/>
    <cellStyle name="Hyperlink 12" xfId="826" hidden="1"/>
    <cellStyle name="Hyperlink 12" xfId="841" hidden="1"/>
    <cellStyle name="Hyperlink 12" xfId="855" hidden="1"/>
    <cellStyle name="Hyperlink 12" xfId="871" hidden="1"/>
    <cellStyle name="Hyperlink 12" xfId="887" hidden="1"/>
    <cellStyle name="Hyperlink 12" xfId="904" hidden="1"/>
    <cellStyle name="Hyperlink 12" xfId="919" hidden="1"/>
    <cellStyle name="Hyperlink 12" xfId="937" hidden="1"/>
    <cellStyle name="Hyperlink 12" xfId="956" hidden="1"/>
    <cellStyle name="Hyperlink 12" xfId="981" hidden="1"/>
    <cellStyle name="Hyperlink 12" xfId="998" hidden="1"/>
    <cellStyle name="Hyperlink 12" xfId="1013" hidden="1"/>
    <cellStyle name="Hyperlink 12" xfId="963" hidden="1"/>
    <cellStyle name="Hyperlink 12" xfId="1029" hidden="1"/>
    <cellStyle name="Hyperlink 12" xfId="1049" hidden="1"/>
    <cellStyle name="Hyperlink 12" xfId="1064" hidden="1"/>
    <cellStyle name="Hyperlink 12" xfId="1079" hidden="1"/>
    <cellStyle name="Hyperlink 12" xfId="1095" hidden="1"/>
    <cellStyle name="Hyperlink 12" xfId="1111" hidden="1"/>
    <cellStyle name="Hyperlink 12" xfId="1128" hidden="1"/>
    <cellStyle name="Hyperlink 12" xfId="1143" hidden="1"/>
    <cellStyle name="Hyperlink 12" xfId="1157" hidden="1"/>
    <cellStyle name="Hyperlink 12" xfId="1173" hidden="1"/>
    <cellStyle name="Hyperlink 12" xfId="1189" hidden="1"/>
    <cellStyle name="Hyperlink 12" xfId="1206" hidden="1"/>
    <cellStyle name="Hyperlink 12" xfId="1221" hidden="1"/>
    <cellStyle name="Hyperlink 12" xfId="1237" hidden="1"/>
    <cellStyle name="Hyperlink 12" xfId="1253" hidden="1"/>
    <cellStyle name="Hyperlink 12" xfId="1275" hidden="1"/>
    <cellStyle name="Hyperlink 12" xfId="1290" hidden="1"/>
    <cellStyle name="Hyperlink 12" xfId="1305" hidden="1"/>
    <cellStyle name="Hyperlink 12" xfId="1321" hidden="1"/>
    <cellStyle name="Hyperlink 12" xfId="1337" hidden="1"/>
    <cellStyle name="Hyperlink 12" xfId="1354" hidden="1"/>
    <cellStyle name="Hyperlink 12" xfId="1369" hidden="1"/>
    <cellStyle name="Hyperlink 12" xfId="1383" hidden="1"/>
    <cellStyle name="Hyperlink 12" xfId="1399" hidden="1"/>
    <cellStyle name="Hyperlink 12" xfId="1415" hidden="1"/>
    <cellStyle name="Hyperlink 12" xfId="1432" hidden="1"/>
    <cellStyle name="Hyperlink 12" xfId="1447" hidden="1"/>
    <cellStyle name="Hyperlink 12" xfId="1465" hidden="1"/>
    <cellStyle name="Hyperlink 12" xfId="1484" hidden="1"/>
    <cellStyle name="Hyperlink 12" xfId="1509" hidden="1"/>
    <cellStyle name="Hyperlink 12" xfId="1526" hidden="1"/>
    <cellStyle name="Hyperlink 12" xfId="1541" hidden="1"/>
    <cellStyle name="Hyperlink 12" xfId="1491" hidden="1"/>
    <cellStyle name="Hyperlink 12" xfId="1557" hidden="1"/>
    <cellStyle name="Hyperlink 12" xfId="1577" hidden="1"/>
    <cellStyle name="Hyperlink 12" xfId="1592" hidden="1"/>
    <cellStyle name="Hyperlink 12" xfId="1607" hidden="1"/>
    <cellStyle name="Hyperlink 12" xfId="1623" hidden="1"/>
    <cellStyle name="Hyperlink 12" xfId="1639" hidden="1"/>
    <cellStyle name="Hyperlink 12" xfId="1656" hidden="1"/>
    <cellStyle name="Hyperlink 12" xfId="1671" hidden="1"/>
    <cellStyle name="Hyperlink 12" xfId="1685" hidden="1"/>
    <cellStyle name="Hyperlink 12" xfId="1701" hidden="1"/>
    <cellStyle name="Hyperlink 12" xfId="1717" hidden="1"/>
    <cellStyle name="Hyperlink 12" xfId="1734" hidden="1"/>
    <cellStyle name="Hyperlink 12" xfId="1749" hidden="1"/>
    <cellStyle name="Hyperlink 13" xfId="69" hidden="1"/>
    <cellStyle name="Hyperlink 13" xfId="152" hidden="1"/>
    <cellStyle name="Hyperlink 13" xfId="174" hidden="1"/>
    <cellStyle name="Hyperlink 13" xfId="189" hidden="1"/>
    <cellStyle name="Hyperlink 13" xfId="204" hidden="1"/>
    <cellStyle name="Hyperlink 13" xfId="220" hidden="1"/>
    <cellStyle name="Hyperlink 13" xfId="236" hidden="1"/>
    <cellStyle name="Hyperlink 13" xfId="253" hidden="1"/>
    <cellStyle name="Hyperlink 13" xfId="268" hidden="1"/>
    <cellStyle name="Hyperlink 13" xfId="282" hidden="1"/>
    <cellStyle name="Hyperlink 13" xfId="298" hidden="1"/>
    <cellStyle name="Hyperlink 13" xfId="314" hidden="1"/>
    <cellStyle name="Hyperlink 13" xfId="331" hidden="1"/>
    <cellStyle name="Hyperlink 13" xfId="346" hidden="1"/>
    <cellStyle name="Hyperlink 13" xfId="364" hidden="1"/>
    <cellStyle name="Hyperlink 13" xfId="383" hidden="1"/>
    <cellStyle name="Hyperlink 13" xfId="408" hidden="1"/>
    <cellStyle name="Hyperlink 13" xfId="425" hidden="1"/>
    <cellStyle name="Hyperlink 13" xfId="440" hidden="1"/>
    <cellStyle name="Hyperlink 13" xfId="352" hidden="1"/>
    <cellStyle name="Hyperlink 13" xfId="456" hidden="1"/>
    <cellStyle name="Hyperlink 13" xfId="476" hidden="1"/>
    <cellStyle name="Hyperlink 13" xfId="491" hidden="1"/>
    <cellStyle name="Hyperlink 13" xfId="506" hidden="1"/>
    <cellStyle name="Hyperlink 13" xfId="522" hidden="1"/>
    <cellStyle name="Hyperlink 13" xfId="538" hidden="1"/>
    <cellStyle name="Hyperlink 13" xfId="555" hidden="1"/>
    <cellStyle name="Hyperlink 13" xfId="570" hidden="1"/>
    <cellStyle name="Hyperlink 13" xfId="584" hidden="1"/>
    <cellStyle name="Hyperlink 13" xfId="600" hidden="1"/>
    <cellStyle name="Hyperlink 13" xfId="616" hidden="1"/>
    <cellStyle name="Hyperlink 13" xfId="633" hidden="1"/>
    <cellStyle name="Hyperlink 13" xfId="648" hidden="1"/>
    <cellStyle name="Hyperlink 13" xfId="709" hidden="1"/>
    <cellStyle name="Hyperlink 13" xfId="726" hidden="1"/>
    <cellStyle name="Hyperlink 13" xfId="748" hidden="1"/>
    <cellStyle name="Hyperlink 13" xfId="763" hidden="1"/>
    <cellStyle name="Hyperlink 13" xfId="778" hidden="1"/>
    <cellStyle name="Hyperlink 13" xfId="794" hidden="1"/>
    <cellStyle name="Hyperlink 13" xfId="810" hidden="1"/>
    <cellStyle name="Hyperlink 13" xfId="827" hidden="1"/>
    <cellStyle name="Hyperlink 13" xfId="842" hidden="1"/>
    <cellStyle name="Hyperlink 13" xfId="856" hidden="1"/>
    <cellStyle name="Hyperlink 13" xfId="872" hidden="1"/>
    <cellStyle name="Hyperlink 13" xfId="888" hidden="1"/>
    <cellStyle name="Hyperlink 13" xfId="905" hidden="1"/>
    <cellStyle name="Hyperlink 13" xfId="920" hidden="1"/>
    <cellStyle name="Hyperlink 13" xfId="938" hidden="1"/>
    <cellStyle name="Hyperlink 13" xfId="957" hidden="1"/>
    <cellStyle name="Hyperlink 13" xfId="982" hidden="1"/>
    <cellStyle name="Hyperlink 13" xfId="999" hidden="1"/>
    <cellStyle name="Hyperlink 13" xfId="1014" hidden="1"/>
    <cellStyle name="Hyperlink 13" xfId="926" hidden="1"/>
    <cellStyle name="Hyperlink 13" xfId="1030" hidden="1"/>
    <cellStyle name="Hyperlink 13" xfId="1050" hidden="1"/>
    <cellStyle name="Hyperlink 13" xfId="1065" hidden="1"/>
    <cellStyle name="Hyperlink 13" xfId="1080" hidden="1"/>
    <cellStyle name="Hyperlink 13" xfId="1096" hidden="1"/>
    <cellStyle name="Hyperlink 13" xfId="1112" hidden="1"/>
    <cellStyle name="Hyperlink 13" xfId="1129" hidden="1"/>
    <cellStyle name="Hyperlink 13" xfId="1144" hidden="1"/>
    <cellStyle name="Hyperlink 13" xfId="1158" hidden="1"/>
    <cellStyle name="Hyperlink 13" xfId="1174" hidden="1"/>
    <cellStyle name="Hyperlink 13" xfId="1190" hidden="1"/>
    <cellStyle name="Hyperlink 13" xfId="1207" hidden="1"/>
    <cellStyle name="Hyperlink 13" xfId="1222" hidden="1"/>
    <cellStyle name="Hyperlink 13" xfId="1238" hidden="1"/>
    <cellStyle name="Hyperlink 13" xfId="1254" hidden="1"/>
    <cellStyle name="Hyperlink 13" xfId="1276" hidden="1"/>
    <cellStyle name="Hyperlink 13" xfId="1291" hidden="1"/>
    <cellStyle name="Hyperlink 13" xfId="1306" hidden="1"/>
    <cellStyle name="Hyperlink 13" xfId="1322" hidden="1"/>
    <cellStyle name="Hyperlink 13" xfId="1338" hidden="1"/>
    <cellStyle name="Hyperlink 13" xfId="1355" hidden="1"/>
    <cellStyle name="Hyperlink 13" xfId="1370" hidden="1"/>
    <cellStyle name="Hyperlink 13" xfId="1384" hidden="1"/>
    <cellStyle name="Hyperlink 13" xfId="1400" hidden="1"/>
    <cellStyle name="Hyperlink 13" xfId="1416" hidden="1"/>
    <cellStyle name="Hyperlink 13" xfId="1433" hidden="1"/>
    <cellStyle name="Hyperlink 13" xfId="1448" hidden="1"/>
    <cellStyle name="Hyperlink 13" xfId="1466" hidden="1"/>
    <cellStyle name="Hyperlink 13" xfId="1485" hidden="1"/>
    <cellStyle name="Hyperlink 13" xfId="1510" hidden="1"/>
    <cellStyle name="Hyperlink 13" xfId="1527" hidden="1"/>
    <cellStyle name="Hyperlink 13" xfId="1542" hidden="1"/>
    <cellStyle name="Hyperlink 13" xfId="1454" hidden="1"/>
    <cellStyle name="Hyperlink 13" xfId="1558" hidden="1"/>
    <cellStyle name="Hyperlink 13" xfId="1578" hidden="1"/>
    <cellStyle name="Hyperlink 13" xfId="1593" hidden="1"/>
    <cellStyle name="Hyperlink 13" xfId="1608" hidden="1"/>
    <cellStyle name="Hyperlink 13" xfId="1624" hidden="1"/>
    <cellStyle name="Hyperlink 13" xfId="1640" hidden="1"/>
    <cellStyle name="Hyperlink 13" xfId="1657" hidden="1"/>
    <cellStyle name="Hyperlink 13" xfId="1672" hidden="1"/>
    <cellStyle name="Hyperlink 13" xfId="1686" hidden="1"/>
    <cellStyle name="Hyperlink 13" xfId="1702" hidden="1"/>
    <cellStyle name="Hyperlink 13" xfId="1718" hidden="1"/>
    <cellStyle name="Hyperlink 13" xfId="1735" hidden="1"/>
    <cellStyle name="Hyperlink 13" xfId="1750" hidden="1"/>
    <cellStyle name="Hyperlink 14" xfId="71" hidden="1"/>
    <cellStyle name="Hyperlink 14" xfId="153" hidden="1"/>
    <cellStyle name="Hyperlink 14" xfId="175" hidden="1"/>
    <cellStyle name="Hyperlink 14" xfId="190" hidden="1"/>
    <cellStyle name="Hyperlink 14" xfId="205" hidden="1"/>
    <cellStyle name="Hyperlink 14" xfId="221" hidden="1"/>
    <cellStyle name="Hyperlink 14" xfId="237" hidden="1"/>
    <cellStyle name="Hyperlink 14" xfId="254" hidden="1"/>
    <cellStyle name="Hyperlink 14" xfId="269" hidden="1"/>
    <cellStyle name="Hyperlink 14" xfId="283" hidden="1"/>
    <cellStyle name="Hyperlink 14" xfId="299" hidden="1"/>
    <cellStyle name="Hyperlink 14" xfId="315" hidden="1"/>
    <cellStyle name="Hyperlink 14" xfId="332" hidden="1"/>
    <cellStyle name="Hyperlink 14" xfId="347" hidden="1"/>
    <cellStyle name="Hyperlink 14" xfId="365" hidden="1"/>
    <cellStyle name="Hyperlink 14" xfId="384" hidden="1"/>
    <cellStyle name="Hyperlink 14" xfId="409" hidden="1"/>
    <cellStyle name="Hyperlink 14" xfId="426" hidden="1"/>
    <cellStyle name="Hyperlink 14" xfId="441" hidden="1"/>
    <cellStyle name="Hyperlink 14" xfId="354" hidden="1"/>
    <cellStyle name="Hyperlink 14" xfId="457" hidden="1"/>
    <cellStyle name="Hyperlink 14" xfId="477" hidden="1"/>
    <cellStyle name="Hyperlink 14" xfId="492" hidden="1"/>
    <cellStyle name="Hyperlink 14" xfId="507" hidden="1"/>
    <cellStyle name="Hyperlink 14" xfId="523" hidden="1"/>
    <cellStyle name="Hyperlink 14" xfId="539" hidden="1"/>
    <cellStyle name="Hyperlink 14" xfId="556" hidden="1"/>
    <cellStyle name="Hyperlink 14" xfId="571" hidden="1"/>
    <cellStyle name="Hyperlink 14" xfId="585" hidden="1"/>
    <cellStyle name="Hyperlink 14" xfId="601" hidden="1"/>
    <cellStyle name="Hyperlink 14" xfId="617" hidden="1"/>
    <cellStyle name="Hyperlink 14" xfId="634" hidden="1"/>
    <cellStyle name="Hyperlink 14" xfId="649" hidden="1"/>
    <cellStyle name="Hyperlink 14" xfId="710" hidden="1"/>
    <cellStyle name="Hyperlink 14" xfId="727" hidden="1"/>
    <cellStyle name="Hyperlink 14" xfId="749" hidden="1"/>
    <cellStyle name="Hyperlink 14" xfId="764" hidden="1"/>
    <cellStyle name="Hyperlink 14" xfId="779" hidden="1"/>
    <cellStyle name="Hyperlink 14" xfId="795" hidden="1"/>
    <cellStyle name="Hyperlink 14" xfId="811" hidden="1"/>
    <cellStyle name="Hyperlink 14" xfId="828" hidden="1"/>
    <cellStyle name="Hyperlink 14" xfId="843" hidden="1"/>
    <cellStyle name="Hyperlink 14" xfId="857" hidden="1"/>
    <cellStyle name="Hyperlink 14" xfId="873" hidden="1"/>
    <cellStyle name="Hyperlink 14" xfId="889" hidden="1"/>
    <cellStyle name="Hyperlink 14" xfId="906" hidden="1"/>
    <cellStyle name="Hyperlink 14" xfId="921" hidden="1"/>
    <cellStyle name="Hyperlink 14" xfId="939" hidden="1"/>
    <cellStyle name="Hyperlink 14" xfId="958" hidden="1"/>
    <cellStyle name="Hyperlink 14" xfId="983" hidden="1"/>
    <cellStyle name="Hyperlink 14" xfId="1000" hidden="1"/>
    <cellStyle name="Hyperlink 14" xfId="1015" hidden="1"/>
    <cellStyle name="Hyperlink 14" xfId="928" hidden="1"/>
    <cellStyle name="Hyperlink 14" xfId="1031" hidden="1"/>
    <cellStyle name="Hyperlink 14" xfId="1051" hidden="1"/>
    <cellStyle name="Hyperlink 14" xfId="1066" hidden="1"/>
    <cellStyle name="Hyperlink 14" xfId="1081" hidden="1"/>
    <cellStyle name="Hyperlink 14" xfId="1097" hidden="1"/>
    <cellStyle name="Hyperlink 14" xfId="1113" hidden="1"/>
    <cellStyle name="Hyperlink 14" xfId="1130" hidden="1"/>
    <cellStyle name="Hyperlink 14" xfId="1145" hidden="1"/>
    <cellStyle name="Hyperlink 14" xfId="1159" hidden="1"/>
    <cellStyle name="Hyperlink 14" xfId="1175" hidden="1"/>
    <cellStyle name="Hyperlink 14" xfId="1191" hidden="1"/>
    <cellStyle name="Hyperlink 14" xfId="1208" hidden="1"/>
    <cellStyle name="Hyperlink 14" xfId="1223" hidden="1"/>
    <cellStyle name="Hyperlink 14" xfId="1239" hidden="1"/>
    <cellStyle name="Hyperlink 14" xfId="1255" hidden="1"/>
    <cellStyle name="Hyperlink 14" xfId="1277" hidden="1"/>
    <cellStyle name="Hyperlink 14" xfId="1292" hidden="1"/>
    <cellStyle name="Hyperlink 14" xfId="1307" hidden="1"/>
    <cellStyle name="Hyperlink 14" xfId="1323" hidden="1"/>
    <cellStyle name="Hyperlink 14" xfId="1339" hidden="1"/>
    <cellStyle name="Hyperlink 14" xfId="1356" hidden="1"/>
    <cellStyle name="Hyperlink 14" xfId="1371" hidden="1"/>
    <cellStyle name="Hyperlink 14" xfId="1385" hidden="1"/>
    <cellStyle name="Hyperlink 14" xfId="1401" hidden="1"/>
    <cellStyle name="Hyperlink 14" xfId="1417" hidden="1"/>
    <cellStyle name="Hyperlink 14" xfId="1434" hidden="1"/>
    <cellStyle name="Hyperlink 14" xfId="1449" hidden="1"/>
    <cellStyle name="Hyperlink 14" xfId="1467" hidden="1"/>
    <cellStyle name="Hyperlink 14" xfId="1486" hidden="1"/>
    <cellStyle name="Hyperlink 14" xfId="1511" hidden="1"/>
    <cellStyle name="Hyperlink 14" xfId="1528" hidden="1"/>
    <cellStyle name="Hyperlink 14" xfId="1543" hidden="1"/>
    <cellStyle name="Hyperlink 14" xfId="1456" hidden="1"/>
    <cellStyle name="Hyperlink 14" xfId="1559" hidden="1"/>
    <cellStyle name="Hyperlink 14" xfId="1579" hidden="1"/>
    <cellStyle name="Hyperlink 14" xfId="1594" hidden="1"/>
    <cellStyle name="Hyperlink 14" xfId="1609" hidden="1"/>
    <cellStyle name="Hyperlink 14" xfId="1625" hidden="1"/>
    <cellStyle name="Hyperlink 14" xfId="1641" hidden="1"/>
    <cellStyle name="Hyperlink 14" xfId="1658" hidden="1"/>
    <cellStyle name="Hyperlink 14" xfId="1673" hidden="1"/>
    <cellStyle name="Hyperlink 14" xfId="1687" hidden="1"/>
    <cellStyle name="Hyperlink 14" xfId="1703" hidden="1"/>
    <cellStyle name="Hyperlink 14" xfId="1719" hidden="1"/>
    <cellStyle name="Hyperlink 14" xfId="1736" hidden="1"/>
    <cellStyle name="Hyperlink 14" xfId="1751" hidden="1"/>
    <cellStyle name="Hyperlink 15" xfId="73" hidden="1"/>
    <cellStyle name="Hyperlink 15" xfId="154" hidden="1"/>
    <cellStyle name="Hyperlink 15" xfId="176" hidden="1"/>
    <cellStyle name="Hyperlink 15" xfId="191" hidden="1"/>
    <cellStyle name="Hyperlink 15" xfId="206" hidden="1"/>
    <cellStyle name="Hyperlink 15" xfId="222" hidden="1"/>
    <cellStyle name="Hyperlink 15" xfId="238" hidden="1"/>
    <cellStyle name="Hyperlink 15" xfId="255" hidden="1"/>
    <cellStyle name="Hyperlink 15" xfId="270" hidden="1"/>
    <cellStyle name="Hyperlink 15" xfId="284" hidden="1"/>
    <cellStyle name="Hyperlink 15" xfId="300" hidden="1"/>
    <cellStyle name="Hyperlink 15" xfId="316" hidden="1"/>
    <cellStyle name="Hyperlink 15" xfId="333" hidden="1"/>
    <cellStyle name="Hyperlink 15" xfId="348" hidden="1"/>
    <cellStyle name="Hyperlink 15" xfId="366" hidden="1"/>
    <cellStyle name="Hyperlink 15" xfId="385" hidden="1"/>
    <cellStyle name="Hyperlink 15" xfId="410" hidden="1"/>
    <cellStyle name="Hyperlink 15" xfId="427" hidden="1"/>
    <cellStyle name="Hyperlink 15" xfId="442" hidden="1"/>
    <cellStyle name="Hyperlink 15" xfId="356" hidden="1"/>
    <cellStyle name="Hyperlink 15" xfId="458" hidden="1"/>
    <cellStyle name="Hyperlink 15" xfId="478" hidden="1"/>
    <cellStyle name="Hyperlink 15" xfId="493" hidden="1"/>
    <cellStyle name="Hyperlink 15" xfId="508" hidden="1"/>
    <cellStyle name="Hyperlink 15" xfId="524" hidden="1"/>
    <cellStyle name="Hyperlink 15" xfId="540" hidden="1"/>
    <cellStyle name="Hyperlink 15" xfId="557" hidden="1"/>
    <cellStyle name="Hyperlink 15" xfId="572" hidden="1"/>
    <cellStyle name="Hyperlink 15" xfId="586" hidden="1"/>
    <cellStyle name="Hyperlink 15" xfId="602" hidden="1"/>
    <cellStyle name="Hyperlink 15" xfId="618" hidden="1"/>
    <cellStyle name="Hyperlink 15" xfId="635" hidden="1"/>
    <cellStyle name="Hyperlink 15" xfId="650" hidden="1"/>
    <cellStyle name="Hyperlink 15" xfId="711" hidden="1"/>
    <cellStyle name="Hyperlink 15" xfId="728" hidden="1"/>
    <cellStyle name="Hyperlink 15" xfId="750" hidden="1"/>
    <cellStyle name="Hyperlink 15" xfId="765" hidden="1"/>
    <cellStyle name="Hyperlink 15" xfId="780" hidden="1"/>
    <cellStyle name="Hyperlink 15" xfId="796" hidden="1"/>
    <cellStyle name="Hyperlink 15" xfId="812" hidden="1"/>
    <cellStyle name="Hyperlink 15" xfId="829" hidden="1"/>
    <cellStyle name="Hyperlink 15" xfId="844" hidden="1"/>
    <cellStyle name="Hyperlink 15" xfId="858" hidden="1"/>
    <cellStyle name="Hyperlink 15" xfId="874" hidden="1"/>
    <cellStyle name="Hyperlink 15" xfId="890" hidden="1"/>
    <cellStyle name="Hyperlink 15" xfId="907" hidden="1"/>
    <cellStyle name="Hyperlink 15" xfId="922" hidden="1"/>
    <cellStyle name="Hyperlink 15" xfId="940" hidden="1"/>
    <cellStyle name="Hyperlink 15" xfId="959" hidden="1"/>
    <cellStyle name="Hyperlink 15" xfId="984" hidden="1"/>
    <cellStyle name="Hyperlink 15" xfId="1001" hidden="1"/>
    <cellStyle name="Hyperlink 15" xfId="1016" hidden="1"/>
    <cellStyle name="Hyperlink 15" xfId="930" hidden="1"/>
    <cellStyle name="Hyperlink 15" xfId="1032" hidden="1"/>
    <cellStyle name="Hyperlink 15" xfId="1052" hidden="1"/>
    <cellStyle name="Hyperlink 15" xfId="1067" hidden="1"/>
    <cellStyle name="Hyperlink 15" xfId="1082" hidden="1"/>
    <cellStyle name="Hyperlink 15" xfId="1098" hidden="1"/>
    <cellStyle name="Hyperlink 15" xfId="1114" hidden="1"/>
    <cellStyle name="Hyperlink 15" xfId="1131" hidden="1"/>
    <cellStyle name="Hyperlink 15" xfId="1146" hidden="1"/>
    <cellStyle name="Hyperlink 15" xfId="1160" hidden="1"/>
    <cellStyle name="Hyperlink 15" xfId="1176" hidden="1"/>
    <cellStyle name="Hyperlink 15" xfId="1192" hidden="1"/>
    <cellStyle name="Hyperlink 15" xfId="1209" hidden="1"/>
    <cellStyle name="Hyperlink 15" xfId="1224" hidden="1"/>
    <cellStyle name="Hyperlink 15" xfId="1240" hidden="1"/>
    <cellStyle name="Hyperlink 15" xfId="1256" hidden="1"/>
    <cellStyle name="Hyperlink 15" xfId="1278" hidden="1"/>
    <cellStyle name="Hyperlink 15" xfId="1293" hidden="1"/>
    <cellStyle name="Hyperlink 15" xfId="1308" hidden="1"/>
    <cellStyle name="Hyperlink 15" xfId="1324" hidden="1"/>
    <cellStyle name="Hyperlink 15" xfId="1340" hidden="1"/>
    <cellStyle name="Hyperlink 15" xfId="1357" hidden="1"/>
    <cellStyle name="Hyperlink 15" xfId="1372" hidden="1"/>
    <cellStyle name="Hyperlink 15" xfId="1386" hidden="1"/>
    <cellStyle name="Hyperlink 15" xfId="1402" hidden="1"/>
    <cellStyle name="Hyperlink 15" xfId="1418" hidden="1"/>
    <cellStyle name="Hyperlink 15" xfId="1435" hidden="1"/>
    <cellStyle name="Hyperlink 15" xfId="1450" hidden="1"/>
    <cellStyle name="Hyperlink 15" xfId="1468" hidden="1"/>
    <cellStyle name="Hyperlink 15" xfId="1487" hidden="1"/>
    <cellStyle name="Hyperlink 15" xfId="1512" hidden="1"/>
    <cellStyle name="Hyperlink 15" xfId="1529" hidden="1"/>
    <cellStyle name="Hyperlink 15" xfId="1544" hidden="1"/>
    <cellStyle name="Hyperlink 15" xfId="1458" hidden="1"/>
    <cellStyle name="Hyperlink 15" xfId="1560" hidden="1"/>
    <cellStyle name="Hyperlink 15" xfId="1580" hidden="1"/>
    <cellStyle name="Hyperlink 15" xfId="1595" hidden="1"/>
    <cellStyle name="Hyperlink 15" xfId="1610" hidden="1"/>
    <cellStyle name="Hyperlink 15" xfId="1626" hidden="1"/>
    <cellStyle name="Hyperlink 15" xfId="1642" hidden="1"/>
    <cellStyle name="Hyperlink 15" xfId="1659" hidden="1"/>
    <cellStyle name="Hyperlink 15" xfId="1674" hidden="1"/>
    <cellStyle name="Hyperlink 15" xfId="1688" hidden="1"/>
    <cellStyle name="Hyperlink 15" xfId="1704" hidden="1"/>
    <cellStyle name="Hyperlink 15" xfId="1720" hidden="1"/>
    <cellStyle name="Hyperlink 15" xfId="1737" hidden="1"/>
    <cellStyle name="Hyperlink 15" xfId="1752" hidden="1"/>
    <cellStyle name="Hyperlink 16" xfId="75" hidden="1"/>
    <cellStyle name="Hyperlink 16" xfId="155" hidden="1"/>
    <cellStyle name="Hyperlink 16" xfId="177" hidden="1"/>
    <cellStyle name="Hyperlink 16" xfId="192" hidden="1"/>
    <cellStyle name="Hyperlink 16" xfId="207" hidden="1"/>
    <cellStyle name="Hyperlink 16" xfId="223" hidden="1"/>
    <cellStyle name="Hyperlink 16" xfId="239" hidden="1"/>
    <cellStyle name="Hyperlink 16" xfId="256" hidden="1"/>
    <cellStyle name="Hyperlink 16" xfId="271" hidden="1"/>
    <cellStyle name="Hyperlink 16" xfId="285" hidden="1"/>
    <cellStyle name="Hyperlink 16" xfId="301" hidden="1"/>
    <cellStyle name="Hyperlink 16" xfId="317" hidden="1"/>
    <cellStyle name="Hyperlink 16" xfId="334" hidden="1"/>
    <cellStyle name="Hyperlink 16" xfId="349" hidden="1"/>
    <cellStyle name="Hyperlink 16" xfId="367" hidden="1"/>
    <cellStyle name="Hyperlink 16" xfId="386" hidden="1"/>
    <cellStyle name="Hyperlink 16" xfId="411" hidden="1"/>
    <cellStyle name="Hyperlink 16" xfId="428" hidden="1"/>
    <cellStyle name="Hyperlink 16" xfId="443" hidden="1"/>
    <cellStyle name="Hyperlink 16" xfId="358" hidden="1"/>
    <cellStyle name="Hyperlink 16" xfId="459" hidden="1"/>
    <cellStyle name="Hyperlink 16" xfId="479" hidden="1"/>
    <cellStyle name="Hyperlink 16" xfId="494" hidden="1"/>
    <cellStyle name="Hyperlink 16" xfId="509" hidden="1"/>
    <cellStyle name="Hyperlink 16" xfId="525" hidden="1"/>
    <cellStyle name="Hyperlink 16" xfId="541" hidden="1"/>
    <cellStyle name="Hyperlink 16" xfId="558" hidden="1"/>
    <cellStyle name="Hyperlink 16" xfId="573" hidden="1"/>
    <cellStyle name="Hyperlink 16" xfId="587" hidden="1"/>
    <cellStyle name="Hyperlink 16" xfId="603" hidden="1"/>
    <cellStyle name="Hyperlink 16" xfId="619" hidden="1"/>
    <cellStyle name="Hyperlink 16" xfId="636" hidden="1"/>
    <cellStyle name="Hyperlink 16" xfId="651" hidden="1"/>
    <cellStyle name="Hyperlink 16" xfId="712" hidden="1"/>
    <cellStyle name="Hyperlink 16" xfId="729" hidden="1"/>
    <cellStyle name="Hyperlink 16" xfId="751" hidden="1"/>
    <cellStyle name="Hyperlink 16" xfId="766" hidden="1"/>
    <cellStyle name="Hyperlink 16" xfId="781" hidden="1"/>
    <cellStyle name="Hyperlink 16" xfId="797" hidden="1"/>
    <cellStyle name="Hyperlink 16" xfId="813" hidden="1"/>
    <cellStyle name="Hyperlink 16" xfId="830" hidden="1"/>
    <cellStyle name="Hyperlink 16" xfId="845" hidden="1"/>
    <cellStyle name="Hyperlink 16" xfId="859" hidden="1"/>
    <cellStyle name="Hyperlink 16" xfId="875" hidden="1"/>
    <cellStyle name="Hyperlink 16" xfId="891" hidden="1"/>
    <cellStyle name="Hyperlink 16" xfId="908" hidden="1"/>
    <cellStyle name="Hyperlink 16" xfId="923" hidden="1"/>
    <cellStyle name="Hyperlink 16" xfId="941" hidden="1"/>
    <cellStyle name="Hyperlink 16" xfId="960" hidden="1"/>
    <cellStyle name="Hyperlink 16" xfId="985" hidden="1"/>
    <cellStyle name="Hyperlink 16" xfId="1002" hidden="1"/>
    <cellStyle name="Hyperlink 16" xfId="1017" hidden="1"/>
    <cellStyle name="Hyperlink 16" xfId="932" hidden="1"/>
    <cellStyle name="Hyperlink 16" xfId="1033" hidden="1"/>
    <cellStyle name="Hyperlink 16" xfId="1053" hidden="1"/>
    <cellStyle name="Hyperlink 16" xfId="1068" hidden="1"/>
    <cellStyle name="Hyperlink 16" xfId="1083" hidden="1"/>
    <cellStyle name="Hyperlink 16" xfId="1099" hidden="1"/>
    <cellStyle name="Hyperlink 16" xfId="1115" hidden="1"/>
    <cellStyle name="Hyperlink 16" xfId="1132" hidden="1"/>
    <cellStyle name="Hyperlink 16" xfId="1147" hidden="1"/>
    <cellStyle name="Hyperlink 16" xfId="1161" hidden="1"/>
    <cellStyle name="Hyperlink 16" xfId="1177" hidden="1"/>
    <cellStyle name="Hyperlink 16" xfId="1193" hidden="1"/>
    <cellStyle name="Hyperlink 16" xfId="1210" hidden="1"/>
    <cellStyle name="Hyperlink 16" xfId="1225" hidden="1"/>
    <cellStyle name="Hyperlink 16" xfId="1241" hidden="1"/>
    <cellStyle name="Hyperlink 16" xfId="1257" hidden="1"/>
    <cellStyle name="Hyperlink 16" xfId="1279" hidden="1"/>
    <cellStyle name="Hyperlink 16" xfId="1294" hidden="1"/>
    <cellStyle name="Hyperlink 16" xfId="1309" hidden="1"/>
    <cellStyle name="Hyperlink 16" xfId="1325" hidden="1"/>
    <cellStyle name="Hyperlink 16" xfId="1341" hidden="1"/>
    <cellStyle name="Hyperlink 16" xfId="1358" hidden="1"/>
    <cellStyle name="Hyperlink 16" xfId="1373" hidden="1"/>
    <cellStyle name="Hyperlink 16" xfId="1387" hidden="1"/>
    <cellStyle name="Hyperlink 16" xfId="1403" hidden="1"/>
    <cellStyle name="Hyperlink 16" xfId="1419" hidden="1"/>
    <cellStyle name="Hyperlink 16" xfId="1436" hidden="1"/>
    <cellStyle name="Hyperlink 16" xfId="1451" hidden="1"/>
    <cellStyle name="Hyperlink 16" xfId="1469" hidden="1"/>
    <cellStyle name="Hyperlink 16" xfId="1488" hidden="1"/>
    <cellStyle name="Hyperlink 16" xfId="1513" hidden="1"/>
    <cellStyle name="Hyperlink 16" xfId="1530" hidden="1"/>
    <cellStyle name="Hyperlink 16" xfId="1545" hidden="1"/>
    <cellStyle name="Hyperlink 16" xfId="1460" hidden="1"/>
    <cellStyle name="Hyperlink 16" xfId="1561" hidden="1"/>
    <cellStyle name="Hyperlink 16" xfId="1581" hidden="1"/>
    <cellStyle name="Hyperlink 16" xfId="1596" hidden="1"/>
    <cellStyle name="Hyperlink 16" xfId="1611" hidden="1"/>
    <cellStyle name="Hyperlink 16" xfId="1627" hidden="1"/>
    <cellStyle name="Hyperlink 16" xfId="1643" hidden="1"/>
    <cellStyle name="Hyperlink 16" xfId="1660" hidden="1"/>
    <cellStyle name="Hyperlink 16" xfId="1675" hidden="1"/>
    <cellStyle name="Hyperlink 16" xfId="1689" hidden="1"/>
    <cellStyle name="Hyperlink 16" xfId="1705" hidden="1"/>
    <cellStyle name="Hyperlink 16" xfId="1721" hidden="1"/>
    <cellStyle name="Hyperlink 16" xfId="1738" hidden="1"/>
    <cellStyle name="Hyperlink 16" xfId="1753" hidden="1"/>
    <cellStyle name="Hyperlink 17" xfId="78" hidden="1"/>
    <cellStyle name="Hyperlink 17" xfId="157" hidden="1"/>
    <cellStyle name="Hyperlink 17" xfId="178" hidden="1"/>
    <cellStyle name="Hyperlink 17" xfId="193" hidden="1"/>
    <cellStyle name="Hyperlink 17" xfId="208" hidden="1"/>
    <cellStyle name="Hyperlink 17" xfId="224" hidden="1"/>
    <cellStyle name="Hyperlink 17" xfId="241" hidden="1"/>
    <cellStyle name="Hyperlink 17" xfId="257" hidden="1"/>
    <cellStyle name="Hyperlink 17" xfId="272" hidden="1"/>
    <cellStyle name="Hyperlink 17" xfId="286" hidden="1"/>
    <cellStyle name="Hyperlink 17" xfId="302" hidden="1"/>
    <cellStyle name="Hyperlink 17" xfId="319" hidden="1"/>
    <cellStyle name="Hyperlink 17" xfId="335" hidden="1"/>
    <cellStyle name="Hyperlink 17" xfId="350" hidden="1"/>
    <cellStyle name="Hyperlink 17" xfId="368" hidden="1"/>
    <cellStyle name="Hyperlink 17" xfId="387" hidden="1"/>
    <cellStyle name="Hyperlink 17" xfId="413" hidden="1"/>
    <cellStyle name="Hyperlink 17" xfId="429" hidden="1"/>
    <cellStyle name="Hyperlink 17" xfId="444" hidden="1"/>
    <cellStyle name="Hyperlink 17" xfId="388" hidden="1"/>
    <cellStyle name="Hyperlink 17" xfId="461" hidden="1"/>
    <cellStyle name="Hyperlink 17" xfId="480" hidden="1"/>
    <cellStyle name="Hyperlink 17" xfId="495" hidden="1"/>
    <cellStyle name="Hyperlink 17" xfId="510" hidden="1"/>
    <cellStyle name="Hyperlink 17" xfId="526" hidden="1"/>
    <cellStyle name="Hyperlink 17" xfId="543" hidden="1"/>
    <cellStyle name="Hyperlink 17" xfId="559" hidden="1"/>
    <cellStyle name="Hyperlink 17" xfId="574" hidden="1"/>
    <cellStyle name="Hyperlink 17" xfId="588" hidden="1"/>
    <cellStyle name="Hyperlink 17" xfId="604" hidden="1"/>
    <cellStyle name="Hyperlink 17" xfId="621" hidden="1"/>
    <cellStyle name="Hyperlink 17" xfId="637" hidden="1"/>
    <cellStyle name="Hyperlink 17" xfId="652" hidden="1"/>
    <cellStyle name="Hyperlink 17" xfId="713" hidden="1"/>
    <cellStyle name="Hyperlink 17" xfId="731" hidden="1"/>
    <cellStyle name="Hyperlink 17" xfId="752" hidden="1"/>
    <cellStyle name="Hyperlink 17" xfId="767" hidden="1"/>
    <cellStyle name="Hyperlink 17" xfId="782" hidden="1"/>
    <cellStyle name="Hyperlink 17" xfId="798" hidden="1"/>
    <cellStyle name="Hyperlink 17" xfId="815" hidden="1"/>
    <cellStyle name="Hyperlink 17" xfId="831" hidden="1"/>
    <cellStyle name="Hyperlink 17" xfId="846" hidden="1"/>
    <cellStyle name="Hyperlink 17" xfId="860" hidden="1"/>
    <cellStyle name="Hyperlink 17" xfId="876" hidden="1"/>
    <cellStyle name="Hyperlink 17" xfId="893" hidden="1"/>
    <cellStyle name="Hyperlink 17" xfId="909" hidden="1"/>
    <cellStyle name="Hyperlink 17" xfId="924" hidden="1"/>
    <cellStyle name="Hyperlink 17" xfId="942" hidden="1"/>
    <cellStyle name="Hyperlink 17" xfId="961" hidden="1"/>
    <cellStyle name="Hyperlink 17" xfId="987" hidden="1"/>
    <cellStyle name="Hyperlink 17" xfId="1003" hidden="1"/>
    <cellStyle name="Hyperlink 17" xfId="1018" hidden="1"/>
    <cellStyle name="Hyperlink 17" xfId="962" hidden="1"/>
    <cellStyle name="Hyperlink 17" xfId="1035" hidden="1"/>
    <cellStyle name="Hyperlink 17" xfId="1054" hidden="1"/>
    <cellStyle name="Hyperlink 17" xfId="1069" hidden="1"/>
    <cellStyle name="Hyperlink 17" xfId="1084" hidden="1"/>
    <cellStyle name="Hyperlink 17" xfId="1100" hidden="1"/>
    <cellStyle name="Hyperlink 17" xfId="1117" hidden="1"/>
    <cellStyle name="Hyperlink 17" xfId="1133" hidden="1"/>
    <cellStyle name="Hyperlink 17" xfId="1148" hidden="1"/>
    <cellStyle name="Hyperlink 17" xfId="1162" hidden="1"/>
    <cellStyle name="Hyperlink 17" xfId="1178" hidden="1"/>
    <cellStyle name="Hyperlink 17" xfId="1195" hidden="1"/>
    <cellStyle name="Hyperlink 17" xfId="1211" hidden="1"/>
    <cellStyle name="Hyperlink 17" xfId="1226" hidden="1"/>
    <cellStyle name="Hyperlink 17" xfId="1242" hidden="1"/>
    <cellStyle name="Hyperlink 17" xfId="1259" hidden="1"/>
    <cellStyle name="Hyperlink 17" xfId="1280" hidden="1"/>
    <cellStyle name="Hyperlink 17" xfId="1295" hidden="1"/>
    <cellStyle name="Hyperlink 17" xfId="1310" hidden="1"/>
    <cellStyle name="Hyperlink 17" xfId="1326" hidden="1"/>
    <cellStyle name="Hyperlink 17" xfId="1343" hidden="1"/>
    <cellStyle name="Hyperlink 17" xfId="1359" hidden="1"/>
    <cellStyle name="Hyperlink 17" xfId="1374" hidden="1"/>
    <cellStyle name="Hyperlink 17" xfId="1388" hidden="1"/>
    <cellStyle name="Hyperlink 17" xfId="1404" hidden="1"/>
    <cellStyle name="Hyperlink 17" xfId="1421" hidden="1"/>
    <cellStyle name="Hyperlink 17" xfId="1437" hidden="1"/>
    <cellStyle name="Hyperlink 17" xfId="1452" hidden="1"/>
    <cellStyle name="Hyperlink 17" xfId="1470" hidden="1"/>
    <cellStyle name="Hyperlink 17" xfId="1489" hidden="1"/>
    <cellStyle name="Hyperlink 17" xfId="1515" hidden="1"/>
    <cellStyle name="Hyperlink 17" xfId="1531" hidden="1"/>
    <cellStyle name="Hyperlink 17" xfId="1546" hidden="1"/>
    <cellStyle name="Hyperlink 17" xfId="1490" hidden="1"/>
    <cellStyle name="Hyperlink 17" xfId="1563" hidden="1"/>
    <cellStyle name="Hyperlink 17" xfId="1582" hidden="1"/>
    <cellStyle name="Hyperlink 17" xfId="1597" hidden="1"/>
    <cellStyle name="Hyperlink 17" xfId="1612" hidden="1"/>
    <cellStyle name="Hyperlink 17" xfId="1628" hidden="1"/>
    <cellStyle name="Hyperlink 17" xfId="1645" hidden="1"/>
    <cellStyle name="Hyperlink 17" xfId="1661" hidden="1"/>
    <cellStyle name="Hyperlink 17" xfId="1676" hidden="1"/>
    <cellStyle name="Hyperlink 17" xfId="1690" hidden="1"/>
    <cellStyle name="Hyperlink 17" xfId="1706" hidden="1"/>
    <cellStyle name="Hyperlink 17" xfId="1723" hidden="1"/>
    <cellStyle name="Hyperlink 17" xfId="1739" hidden="1"/>
    <cellStyle name="Hyperlink 17" xfId="1754" hidden="1"/>
    <cellStyle name="Hyperlink 2" xfId="47" hidden="1"/>
    <cellStyle name="Hyperlink 2" xfId="141" hidden="1"/>
    <cellStyle name="Hyperlink 2" xfId="163" hidden="1"/>
    <cellStyle name="Hyperlink 2" xfId="156" hidden="1"/>
    <cellStyle name="Hyperlink 2" xfId="161" hidden="1"/>
    <cellStyle name="Hyperlink 2" xfId="209" hidden="1"/>
    <cellStyle name="Hyperlink 2" xfId="225" hidden="1"/>
    <cellStyle name="Hyperlink 2" xfId="242" hidden="1"/>
    <cellStyle name="Hyperlink 2" xfId="240" hidden="1"/>
    <cellStyle name="Hyperlink 2" xfId="159" hidden="1"/>
    <cellStyle name="Hyperlink 2" xfId="287" hidden="1"/>
    <cellStyle name="Hyperlink 2" xfId="303" hidden="1"/>
    <cellStyle name="Hyperlink 2" xfId="320" hidden="1"/>
    <cellStyle name="Hyperlink 2" xfId="318" hidden="1"/>
    <cellStyle name="Hyperlink 2" xfId="160" hidden="1"/>
    <cellStyle name="Hyperlink 2" xfId="372" hidden="1"/>
    <cellStyle name="Hyperlink 2" xfId="397" hidden="1"/>
    <cellStyle name="Hyperlink 2" xfId="414" hidden="1"/>
    <cellStyle name="Hyperlink 2" xfId="412" hidden="1"/>
    <cellStyle name="Hyperlink 2" xfId="371" hidden="1"/>
    <cellStyle name="Hyperlink 2" xfId="445" hidden="1"/>
    <cellStyle name="Hyperlink 2" xfId="465" hidden="1"/>
    <cellStyle name="Hyperlink 2" xfId="460" hidden="1"/>
    <cellStyle name="Hyperlink 2" xfId="464" hidden="1"/>
    <cellStyle name="Hyperlink 2" xfId="511" hidden="1"/>
    <cellStyle name="Hyperlink 2" xfId="527" hidden="1"/>
    <cellStyle name="Hyperlink 2" xfId="544" hidden="1"/>
    <cellStyle name="Hyperlink 2" xfId="542" hidden="1"/>
    <cellStyle name="Hyperlink 2" xfId="463" hidden="1"/>
    <cellStyle name="Hyperlink 2" xfId="589" hidden="1"/>
    <cellStyle name="Hyperlink 2" xfId="605" hidden="1"/>
    <cellStyle name="Hyperlink 2" xfId="622" hidden="1"/>
    <cellStyle name="Hyperlink 2" xfId="620" hidden="1"/>
    <cellStyle name="Hyperlink 2" xfId="698" hidden="1"/>
    <cellStyle name="Hyperlink 2" xfId="715" hidden="1"/>
    <cellStyle name="Hyperlink 2" xfId="737" hidden="1"/>
    <cellStyle name="Hyperlink 2" xfId="730" hidden="1"/>
    <cellStyle name="Hyperlink 2" xfId="735" hidden="1"/>
    <cellStyle name="Hyperlink 2" xfId="783" hidden="1"/>
    <cellStyle name="Hyperlink 2" xfId="799" hidden="1"/>
    <cellStyle name="Hyperlink 2" xfId="816" hidden="1"/>
    <cellStyle name="Hyperlink 2" xfId="814" hidden="1"/>
    <cellStyle name="Hyperlink 2" xfId="733" hidden="1"/>
    <cellStyle name="Hyperlink 2" xfId="861" hidden="1"/>
    <cellStyle name="Hyperlink 2" xfId="877" hidden="1"/>
    <cellStyle name="Hyperlink 2" xfId="894" hidden="1"/>
    <cellStyle name="Hyperlink 2" xfId="892" hidden="1"/>
    <cellStyle name="Hyperlink 2" xfId="734" hidden="1"/>
    <cellStyle name="Hyperlink 2" xfId="946" hidden="1"/>
    <cellStyle name="Hyperlink 2" xfId="971" hidden="1"/>
    <cellStyle name="Hyperlink 2" xfId="988" hidden="1"/>
    <cellStyle name="Hyperlink 2" xfId="986" hidden="1"/>
    <cellStyle name="Hyperlink 2" xfId="945" hidden="1"/>
    <cellStyle name="Hyperlink 2" xfId="1019" hidden="1"/>
    <cellStyle name="Hyperlink 2" xfId="1039" hidden="1"/>
    <cellStyle name="Hyperlink 2" xfId="1034" hidden="1"/>
    <cellStyle name="Hyperlink 2" xfId="1038" hidden="1"/>
    <cellStyle name="Hyperlink 2" xfId="1085" hidden="1"/>
    <cellStyle name="Hyperlink 2" xfId="1101" hidden="1"/>
    <cellStyle name="Hyperlink 2" xfId="1118" hidden="1"/>
    <cellStyle name="Hyperlink 2" xfId="1116" hidden="1"/>
    <cellStyle name="Hyperlink 2" xfId="1037" hidden="1"/>
    <cellStyle name="Hyperlink 2" xfId="1163" hidden="1"/>
    <cellStyle name="Hyperlink 2" xfId="1179" hidden="1"/>
    <cellStyle name="Hyperlink 2" xfId="1196" hidden="1"/>
    <cellStyle name="Hyperlink 2" xfId="1194" hidden="1"/>
    <cellStyle name="Hyperlink 2" xfId="1227" hidden="1"/>
    <cellStyle name="Hyperlink 2" xfId="1243" hidden="1"/>
    <cellStyle name="Hyperlink 2" xfId="1265" hidden="1"/>
    <cellStyle name="Hyperlink 2" xfId="1258" hidden="1"/>
    <cellStyle name="Hyperlink 2" xfId="1263" hidden="1"/>
    <cellStyle name="Hyperlink 2" xfId="1311" hidden="1"/>
    <cellStyle name="Hyperlink 2" xfId="1327" hidden="1"/>
    <cellStyle name="Hyperlink 2" xfId="1344" hidden="1"/>
    <cellStyle name="Hyperlink 2" xfId="1342" hidden="1"/>
    <cellStyle name="Hyperlink 2" xfId="1261" hidden="1"/>
    <cellStyle name="Hyperlink 2" xfId="1389" hidden="1"/>
    <cellStyle name="Hyperlink 2" xfId="1405" hidden="1"/>
    <cellStyle name="Hyperlink 2" xfId="1422" hidden="1"/>
    <cellStyle name="Hyperlink 2" xfId="1420" hidden="1"/>
    <cellStyle name="Hyperlink 2" xfId="1262" hidden="1"/>
    <cellStyle name="Hyperlink 2" xfId="1474" hidden="1"/>
    <cellStyle name="Hyperlink 2" xfId="1499" hidden="1"/>
    <cellStyle name="Hyperlink 2" xfId="1516" hidden="1"/>
    <cellStyle name="Hyperlink 2" xfId="1514" hidden="1"/>
    <cellStyle name="Hyperlink 2" xfId="1473" hidden="1"/>
    <cellStyle name="Hyperlink 2" xfId="1547" hidden="1"/>
    <cellStyle name="Hyperlink 2" xfId="1567" hidden="1"/>
    <cellStyle name="Hyperlink 2" xfId="1562" hidden="1"/>
    <cellStyle name="Hyperlink 2" xfId="1566" hidden="1"/>
    <cellStyle name="Hyperlink 2" xfId="1613" hidden="1"/>
    <cellStyle name="Hyperlink 2" xfId="1629" hidden="1"/>
    <cellStyle name="Hyperlink 2" xfId="1646" hidden="1"/>
    <cellStyle name="Hyperlink 2" xfId="1644" hidden="1"/>
    <cellStyle name="Hyperlink 2" xfId="1565" hidden="1"/>
    <cellStyle name="Hyperlink 2" xfId="1691" hidden="1"/>
    <cellStyle name="Hyperlink 2" xfId="1707" hidden="1"/>
    <cellStyle name="Hyperlink 2" xfId="1724" hidden="1"/>
    <cellStyle name="Hyperlink 2" xfId="1722" hidden="1"/>
    <cellStyle name="Hyperlink 3" xfId="49" hidden="1"/>
    <cellStyle name="Hyperlink 3" xfId="142" hidden="1"/>
    <cellStyle name="Hyperlink 3" xfId="164" hidden="1"/>
    <cellStyle name="Hyperlink 3" xfId="179" hidden="1"/>
    <cellStyle name="Hyperlink 3" xfId="194" hidden="1"/>
    <cellStyle name="Hyperlink 3" xfId="210" hidden="1"/>
    <cellStyle name="Hyperlink 3" xfId="226" hidden="1"/>
    <cellStyle name="Hyperlink 3" xfId="243" hidden="1"/>
    <cellStyle name="Hyperlink 3" xfId="258" hidden="1"/>
    <cellStyle name="Hyperlink 3" xfId="158" hidden="1"/>
    <cellStyle name="Hyperlink 3" xfId="288" hidden="1"/>
    <cellStyle name="Hyperlink 3" xfId="304" hidden="1"/>
    <cellStyle name="Hyperlink 3" xfId="321" hidden="1"/>
    <cellStyle name="Hyperlink 3" xfId="336" hidden="1"/>
    <cellStyle name="Hyperlink 3" xfId="162" hidden="1"/>
    <cellStyle name="Hyperlink 3" xfId="373" hidden="1"/>
    <cellStyle name="Hyperlink 3" xfId="398" hidden="1"/>
    <cellStyle name="Hyperlink 3" xfId="415" hidden="1"/>
    <cellStyle name="Hyperlink 3" xfId="430" hidden="1"/>
    <cellStyle name="Hyperlink 3" xfId="370" hidden="1"/>
    <cellStyle name="Hyperlink 3" xfId="446" hidden="1"/>
    <cellStyle name="Hyperlink 3" xfId="466" hidden="1"/>
    <cellStyle name="Hyperlink 3" xfId="481" hidden="1"/>
    <cellStyle name="Hyperlink 3" xfId="496" hidden="1"/>
    <cellStyle name="Hyperlink 3" xfId="512" hidden="1"/>
    <cellStyle name="Hyperlink 3" xfId="528" hidden="1"/>
    <cellStyle name="Hyperlink 3" xfId="545" hidden="1"/>
    <cellStyle name="Hyperlink 3" xfId="560" hidden="1"/>
    <cellStyle name="Hyperlink 3" xfId="462" hidden="1"/>
    <cellStyle name="Hyperlink 3" xfId="590" hidden="1"/>
    <cellStyle name="Hyperlink 3" xfId="606" hidden="1"/>
    <cellStyle name="Hyperlink 3" xfId="623" hidden="1"/>
    <cellStyle name="Hyperlink 3" xfId="638" hidden="1"/>
    <cellStyle name="Hyperlink 3" xfId="699" hidden="1"/>
    <cellStyle name="Hyperlink 3" xfId="716" hidden="1"/>
    <cellStyle name="Hyperlink 3" xfId="738" hidden="1"/>
    <cellStyle name="Hyperlink 3" xfId="753" hidden="1"/>
    <cellStyle name="Hyperlink 3" xfId="768" hidden="1"/>
    <cellStyle name="Hyperlink 3" xfId="784" hidden="1"/>
    <cellStyle name="Hyperlink 3" xfId="800" hidden="1"/>
    <cellStyle name="Hyperlink 3" xfId="817" hidden="1"/>
    <cellStyle name="Hyperlink 3" xfId="832" hidden="1"/>
    <cellStyle name="Hyperlink 3" xfId="732" hidden="1"/>
    <cellStyle name="Hyperlink 3" xfId="862" hidden="1"/>
    <cellStyle name="Hyperlink 3" xfId="878" hidden="1"/>
    <cellStyle name="Hyperlink 3" xfId="895" hidden="1"/>
    <cellStyle name="Hyperlink 3" xfId="910" hidden="1"/>
    <cellStyle name="Hyperlink 3" xfId="736" hidden="1"/>
    <cellStyle name="Hyperlink 3" xfId="947" hidden="1"/>
    <cellStyle name="Hyperlink 3" xfId="972" hidden="1"/>
    <cellStyle name="Hyperlink 3" xfId="989" hidden="1"/>
    <cellStyle name="Hyperlink 3" xfId="1004" hidden="1"/>
    <cellStyle name="Hyperlink 3" xfId="944" hidden="1"/>
    <cellStyle name="Hyperlink 3" xfId="1020" hidden="1"/>
    <cellStyle name="Hyperlink 3" xfId="1040" hidden="1"/>
    <cellStyle name="Hyperlink 3" xfId="1055" hidden="1"/>
    <cellStyle name="Hyperlink 3" xfId="1070" hidden="1"/>
    <cellStyle name="Hyperlink 3" xfId="1086" hidden="1"/>
    <cellStyle name="Hyperlink 3" xfId="1102" hidden="1"/>
    <cellStyle name="Hyperlink 3" xfId="1119" hidden="1"/>
    <cellStyle name="Hyperlink 3" xfId="1134" hidden="1"/>
    <cellStyle name="Hyperlink 3" xfId="1036" hidden="1"/>
    <cellStyle name="Hyperlink 3" xfId="1164" hidden="1"/>
    <cellStyle name="Hyperlink 3" xfId="1180" hidden="1"/>
    <cellStyle name="Hyperlink 3" xfId="1197" hidden="1"/>
    <cellStyle name="Hyperlink 3" xfId="1212" hidden="1"/>
    <cellStyle name="Hyperlink 3" xfId="1228" hidden="1"/>
    <cellStyle name="Hyperlink 3" xfId="1244" hidden="1"/>
    <cellStyle name="Hyperlink 3" xfId="1266" hidden="1"/>
    <cellStyle name="Hyperlink 3" xfId="1281" hidden="1"/>
    <cellStyle name="Hyperlink 3" xfId="1296" hidden="1"/>
    <cellStyle name="Hyperlink 3" xfId="1312" hidden="1"/>
    <cellStyle name="Hyperlink 3" xfId="1328" hidden="1"/>
    <cellStyle name="Hyperlink 3" xfId="1345" hidden="1"/>
    <cellStyle name="Hyperlink 3" xfId="1360" hidden="1"/>
    <cellStyle name="Hyperlink 3" xfId="1260" hidden="1"/>
    <cellStyle name="Hyperlink 3" xfId="1390" hidden="1"/>
    <cellStyle name="Hyperlink 3" xfId="1406" hidden="1"/>
    <cellStyle name="Hyperlink 3" xfId="1423" hidden="1"/>
    <cellStyle name="Hyperlink 3" xfId="1438" hidden="1"/>
    <cellStyle name="Hyperlink 3" xfId="1264" hidden="1"/>
    <cellStyle name="Hyperlink 3" xfId="1475" hidden="1"/>
    <cellStyle name="Hyperlink 3" xfId="1500" hidden="1"/>
    <cellStyle name="Hyperlink 3" xfId="1517" hidden="1"/>
    <cellStyle name="Hyperlink 3" xfId="1532" hidden="1"/>
    <cellStyle name="Hyperlink 3" xfId="1472" hidden="1"/>
    <cellStyle name="Hyperlink 3" xfId="1548" hidden="1"/>
    <cellStyle name="Hyperlink 3" xfId="1568" hidden="1"/>
    <cellStyle name="Hyperlink 3" xfId="1583" hidden="1"/>
    <cellStyle name="Hyperlink 3" xfId="1598" hidden="1"/>
    <cellStyle name="Hyperlink 3" xfId="1614" hidden="1"/>
    <cellStyle name="Hyperlink 3" xfId="1630" hidden="1"/>
    <cellStyle name="Hyperlink 3" xfId="1647" hidden="1"/>
    <cellStyle name="Hyperlink 3" xfId="1662" hidden="1"/>
    <cellStyle name="Hyperlink 3" xfId="1564" hidden="1"/>
    <cellStyle name="Hyperlink 3" xfId="1692" hidden="1"/>
    <cellStyle name="Hyperlink 3" xfId="1708" hidden="1"/>
    <cellStyle name="Hyperlink 3" xfId="1725" hidden="1"/>
    <cellStyle name="Hyperlink 3" xfId="1740" hidden="1"/>
    <cellStyle name="Hyperlink 4" xfId="51" hidden="1"/>
    <cellStyle name="Hyperlink 4" xfId="143" hidden="1"/>
    <cellStyle name="Hyperlink 4" xfId="165" hidden="1"/>
    <cellStyle name="Hyperlink 4" xfId="180" hidden="1"/>
    <cellStyle name="Hyperlink 4" xfId="195" hidden="1"/>
    <cellStyle name="Hyperlink 4" xfId="211" hidden="1"/>
    <cellStyle name="Hyperlink 4" xfId="227" hidden="1"/>
    <cellStyle name="Hyperlink 4" xfId="244" hidden="1"/>
    <cellStyle name="Hyperlink 4" xfId="259" hidden="1"/>
    <cellStyle name="Hyperlink 4" xfId="273" hidden="1"/>
    <cellStyle name="Hyperlink 4" xfId="289" hidden="1"/>
    <cellStyle name="Hyperlink 4" xfId="305" hidden="1"/>
    <cellStyle name="Hyperlink 4" xfId="322" hidden="1"/>
    <cellStyle name="Hyperlink 4" xfId="337" hidden="1"/>
    <cellStyle name="Hyperlink 4" xfId="351" hidden="1"/>
    <cellStyle name="Hyperlink 4" xfId="374" hidden="1"/>
    <cellStyle name="Hyperlink 4" xfId="399" hidden="1"/>
    <cellStyle name="Hyperlink 4" xfId="416" hidden="1"/>
    <cellStyle name="Hyperlink 4" xfId="431" hidden="1"/>
    <cellStyle name="Hyperlink 4" xfId="369" hidden="1"/>
    <cellStyle name="Hyperlink 4" xfId="447" hidden="1"/>
    <cellStyle name="Hyperlink 4" xfId="467" hidden="1"/>
    <cellStyle name="Hyperlink 4" xfId="482" hidden="1"/>
    <cellStyle name="Hyperlink 4" xfId="497" hidden="1"/>
    <cellStyle name="Hyperlink 4" xfId="513" hidden="1"/>
    <cellStyle name="Hyperlink 4" xfId="529" hidden="1"/>
    <cellStyle name="Hyperlink 4" xfId="546" hidden="1"/>
    <cellStyle name="Hyperlink 4" xfId="561" hidden="1"/>
    <cellStyle name="Hyperlink 4" xfId="575" hidden="1"/>
    <cellStyle name="Hyperlink 4" xfId="591" hidden="1"/>
    <cellStyle name="Hyperlink 4" xfId="607" hidden="1"/>
    <cellStyle name="Hyperlink 4" xfId="624" hidden="1"/>
    <cellStyle name="Hyperlink 4" xfId="639" hidden="1"/>
    <cellStyle name="Hyperlink 4" xfId="700" hidden="1"/>
    <cellStyle name="Hyperlink 4" xfId="717" hidden="1"/>
    <cellStyle name="Hyperlink 4" xfId="739" hidden="1"/>
    <cellStyle name="Hyperlink 4" xfId="754" hidden="1"/>
    <cellStyle name="Hyperlink 4" xfId="769" hidden="1"/>
    <cellStyle name="Hyperlink 4" xfId="785" hidden="1"/>
    <cellStyle name="Hyperlink 4" xfId="801" hidden="1"/>
    <cellStyle name="Hyperlink 4" xfId="818" hidden="1"/>
    <cellStyle name="Hyperlink 4" xfId="833" hidden="1"/>
    <cellStyle name="Hyperlink 4" xfId="847" hidden="1"/>
    <cellStyle name="Hyperlink 4" xfId="863" hidden="1"/>
    <cellStyle name="Hyperlink 4" xfId="879" hidden="1"/>
    <cellStyle name="Hyperlink 4" xfId="896" hidden="1"/>
    <cellStyle name="Hyperlink 4" xfId="911" hidden="1"/>
    <cellStyle name="Hyperlink 4" xfId="925" hidden="1"/>
    <cellStyle name="Hyperlink 4" xfId="948" hidden="1"/>
    <cellStyle name="Hyperlink 4" xfId="973" hidden="1"/>
    <cellStyle name="Hyperlink 4" xfId="990" hidden="1"/>
    <cellStyle name="Hyperlink 4" xfId="1005" hidden="1"/>
    <cellStyle name="Hyperlink 4" xfId="943" hidden="1"/>
    <cellStyle name="Hyperlink 4" xfId="1021" hidden="1"/>
    <cellStyle name="Hyperlink 4" xfId="1041" hidden="1"/>
    <cellStyle name="Hyperlink 4" xfId="1056" hidden="1"/>
    <cellStyle name="Hyperlink 4" xfId="1071" hidden="1"/>
    <cellStyle name="Hyperlink 4" xfId="1087" hidden="1"/>
    <cellStyle name="Hyperlink 4" xfId="1103" hidden="1"/>
    <cellStyle name="Hyperlink 4" xfId="1120" hidden="1"/>
    <cellStyle name="Hyperlink 4" xfId="1135" hidden="1"/>
    <cellStyle name="Hyperlink 4" xfId="1149" hidden="1"/>
    <cellStyle name="Hyperlink 4" xfId="1165" hidden="1"/>
    <cellStyle name="Hyperlink 4" xfId="1181" hidden="1"/>
    <cellStyle name="Hyperlink 4" xfId="1198" hidden="1"/>
    <cellStyle name="Hyperlink 4" xfId="1213" hidden="1"/>
    <cellStyle name="Hyperlink 4" xfId="1229" hidden="1"/>
    <cellStyle name="Hyperlink 4" xfId="1245" hidden="1"/>
    <cellStyle name="Hyperlink 4" xfId="1267" hidden="1"/>
    <cellStyle name="Hyperlink 4" xfId="1282" hidden="1"/>
    <cellStyle name="Hyperlink 4" xfId="1297" hidden="1"/>
    <cellStyle name="Hyperlink 4" xfId="1313" hidden="1"/>
    <cellStyle name="Hyperlink 4" xfId="1329" hidden="1"/>
    <cellStyle name="Hyperlink 4" xfId="1346" hidden="1"/>
    <cellStyle name="Hyperlink 4" xfId="1361" hidden="1"/>
    <cellStyle name="Hyperlink 4" xfId="1375" hidden="1"/>
    <cellStyle name="Hyperlink 4" xfId="1391" hidden="1"/>
    <cellStyle name="Hyperlink 4" xfId="1407" hidden="1"/>
    <cellStyle name="Hyperlink 4" xfId="1424" hidden="1"/>
    <cellStyle name="Hyperlink 4" xfId="1439" hidden="1"/>
    <cellStyle name="Hyperlink 4" xfId="1453" hidden="1"/>
    <cellStyle name="Hyperlink 4" xfId="1476" hidden="1"/>
    <cellStyle name="Hyperlink 4" xfId="1501" hidden="1"/>
    <cellStyle name="Hyperlink 4" xfId="1518" hidden="1"/>
    <cellStyle name="Hyperlink 4" xfId="1533" hidden="1"/>
    <cellStyle name="Hyperlink 4" xfId="1471" hidden="1"/>
    <cellStyle name="Hyperlink 4" xfId="1549" hidden="1"/>
    <cellStyle name="Hyperlink 4" xfId="1569" hidden="1"/>
    <cellStyle name="Hyperlink 4" xfId="1584" hidden="1"/>
    <cellStyle name="Hyperlink 4" xfId="1599" hidden="1"/>
    <cellStyle name="Hyperlink 4" xfId="1615" hidden="1"/>
    <cellStyle name="Hyperlink 4" xfId="1631" hidden="1"/>
    <cellStyle name="Hyperlink 4" xfId="1648" hidden="1"/>
    <cellStyle name="Hyperlink 4" xfId="1663" hidden="1"/>
    <cellStyle name="Hyperlink 4" xfId="1677" hidden="1"/>
    <cellStyle name="Hyperlink 4" xfId="1693" hidden="1"/>
    <cellStyle name="Hyperlink 4" xfId="1709" hidden="1"/>
    <cellStyle name="Hyperlink 4" xfId="1726" hidden="1"/>
    <cellStyle name="Hyperlink 4" xfId="1741" hidden="1"/>
    <cellStyle name="Hyperlink 5" xfId="53" hidden="1"/>
    <cellStyle name="Hyperlink 5" xfId="144" hidden="1"/>
    <cellStyle name="Hyperlink 5" xfId="166" hidden="1"/>
    <cellStyle name="Hyperlink 5" xfId="181" hidden="1"/>
    <cellStyle name="Hyperlink 5" xfId="196" hidden="1"/>
    <cellStyle name="Hyperlink 5" xfId="212" hidden="1"/>
    <cellStyle name="Hyperlink 5" xfId="228" hidden="1"/>
    <cellStyle name="Hyperlink 5" xfId="245" hidden="1"/>
    <cellStyle name="Hyperlink 5" xfId="260" hidden="1"/>
    <cellStyle name="Hyperlink 5" xfId="274" hidden="1"/>
    <cellStyle name="Hyperlink 5" xfId="290" hidden="1"/>
    <cellStyle name="Hyperlink 5" xfId="306" hidden="1"/>
    <cellStyle name="Hyperlink 5" xfId="323" hidden="1"/>
    <cellStyle name="Hyperlink 5" xfId="338" hidden="1"/>
    <cellStyle name="Hyperlink 5" xfId="353" hidden="1"/>
    <cellStyle name="Hyperlink 5" xfId="375" hidden="1"/>
    <cellStyle name="Hyperlink 5" xfId="400" hidden="1"/>
    <cellStyle name="Hyperlink 5" xfId="417" hidden="1"/>
    <cellStyle name="Hyperlink 5" xfId="432" hidden="1"/>
    <cellStyle name="Hyperlink 5" xfId="396" hidden="1"/>
    <cellStyle name="Hyperlink 5" xfId="448" hidden="1"/>
    <cellStyle name="Hyperlink 5" xfId="468" hidden="1"/>
    <cellStyle name="Hyperlink 5" xfId="483" hidden="1"/>
    <cellStyle name="Hyperlink 5" xfId="498" hidden="1"/>
    <cellStyle name="Hyperlink 5" xfId="514" hidden="1"/>
    <cellStyle name="Hyperlink 5" xfId="530" hidden="1"/>
    <cellStyle name="Hyperlink 5" xfId="547" hidden="1"/>
    <cellStyle name="Hyperlink 5" xfId="562" hidden="1"/>
    <cellStyle name="Hyperlink 5" xfId="576" hidden="1"/>
    <cellStyle name="Hyperlink 5" xfId="592" hidden="1"/>
    <cellStyle name="Hyperlink 5" xfId="608" hidden="1"/>
    <cellStyle name="Hyperlink 5" xfId="625" hidden="1"/>
    <cellStyle name="Hyperlink 5" xfId="640" hidden="1"/>
    <cellStyle name="Hyperlink 5" xfId="701" hidden="1"/>
    <cellStyle name="Hyperlink 5" xfId="718" hidden="1"/>
    <cellStyle name="Hyperlink 5" xfId="740" hidden="1"/>
    <cellStyle name="Hyperlink 5" xfId="755" hidden="1"/>
    <cellStyle name="Hyperlink 5" xfId="770" hidden="1"/>
    <cellStyle name="Hyperlink 5" xfId="786" hidden="1"/>
    <cellStyle name="Hyperlink 5" xfId="802" hidden="1"/>
    <cellStyle name="Hyperlink 5" xfId="819" hidden="1"/>
    <cellStyle name="Hyperlink 5" xfId="834" hidden="1"/>
    <cellStyle name="Hyperlink 5" xfId="848" hidden="1"/>
    <cellStyle name="Hyperlink 5" xfId="864" hidden="1"/>
    <cellStyle name="Hyperlink 5" xfId="880" hidden="1"/>
    <cellStyle name="Hyperlink 5" xfId="897" hidden="1"/>
    <cellStyle name="Hyperlink 5" xfId="912" hidden="1"/>
    <cellStyle name="Hyperlink 5" xfId="927" hidden="1"/>
    <cellStyle name="Hyperlink 5" xfId="949" hidden="1"/>
    <cellStyle name="Hyperlink 5" xfId="974" hidden="1"/>
    <cellStyle name="Hyperlink 5" xfId="991" hidden="1"/>
    <cellStyle name="Hyperlink 5" xfId="1006" hidden="1"/>
    <cellStyle name="Hyperlink 5" xfId="970" hidden="1"/>
    <cellStyle name="Hyperlink 5" xfId="1022" hidden="1"/>
    <cellStyle name="Hyperlink 5" xfId="1042" hidden="1"/>
    <cellStyle name="Hyperlink 5" xfId="1057" hidden="1"/>
    <cellStyle name="Hyperlink 5" xfId="1072" hidden="1"/>
    <cellStyle name="Hyperlink 5" xfId="1088" hidden="1"/>
    <cellStyle name="Hyperlink 5" xfId="1104" hidden="1"/>
    <cellStyle name="Hyperlink 5" xfId="1121" hidden="1"/>
    <cellStyle name="Hyperlink 5" xfId="1136" hidden="1"/>
    <cellStyle name="Hyperlink 5" xfId="1150" hidden="1"/>
    <cellStyle name="Hyperlink 5" xfId="1166" hidden="1"/>
    <cellStyle name="Hyperlink 5" xfId="1182" hidden="1"/>
    <cellStyle name="Hyperlink 5" xfId="1199" hidden="1"/>
    <cellStyle name="Hyperlink 5" xfId="1214" hidden="1"/>
    <cellStyle name="Hyperlink 5" xfId="1230" hidden="1"/>
    <cellStyle name="Hyperlink 5" xfId="1246" hidden="1"/>
    <cellStyle name="Hyperlink 5" xfId="1268" hidden="1"/>
    <cellStyle name="Hyperlink 5" xfId="1283" hidden="1"/>
    <cellStyle name="Hyperlink 5" xfId="1298" hidden="1"/>
    <cellStyle name="Hyperlink 5" xfId="1314" hidden="1"/>
    <cellStyle name="Hyperlink 5" xfId="1330" hidden="1"/>
    <cellStyle name="Hyperlink 5" xfId="1347" hidden="1"/>
    <cellStyle name="Hyperlink 5" xfId="1362" hidden="1"/>
    <cellStyle name="Hyperlink 5" xfId="1376" hidden="1"/>
    <cellStyle name="Hyperlink 5" xfId="1392" hidden="1"/>
    <cellStyle name="Hyperlink 5" xfId="1408" hidden="1"/>
    <cellStyle name="Hyperlink 5" xfId="1425" hidden="1"/>
    <cellStyle name="Hyperlink 5" xfId="1440" hidden="1"/>
    <cellStyle name="Hyperlink 5" xfId="1455" hidden="1"/>
    <cellStyle name="Hyperlink 5" xfId="1477" hidden="1"/>
    <cellStyle name="Hyperlink 5" xfId="1502" hidden="1"/>
    <cellStyle name="Hyperlink 5" xfId="1519" hidden="1"/>
    <cellStyle name="Hyperlink 5" xfId="1534" hidden="1"/>
    <cellStyle name="Hyperlink 5" xfId="1498" hidden="1"/>
    <cellStyle name="Hyperlink 5" xfId="1550" hidden="1"/>
    <cellStyle name="Hyperlink 5" xfId="1570" hidden="1"/>
    <cellStyle name="Hyperlink 5" xfId="1585" hidden="1"/>
    <cellStyle name="Hyperlink 5" xfId="1600" hidden="1"/>
    <cellStyle name="Hyperlink 5" xfId="1616" hidden="1"/>
    <cellStyle name="Hyperlink 5" xfId="1632" hidden="1"/>
    <cellStyle name="Hyperlink 5" xfId="1649" hidden="1"/>
    <cellStyle name="Hyperlink 5" xfId="1664" hidden="1"/>
    <cellStyle name="Hyperlink 5" xfId="1678" hidden="1"/>
    <cellStyle name="Hyperlink 5" xfId="1694" hidden="1"/>
    <cellStyle name="Hyperlink 5" xfId="1710" hidden="1"/>
    <cellStyle name="Hyperlink 5" xfId="1727" hidden="1"/>
    <cellStyle name="Hyperlink 5" xfId="1742" hidden="1"/>
    <cellStyle name="Hyperlink 6" xfId="55" hidden="1"/>
    <cellStyle name="Hyperlink 6" xfId="145" hidden="1"/>
    <cellStyle name="Hyperlink 6" xfId="167" hidden="1"/>
    <cellStyle name="Hyperlink 6" xfId="182" hidden="1"/>
    <cellStyle name="Hyperlink 6" xfId="197" hidden="1"/>
    <cellStyle name="Hyperlink 6" xfId="213" hidden="1"/>
    <cellStyle name="Hyperlink 6" xfId="229" hidden="1"/>
    <cellStyle name="Hyperlink 6" xfId="246" hidden="1"/>
    <cellStyle name="Hyperlink 6" xfId="261" hidden="1"/>
    <cellStyle name="Hyperlink 6" xfId="275" hidden="1"/>
    <cellStyle name="Hyperlink 6" xfId="291" hidden="1"/>
    <cellStyle name="Hyperlink 6" xfId="307" hidden="1"/>
    <cellStyle name="Hyperlink 6" xfId="324" hidden="1"/>
    <cellStyle name="Hyperlink 6" xfId="339" hidden="1"/>
    <cellStyle name="Hyperlink 6" xfId="355" hidden="1"/>
    <cellStyle name="Hyperlink 6" xfId="376" hidden="1"/>
    <cellStyle name="Hyperlink 6" xfId="401" hidden="1"/>
    <cellStyle name="Hyperlink 6" xfId="418" hidden="1"/>
    <cellStyle name="Hyperlink 6" xfId="433" hidden="1"/>
    <cellStyle name="Hyperlink 6" xfId="395" hidden="1"/>
    <cellStyle name="Hyperlink 6" xfId="449" hidden="1"/>
    <cellStyle name="Hyperlink 6" xfId="469" hidden="1"/>
    <cellStyle name="Hyperlink 6" xfId="484" hidden="1"/>
    <cellStyle name="Hyperlink 6" xfId="499" hidden="1"/>
    <cellStyle name="Hyperlink 6" xfId="515" hidden="1"/>
    <cellStyle name="Hyperlink 6" xfId="531" hidden="1"/>
    <cellStyle name="Hyperlink 6" xfId="548" hidden="1"/>
    <cellStyle name="Hyperlink 6" xfId="563" hidden="1"/>
    <cellStyle name="Hyperlink 6" xfId="577" hidden="1"/>
    <cellStyle name="Hyperlink 6" xfId="593" hidden="1"/>
    <cellStyle name="Hyperlink 6" xfId="609" hidden="1"/>
    <cellStyle name="Hyperlink 6" xfId="626" hidden="1"/>
    <cellStyle name="Hyperlink 6" xfId="641" hidden="1"/>
    <cellStyle name="Hyperlink 6" xfId="702" hidden="1"/>
    <cellStyle name="Hyperlink 6" xfId="719" hidden="1"/>
    <cellStyle name="Hyperlink 6" xfId="741" hidden="1"/>
    <cellStyle name="Hyperlink 6" xfId="756" hidden="1"/>
    <cellStyle name="Hyperlink 6" xfId="771" hidden="1"/>
    <cellStyle name="Hyperlink 6" xfId="787" hidden="1"/>
    <cellStyle name="Hyperlink 6" xfId="803" hidden="1"/>
    <cellStyle name="Hyperlink 6" xfId="820" hidden="1"/>
    <cellStyle name="Hyperlink 6" xfId="835" hidden="1"/>
    <cellStyle name="Hyperlink 6" xfId="849" hidden="1"/>
    <cellStyle name="Hyperlink 6" xfId="865" hidden="1"/>
    <cellStyle name="Hyperlink 6" xfId="881" hidden="1"/>
    <cellStyle name="Hyperlink 6" xfId="898" hidden="1"/>
    <cellStyle name="Hyperlink 6" xfId="913" hidden="1"/>
    <cellStyle name="Hyperlink 6" xfId="929" hidden="1"/>
    <cellStyle name="Hyperlink 6" xfId="950" hidden="1"/>
    <cellStyle name="Hyperlink 6" xfId="975" hidden="1"/>
    <cellStyle name="Hyperlink 6" xfId="992" hidden="1"/>
    <cellStyle name="Hyperlink 6" xfId="1007" hidden="1"/>
    <cellStyle name="Hyperlink 6" xfId="969" hidden="1"/>
    <cellStyle name="Hyperlink 6" xfId="1023" hidden="1"/>
    <cellStyle name="Hyperlink 6" xfId="1043" hidden="1"/>
    <cellStyle name="Hyperlink 6" xfId="1058" hidden="1"/>
    <cellStyle name="Hyperlink 6" xfId="1073" hidden="1"/>
    <cellStyle name="Hyperlink 6" xfId="1089" hidden="1"/>
    <cellStyle name="Hyperlink 6" xfId="1105" hidden="1"/>
    <cellStyle name="Hyperlink 6" xfId="1122" hidden="1"/>
    <cellStyle name="Hyperlink 6" xfId="1137" hidden="1"/>
    <cellStyle name="Hyperlink 6" xfId="1151" hidden="1"/>
    <cellStyle name="Hyperlink 6" xfId="1167" hidden="1"/>
    <cellStyle name="Hyperlink 6" xfId="1183" hidden="1"/>
    <cellStyle name="Hyperlink 6" xfId="1200" hidden="1"/>
    <cellStyle name="Hyperlink 6" xfId="1215" hidden="1"/>
    <cellStyle name="Hyperlink 6" xfId="1231" hidden="1"/>
    <cellStyle name="Hyperlink 6" xfId="1247" hidden="1"/>
    <cellStyle name="Hyperlink 6" xfId="1269" hidden="1"/>
    <cellStyle name="Hyperlink 6" xfId="1284" hidden="1"/>
    <cellStyle name="Hyperlink 6" xfId="1299" hidden="1"/>
    <cellStyle name="Hyperlink 6" xfId="1315" hidden="1"/>
    <cellStyle name="Hyperlink 6" xfId="1331" hidden="1"/>
    <cellStyle name="Hyperlink 6" xfId="1348" hidden="1"/>
    <cellStyle name="Hyperlink 6" xfId="1363" hidden="1"/>
    <cellStyle name="Hyperlink 6" xfId="1377" hidden="1"/>
    <cellStyle name="Hyperlink 6" xfId="1393" hidden="1"/>
    <cellStyle name="Hyperlink 6" xfId="1409" hidden="1"/>
    <cellStyle name="Hyperlink 6" xfId="1426" hidden="1"/>
    <cellStyle name="Hyperlink 6" xfId="1441" hidden="1"/>
    <cellStyle name="Hyperlink 6" xfId="1457" hidden="1"/>
    <cellStyle name="Hyperlink 6" xfId="1478" hidden="1"/>
    <cellStyle name="Hyperlink 6" xfId="1503" hidden="1"/>
    <cellStyle name="Hyperlink 6" xfId="1520" hidden="1"/>
    <cellStyle name="Hyperlink 6" xfId="1535" hidden="1"/>
    <cellStyle name="Hyperlink 6" xfId="1497" hidden="1"/>
    <cellStyle name="Hyperlink 6" xfId="1551" hidden="1"/>
    <cellStyle name="Hyperlink 6" xfId="1571" hidden="1"/>
    <cellStyle name="Hyperlink 6" xfId="1586" hidden="1"/>
    <cellStyle name="Hyperlink 6" xfId="1601" hidden="1"/>
    <cellStyle name="Hyperlink 6" xfId="1617" hidden="1"/>
    <cellStyle name="Hyperlink 6" xfId="1633" hidden="1"/>
    <cellStyle name="Hyperlink 6" xfId="1650" hidden="1"/>
    <cellStyle name="Hyperlink 6" xfId="1665" hidden="1"/>
    <cellStyle name="Hyperlink 6" xfId="1679" hidden="1"/>
    <cellStyle name="Hyperlink 6" xfId="1695" hidden="1"/>
    <cellStyle name="Hyperlink 6" xfId="1711" hidden="1"/>
    <cellStyle name="Hyperlink 6" xfId="1728" hidden="1"/>
    <cellStyle name="Hyperlink 6" xfId="1743" hidden="1"/>
    <cellStyle name="Hyperlink 7" xfId="57" hidden="1"/>
    <cellStyle name="Hyperlink 7" xfId="146" hidden="1"/>
    <cellStyle name="Hyperlink 7" xfId="168" hidden="1"/>
    <cellStyle name="Hyperlink 7" xfId="183" hidden="1"/>
    <cellStyle name="Hyperlink 7" xfId="198" hidden="1"/>
    <cellStyle name="Hyperlink 7" xfId="214" hidden="1"/>
    <cellStyle name="Hyperlink 7" xfId="230" hidden="1"/>
    <cellStyle name="Hyperlink 7" xfId="247" hidden="1"/>
    <cellStyle name="Hyperlink 7" xfId="262" hidden="1"/>
    <cellStyle name="Hyperlink 7" xfId="276" hidden="1"/>
    <cellStyle name="Hyperlink 7" xfId="292" hidden="1"/>
    <cellStyle name="Hyperlink 7" xfId="308" hidden="1"/>
    <cellStyle name="Hyperlink 7" xfId="325" hidden="1"/>
    <cellStyle name="Hyperlink 7" xfId="340" hidden="1"/>
    <cellStyle name="Hyperlink 7" xfId="357" hidden="1"/>
    <cellStyle name="Hyperlink 7" xfId="377" hidden="1"/>
    <cellStyle name="Hyperlink 7" xfId="402" hidden="1"/>
    <cellStyle name="Hyperlink 7" xfId="419" hidden="1"/>
    <cellStyle name="Hyperlink 7" xfId="434" hidden="1"/>
    <cellStyle name="Hyperlink 7" xfId="394" hidden="1"/>
    <cellStyle name="Hyperlink 7" xfId="450" hidden="1"/>
    <cellStyle name="Hyperlink 7" xfId="470" hidden="1"/>
    <cellStyle name="Hyperlink 7" xfId="485" hidden="1"/>
    <cellStyle name="Hyperlink 7" xfId="500" hidden="1"/>
    <cellStyle name="Hyperlink 7" xfId="516" hidden="1"/>
    <cellStyle name="Hyperlink 7" xfId="532" hidden="1"/>
    <cellStyle name="Hyperlink 7" xfId="549" hidden="1"/>
    <cellStyle name="Hyperlink 7" xfId="564" hidden="1"/>
    <cellStyle name="Hyperlink 7" xfId="578" hidden="1"/>
    <cellStyle name="Hyperlink 7" xfId="594" hidden="1"/>
    <cellStyle name="Hyperlink 7" xfId="610" hidden="1"/>
    <cellStyle name="Hyperlink 7" xfId="627" hidden="1"/>
    <cellStyle name="Hyperlink 7" xfId="642" hidden="1"/>
    <cellStyle name="Hyperlink 7" xfId="703" hidden="1"/>
    <cellStyle name="Hyperlink 7" xfId="720" hidden="1"/>
    <cellStyle name="Hyperlink 7" xfId="742" hidden="1"/>
    <cellStyle name="Hyperlink 7" xfId="757" hidden="1"/>
    <cellStyle name="Hyperlink 7" xfId="772" hidden="1"/>
    <cellStyle name="Hyperlink 7" xfId="788" hidden="1"/>
    <cellStyle name="Hyperlink 7" xfId="804" hidden="1"/>
    <cellStyle name="Hyperlink 7" xfId="821" hidden="1"/>
    <cellStyle name="Hyperlink 7" xfId="836" hidden="1"/>
    <cellStyle name="Hyperlink 7" xfId="850" hidden="1"/>
    <cellStyle name="Hyperlink 7" xfId="866" hidden="1"/>
    <cellStyle name="Hyperlink 7" xfId="882" hidden="1"/>
    <cellStyle name="Hyperlink 7" xfId="899" hidden="1"/>
    <cellStyle name="Hyperlink 7" xfId="914" hidden="1"/>
    <cellStyle name="Hyperlink 7" xfId="931" hidden="1"/>
    <cellStyle name="Hyperlink 7" xfId="951" hidden="1"/>
    <cellStyle name="Hyperlink 7" xfId="976" hidden="1"/>
    <cellStyle name="Hyperlink 7" xfId="993" hidden="1"/>
    <cellStyle name="Hyperlink 7" xfId="1008" hidden="1"/>
    <cellStyle name="Hyperlink 7" xfId="968" hidden="1"/>
    <cellStyle name="Hyperlink 7" xfId="1024" hidden="1"/>
    <cellStyle name="Hyperlink 7" xfId="1044" hidden="1"/>
    <cellStyle name="Hyperlink 7" xfId="1059" hidden="1"/>
    <cellStyle name="Hyperlink 7" xfId="1074" hidden="1"/>
    <cellStyle name="Hyperlink 7" xfId="1090" hidden="1"/>
    <cellStyle name="Hyperlink 7" xfId="1106" hidden="1"/>
    <cellStyle name="Hyperlink 7" xfId="1123" hidden="1"/>
    <cellStyle name="Hyperlink 7" xfId="1138" hidden="1"/>
    <cellStyle name="Hyperlink 7" xfId="1152" hidden="1"/>
    <cellStyle name="Hyperlink 7" xfId="1168" hidden="1"/>
    <cellStyle name="Hyperlink 7" xfId="1184" hidden="1"/>
    <cellStyle name="Hyperlink 7" xfId="1201" hidden="1"/>
    <cellStyle name="Hyperlink 7" xfId="1216" hidden="1"/>
    <cellStyle name="Hyperlink 7" xfId="1232" hidden="1"/>
    <cellStyle name="Hyperlink 7" xfId="1248" hidden="1"/>
    <cellStyle name="Hyperlink 7" xfId="1270" hidden="1"/>
    <cellStyle name="Hyperlink 7" xfId="1285" hidden="1"/>
    <cellStyle name="Hyperlink 7" xfId="1300" hidden="1"/>
    <cellStyle name="Hyperlink 7" xfId="1316" hidden="1"/>
    <cellStyle name="Hyperlink 7" xfId="1332" hidden="1"/>
    <cellStyle name="Hyperlink 7" xfId="1349" hidden="1"/>
    <cellStyle name="Hyperlink 7" xfId="1364" hidden="1"/>
    <cellStyle name="Hyperlink 7" xfId="1378" hidden="1"/>
    <cellStyle name="Hyperlink 7" xfId="1394" hidden="1"/>
    <cellStyle name="Hyperlink 7" xfId="1410" hidden="1"/>
    <cellStyle name="Hyperlink 7" xfId="1427" hidden="1"/>
    <cellStyle name="Hyperlink 7" xfId="1442" hidden="1"/>
    <cellStyle name="Hyperlink 7" xfId="1459" hidden="1"/>
    <cellStyle name="Hyperlink 7" xfId="1479" hidden="1"/>
    <cellStyle name="Hyperlink 7" xfId="1504" hidden="1"/>
    <cellStyle name="Hyperlink 7" xfId="1521" hidden="1"/>
    <cellStyle name="Hyperlink 7" xfId="1536" hidden="1"/>
    <cellStyle name="Hyperlink 7" xfId="1496" hidden="1"/>
    <cellStyle name="Hyperlink 7" xfId="1552" hidden="1"/>
    <cellStyle name="Hyperlink 7" xfId="1572" hidden="1"/>
    <cellStyle name="Hyperlink 7" xfId="1587" hidden="1"/>
    <cellStyle name="Hyperlink 7" xfId="1602" hidden="1"/>
    <cellStyle name="Hyperlink 7" xfId="1618" hidden="1"/>
    <cellStyle name="Hyperlink 7" xfId="1634" hidden="1"/>
    <cellStyle name="Hyperlink 7" xfId="1651" hidden="1"/>
    <cellStyle name="Hyperlink 7" xfId="1666" hidden="1"/>
    <cellStyle name="Hyperlink 7" xfId="1680" hidden="1"/>
    <cellStyle name="Hyperlink 7" xfId="1696" hidden="1"/>
    <cellStyle name="Hyperlink 7" xfId="1712" hidden="1"/>
    <cellStyle name="Hyperlink 7" xfId="1729" hidden="1"/>
    <cellStyle name="Hyperlink 7" xfId="1744" hidden="1"/>
    <cellStyle name="Hyperlink 8" xfId="59" hidden="1"/>
    <cellStyle name="Hyperlink 8" xfId="147" hidden="1"/>
    <cellStyle name="Hyperlink 8" xfId="169" hidden="1"/>
    <cellStyle name="Hyperlink 8" xfId="184" hidden="1"/>
    <cellStyle name="Hyperlink 8" xfId="199" hidden="1"/>
    <cellStyle name="Hyperlink 8" xfId="215" hidden="1"/>
    <cellStyle name="Hyperlink 8" xfId="231" hidden="1"/>
    <cellStyle name="Hyperlink 8" xfId="248" hidden="1"/>
    <cellStyle name="Hyperlink 8" xfId="263" hidden="1"/>
    <cellStyle name="Hyperlink 8" xfId="277" hidden="1"/>
    <cellStyle name="Hyperlink 8" xfId="293" hidden="1"/>
    <cellStyle name="Hyperlink 8" xfId="309" hidden="1"/>
    <cellStyle name="Hyperlink 8" xfId="326" hidden="1"/>
    <cellStyle name="Hyperlink 8" xfId="341" hidden="1"/>
    <cellStyle name="Hyperlink 8" xfId="359" hidden="1"/>
    <cellStyle name="Hyperlink 8" xfId="378" hidden="1"/>
    <cellStyle name="Hyperlink 8" xfId="403" hidden="1"/>
    <cellStyle name="Hyperlink 8" xfId="420" hidden="1"/>
    <cellStyle name="Hyperlink 8" xfId="435" hidden="1"/>
    <cellStyle name="Hyperlink 8" xfId="393" hidden="1"/>
    <cellStyle name="Hyperlink 8" xfId="451" hidden="1"/>
    <cellStyle name="Hyperlink 8" xfId="471" hidden="1"/>
    <cellStyle name="Hyperlink 8" xfId="486" hidden="1"/>
    <cellStyle name="Hyperlink 8" xfId="501" hidden="1"/>
    <cellStyle name="Hyperlink 8" xfId="517" hidden="1"/>
    <cellStyle name="Hyperlink 8" xfId="533" hidden="1"/>
    <cellStyle name="Hyperlink 8" xfId="550" hidden="1"/>
    <cellStyle name="Hyperlink 8" xfId="565" hidden="1"/>
    <cellStyle name="Hyperlink 8" xfId="579" hidden="1"/>
    <cellStyle name="Hyperlink 8" xfId="595" hidden="1"/>
    <cellStyle name="Hyperlink 8" xfId="611" hidden="1"/>
    <cellStyle name="Hyperlink 8" xfId="628" hidden="1"/>
    <cellStyle name="Hyperlink 8" xfId="643" hidden="1"/>
    <cellStyle name="Hyperlink 8" xfId="704" hidden="1"/>
    <cellStyle name="Hyperlink 8" xfId="721" hidden="1"/>
    <cellStyle name="Hyperlink 8" xfId="743" hidden="1"/>
    <cellStyle name="Hyperlink 8" xfId="758" hidden="1"/>
    <cellStyle name="Hyperlink 8" xfId="773" hidden="1"/>
    <cellStyle name="Hyperlink 8" xfId="789" hidden="1"/>
    <cellStyle name="Hyperlink 8" xfId="805" hidden="1"/>
    <cellStyle name="Hyperlink 8" xfId="822" hidden="1"/>
    <cellStyle name="Hyperlink 8" xfId="837" hidden="1"/>
    <cellStyle name="Hyperlink 8" xfId="851" hidden="1"/>
    <cellStyle name="Hyperlink 8" xfId="867" hidden="1"/>
    <cellStyle name="Hyperlink 8" xfId="883" hidden="1"/>
    <cellStyle name="Hyperlink 8" xfId="900" hidden="1"/>
    <cellStyle name="Hyperlink 8" xfId="915" hidden="1"/>
    <cellStyle name="Hyperlink 8" xfId="933" hidden="1"/>
    <cellStyle name="Hyperlink 8" xfId="952" hidden="1"/>
    <cellStyle name="Hyperlink 8" xfId="977" hidden="1"/>
    <cellStyle name="Hyperlink 8" xfId="994" hidden="1"/>
    <cellStyle name="Hyperlink 8" xfId="1009" hidden="1"/>
    <cellStyle name="Hyperlink 8" xfId="967" hidden="1"/>
    <cellStyle name="Hyperlink 8" xfId="1025" hidden="1"/>
    <cellStyle name="Hyperlink 8" xfId="1045" hidden="1"/>
    <cellStyle name="Hyperlink 8" xfId="1060" hidden="1"/>
    <cellStyle name="Hyperlink 8" xfId="1075" hidden="1"/>
    <cellStyle name="Hyperlink 8" xfId="1091" hidden="1"/>
    <cellStyle name="Hyperlink 8" xfId="1107" hidden="1"/>
    <cellStyle name="Hyperlink 8" xfId="1124" hidden="1"/>
    <cellStyle name="Hyperlink 8" xfId="1139" hidden="1"/>
    <cellStyle name="Hyperlink 8" xfId="1153" hidden="1"/>
    <cellStyle name="Hyperlink 8" xfId="1169" hidden="1"/>
    <cellStyle name="Hyperlink 8" xfId="1185" hidden="1"/>
    <cellStyle name="Hyperlink 8" xfId="1202" hidden="1"/>
    <cellStyle name="Hyperlink 8" xfId="1217" hidden="1"/>
    <cellStyle name="Hyperlink 8" xfId="1233" hidden="1"/>
    <cellStyle name="Hyperlink 8" xfId="1249" hidden="1"/>
    <cellStyle name="Hyperlink 8" xfId="1271" hidden="1"/>
    <cellStyle name="Hyperlink 8" xfId="1286" hidden="1"/>
    <cellStyle name="Hyperlink 8" xfId="1301" hidden="1"/>
    <cellStyle name="Hyperlink 8" xfId="1317" hidden="1"/>
    <cellStyle name="Hyperlink 8" xfId="1333" hidden="1"/>
    <cellStyle name="Hyperlink 8" xfId="1350" hidden="1"/>
    <cellStyle name="Hyperlink 8" xfId="1365" hidden="1"/>
    <cellStyle name="Hyperlink 8" xfId="1379" hidden="1"/>
    <cellStyle name="Hyperlink 8" xfId="1395" hidden="1"/>
    <cellStyle name="Hyperlink 8" xfId="1411" hidden="1"/>
    <cellStyle name="Hyperlink 8" xfId="1428" hidden="1"/>
    <cellStyle name="Hyperlink 8" xfId="1443" hidden="1"/>
    <cellStyle name="Hyperlink 8" xfId="1461" hidden="1"/>
    <cellStyle name="Hyperlink 8" xfId="1480" hidden="1"/>
    <cellStyle name="Hyperlink 8" xfId="1505" hidden="1"/>
    <cellStyle name="Hyperlink 8" xfId="1522" hidden="1"/>
    <cellStyle name="Hyperlink 8" xfId="1537" hidden="1"/>
    <cellStyle name="Hyperlink 8" xfId="1495" hidden="1"/>
    <cellStyle name="Hyperlink 8" xfId="1553" hidden="1"/>
    <cellStyle name="Hyperlink 8" xfId="1573" hidden="1"/>
    <cellStyle name="Hyperlink 8" xfId="1588" hidden="1"/>
    <cellStyle name="Hyperlink 8" xfId="1603" hidden="1"/>
    <cellStyle name="Hyperlink 8" xfId="1619" hidden="1"/>
    <cellStyle name="Hyperlink 8" xfId="1635" hidden="1"/>
    <cellStyle name="Hyperlink 8" xfId="1652" hidden="1"/>
    <cellStyle name="Hyperlink 8" xfId="1667" hidden="1"/>
    <cellStyle name="Hyperlink 8" xfId="1681" hidden="1"/>
    <cellStyle name="Hyperlink 8" xfId="1697" hidden="1"/>
    <cellStyle name="Hyperlink 8" xfId="1713" hidden="1"/>
    <cellStyle name="Hyperlink 8" xfId="1730" hidden="1"/>
    <cellStyle name="Hyperlink 8" xfId="1745" hidden="1"/>
    <cellStyle name="Hyperlink 9" xfId="61" hidden="1"/>
    <cellStyle name="Hyperlink 9" xfId="148" hidden="1"/>
    <cellStyle name="Hyperlink 9" xfId="170" hidden="1"/>
    <cellStyle name="Hyperlink 9" xfId="185" hidden="1"/>
    <cellStyle name="Hyperlink 9" xfId="200" hidden="1"/>
    <cellStyle name="Hyperlink 9" xfId="216" hidden="1"/>
    <cellStyle name="Hyperlink 9" xfId="232" hidden="1"/>
    <cellStyle name="Hyperlink 9" xfId="249" hidden="1"/>
    <cellStyle name="Hyperlink 9" xfId="264" hidden="1"/>
    <cellStyle name="Hyperlink 9" xfId="278" hidden="1"/>
    <cellStyle name="Hyperlink 9" xfId="294" hidden="1"/>
    <cellStyle name="Hyperlink 9" xfId="310" hidden="1"/>
    <cellStyle name="Hyperlink 9" xfId="327" hidden="1"/>
    <cellStyle name="Hyperlink 9" xfId="342" hidden="1"/>
    <cellStyle name="Hyperlink 9" xfId="360" hidden="1"/>
    <cellStyle name="Hyperlink 9" xfId="379" hidden="1"/>
    <cellStyle name="Hyperlink 9" xfId="404" hidden="1"/>
    <cellStyle name="Hyperlink 9" xfId="421" hidden="1"/>
    <cellStyle name="Hyperlink 9" xfId="436" hidden="1"/>
    <cellStyle name="Hyperlink 9" xfId="392" hidden="1"/>
    <cellStyle name="Hyperlink 9" xfId="452" hidden="1"/>
    <cellStyle name="Hyperlink 9" xfId="472" hidden="1"/>
    <cellStyle name="Hyperlink 9" xfId="487" hidden="1"/>
    <cellStyle name="Hyperlink 9" xfId="502" hidden="1"/>
    <cellStyle name="Hyperlink 9" xfId="518" hidden="1"/>
    <cellStyle name="Hyperlink 9" xfId="534" hidden="1"/>
    <cellStyle name="Hyperlink 9" xfId="551" hidden="1"/>
    <cellStyle name="Hyperlink 9" xfId="566" hidden="1"/>
    <cellStyle name="Hyperlink 9" xfId="580" hidden="1"/>
    <cellStyle name="Hyperlink 9" xfId="596" hidden="1"/>
    <cellStyle name="Hyperlink 9" xfId="612" hidden="1"/>
    <cellStyle name="Hyperlink 9" xfId="629" hidden="1"/>
    <cellStyle name="Hyperlink 9" xfId="644" hidden="1"/>
    <cellStyle name="Hyperlink 9" xfId="705" hidden="1"/>
    <cellStyle name="Hyperlink 9" xfId="722" hidden="1"/>
    <cellStyle name="Hyperlink 9" xfId="744" hidden="1"/>
    <cellStyle name="Hyperlink 9" xfId="759" hidden="1"/>
    <cellStyle name="Hyperlink 9" xfId="774" hidden="1"/>
    <cellStyle name="Hyperlink 9" xfId="790" hidden="1"/>
    <cellStyle name="Hyperlink 9" xfId="806" hidden="1"/>
    <cellStyle name="Hyperlink 9" xfId="823" hidden="1"/>
    <cellStyle name="Hyperlink 9" xfId="838" hidden="1"/>
    <cellStyle name="Hyperlink 9" xfId="852" hidden="1"/>
    <cellStyle name="Hyperlink 9" xfId="868" hidden="1"/>
    <cellStyle name="Hyperlink 9" xfId="884" hidden="1"/>
    <cellStyle name="Hyperlink 9" xfId="901" hidden="1"/>
    <cellStyle name="Hyperlink 9" xfId="916" hidden="1"/>
    <cellStyle name="Hyperlink 9" xfId="934" hidden="1"/>
    <cellStyle name="Hyperlink 9" xfId="953" hidden="1"/>
    <cellStyle name="Hyperlink 9" xfId="978" hidden="1"/>
    <cellStyle name="Hyperlink 9" xfId="995" hidden="1"/>
    <cellStyle name="Hyperlink 9" xfId="1010" hidden="1"/>
    <cellStyle name="Hyperlink 9" xfId="966" hidden="1"/>
    <cellStyle name="Hyperlink 9" xfId="1026" hidden="1"/>
    <cellStyle name="Hyperlink 9" xfId="1046" hidden="1"/>
    <cellStyle name="Hyperlink 9" xfId="1061" hidden="1"/>
    <cellStyle name="Hyperlink 9" xfId="1076" hidden="1"/>
    <cellStyle name="Hyperlink 9" xfId="1092" hidden="1"/>
    <cellStyle name="Hyperlink 9" xfId="1108" hidden="1"/>
    <cellStyle name="Hyperlink 9" xfId="1125" hidden="1"/>
    <cellStyle name="Hyperlink 9" xfId="1140" hidden="1"/>
    <cellStyle name="Hyperlink 9" xfId="1154" hidden="1"/>
    <cellStyle name="Hyperlink 9" xfId="1170" hidden="1"/>
    <cellStyle name="Hyperlink 9" xfId="1186" hidden="1"/>
    <cellStyle name="Hyperlink 9" xfId="1203" hidden="1"/>
    <cellStyle name="Hyperlink 9" xfId="1218" hidden="1"/>
    <cellStyle name="Hyperlink 9" xfId="1234" hidden="1"/>
    <cellStyle name="Hyperlink 9" xfId="1250" hidden="1"/>
    <cellStyle name="Hyperlink 9" xfId="1272" hidden="1"/>
    <cellStyle name="Hyperlink 9" xfId="1287" hidden="1"/>
    <cellStyle name="Hyperlink 9" xfId="1302" hidden="1"/>
    <cellStyle name="Hyperlink 9" xfId="1318" hidden="1"/>
    <cellStyle name="Hyperlink 9" xfId="1334" hidden="1"/>
    <cellStyle name="Hyperlink 9" xfId="1351" hidden="1"/>
    <cellStyle name="Hyperlink 9" xfId="1366" hidden="1"/>
    <cellStyle name="Hyperlink 9" xfId="1380" hidden="1"/>
    <cellStyle name="Hyperlink 9" xfId="1396" hidden="1"/>
    <cellStyle name="Hyperlink 9" xfId="1412" hidden="1"/>
    <cellStyle name="Hyperlink 9" xfId="1429" hidden="1"/>
    <cellStyle name="Hyperlink 9" xfId="1444" hidden="1"/>
    <cellStyle name="Hyperlink 9" xfId="1462" hidden="1"/>
    <cellStyle name="Hyperlink 9" xfId="1481" hidden="1"/>
    <cellStyle name="Hyperlink 9" xfId="1506" hidden="1"/>
    <cellStyle name="Hyperlink 9" xfId="1523" hidden="1"/>
    <cellStyle name="Hyperlink 9" xfId="1538" hidden="1"/>
    <cellStyle name="Hyperlink 9" xfId="1494" hidden="1"/>
    <cellStyle name="Hyperlink 9" xfId="1554" hidden="1"/>
    <cellStyle name="Hyperlink 9" xfId="1574" hidden="1"/>
    <cellStyle name="Hyperlink 9" xfId="1589" hidden="1"/>
    <cellStyle name="Hyperlink 9" xfId="1604" hidden="1"/>
    <cellStyle name="Hyperlink 9" xfId="1620" hidden="1"/>
    <cellStyle name="Hyperlink 9" xfId="1636" hidden="1"/>
    <cellStyle name="Hyperlink 9" xfId="1653" hidden="1"/>
    <cellStyle name="Hyperlink 9" xfId="1668" hidden="1"/>
    <cellStyle name="Hyperlink 9" xfId="1682" hidden="1"/>
    <cellStyle name="Hyperlink 9" xfId="1698" hidden="1"/>
    <cellStyle name="Hyperlink 9" xfId="1714" hidden="1"/>
    <cellStyle name="Hyperlink 9" xfId="1731" hidden="1"/>
    <cellStyle name="Hyperlink 9" xfId="1746" hidden="1"/>
    <cellStyle name="Input" xfId="37" builtinId="20" customBuiltin="1"/>
    <cellStyle name="Input 2" xfId="133"/>
    <cellStyle name="Input 3" xfId="690"/>
    <cellStyle name="Linked Cell" xfId="38" builtinId="24" customBuiltin="1"/>
    <cellStyle name="Linked Cell 2" xfId="134"/>
    <cellStyle name="Linked Cell 3" xfId="691"/>
    <cellStyle name="Neutral" xfId="39" builtinId="28" customBuiltin="1"/>
    <cellStyle name="Neutral 2" xfId="135"/>
    <cellStyle name="Neutral 3" xfId="692"/>
    <cellStyle name="Normal" xfId="0" builtinId="0"/>
    <cellStyle name="Normal 2" xfId="40"/>
    <cellStyle name="Normal 3" xfId="46"/>
    <cellStyle name="Normal 4" xfId="97"/>
    <cellStyle name="Normal 5" xfId="96"/>
    <cellStyle name="Normal 5 2" xfId="714"/>
    <cellStyle name="Normal 6" xfId="654"/>
    <cellStyle name="Normal 7" xfId="653"/>
    <cellStyle name="Note" xfId="41" builtinId="10" customBuiltin="1"/>
    <cellStyle name="Note 2" xfId="136"/>
    <cellStyle name="Note 3" xfId="693"/>
    <cellStyle name="Output" xfId="42" builtinId="21" customBuiltin="1"/>
    <cellStyle name="Output 2" xfId="137"/>
    <cellStyle name="Output 3" xfId="694"/>
    <cellStyle name="Title" xfId="43" builtinId="15" customBuiltin="1"/>
    <cellStyle name="Title 2" xfId="138"/>
    <cellStyle name="Title 3" xfId="695"/>
    <cellStyle name="Total" xfId="44" builtinId="25" customBuiltin="1"/>
    <cellStyle name="Total 2" xfId="139"/>
    <cellStyle name="Total 3" xfId="696"/>
    <cellStyle name="Warning Text" xfId="45" builtinId="11" customBuiltin="1"/>
    <cellStyle name="Warning Text 2" xfId="140"/>
    <cellStyle name="Warning Text 3" xfId="697"/>
  </cellStyles>
  <dxfs count="1">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connections" Target="connections.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queryTables/queryTable1.xml><?xml version="1.0" encoding="utf-8"?>
<queryTable xmlns="http://schemas.openxmlformats.org/spreadsheetml/2006/main" name="projections-grey"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workbookViewId="0">
      <selection activeCell="B21" sqref="B21:J21"/>
    </sheetView>
  </sheetViews>
  <sheetFormatPr baseColWidth="10" defaultColWidth="11.5" defaultRowHeight="12" x14ac:dyDescent="0"/>
  <cols>
    <col min="1" max="1" width="2.5" style="1" customWidth="1"/>
    <col min="2" max="16384" width="11.5" style="1"/>
  </cols>
  <sheetData>
    <row r="1" spans="1:11" ht="14">
      <c r="A1" s="284" t="s">
        <v>85</v>
      </c>
      <c r="B1" s="284"/>
      <c r="C1" s="244"/>
      <c r="D1"/>
      <c r="E1"/>
      <c r="F1"/>
      <c r="G1"/>
      <c r="H1"/>
      <c r="I1"/>
      <c r="J1"/>
      <c r="K1"/>
    </row>
    <row r="2" spans="1:11" ht="14">
      <c r="A2" s="244"/>
      <c r="B2" s="283" t="s">
        <v>2</v>
      </c>
      <c r="C2" s="283"/>
      <c r="D2" s="283"/>
      <c r="E2" s="283"/>
      <c r="F2" s="283"/>
      <c r="G2" s="283"/>
      <c r="H2"/>
      <c r="I2"/>
      <c r="J2"/>
      <c r="K2"/>
    </row>
    <row r="3" spans="1:11" ht="14">
      <c r="A3" s="244"/>
      <c r="B3" s="244"/>
      <c r="C3" s="244"/>
      <c r="D3"/>
      <c r="E3"/>
      <c r="F3"/>
      <c r="G3"/>
      <c r="H3"/>
      <c r="I3"/>
      <c r="J3"/>
      <c r="K3"/>
    </row>
    <row r="4" spans="1:11" ht="14">
      <c r="A4" s="284" t="s">
        <v>86</v>
      </c>
      <c r="B4" s="284"/>
      <c r="C4" s="244"/>
      <c r="D4"/>
      <c r="E4"/>
      <c r="F4"/>
      <c r="G4"/>
      <c r="H4"/>
      <c r="I4"/>
      <c r="J4"/>
      <c r="K4"/>
    </row>
    <row r="5" spans="1:11">
      <c r="A5" s="245" t="s">
        <v>87</v>
      </c>
      <c r="B5" s="283" t="s">
        <v>88</v>
      </c>
      <c r="C5" s="283"/>
      <c r="D5" s="283"/>
      <c r="E5" s="283"/>
      <c r="F5" s="283"/>
      <c r="G5"/>
      <c r="H5"/>
      <c r="I5"/>
      <c r="J5"/>
      <c r="K5"/>
    </row>
    <row r="6" spans="1:11">
      <c r="A6" s="245" t="s">
        <v>89</v>
      </c>
      <c r="B6" s="283" t="s">
        <v>90</v>
      </c>
      <c r="C6" s="283"/>
      <c r="D6" s="283"/>
      <c r="E6" s="283"/>
      <c r="F6"/>
      <c r="G6"/>
      <c r="H6"/>
      <c r="I6"/>
      <c r="J6"/>
      <c r="K6"/>
    </row>
    <row r="7" spans="1:11">
      <c r="A7" s="245" t="s">
        <v>91</v>
      </c>
      <c r="B7" s="283" t="s">
        <v>92</v>
      </c>
      <c r="C7" s="283"/>
      <c r="D7" s="283"/>
      <c r="E7" s="283"/>
      <c r="F7" s="283"/>
      <c r="G7" s="283"/>
      <c r="H7"/>
      <c r="I7"/>
      <c r="J7"/>
      <c r="K7"/>
    </row>
    <row r="8" spans="1:11">
      <c r="A8" s="245" t="s">
        <v>171</v>
      </c>
      <c r="B8" s="283" t="s">
        <v>93</v>
      </c>
      <c r="C8" s="283"/>
      <c r="D8"/>
      <c r="E8"/>
      <c r="F8"/>
      <c r="G8"/>
      <c r="H8"/>
      <c r="I8"/>
      <c r="J8"/>
      <c r="K8"/>
    </row>
    <row r="9" spans="1:11">
      <c r="A9" s="245" t="s">
        <v>172</v>
      </c>
      <c r="B9" s="283" t="s">
        <v>173</v>
      </c>
      <c r="C9" s="283"/>
      <c r="D9" s="283"/>
      <c r="E9"/>
      <c r="F9"/>
      <c r="G9"/>
      <c r="H9"/>
      <c r="I9"/>
      <c r="J9"/>
      <c r="K9"/>
    </row>
    <row r="10" spans="1:11">
      <c r="A10" s="245" t="s">
        <v>170</v>
      </c>
      <c r="B10" s="283" t="s">
        <v>174</v>
      </c>
      <c r="C10" s="283"/>
      <c r="D10" s="283"/>
      <c r="E10" s="283"/>
      <c r="F10" s="283"/>
      <c r="G10"/>
      <c r="H10"/>
      <c r="I10"/>
      <c r="J10"/>
      <c r="K10"/>
    </row>
    <row r="11" spans="1:11" ht="14">
      <c r="A11" s="244"/>
      <c r="B11" s="244"/>
      <c r="C11" s="244"/>
      <c r="D11"/>
      <c r="E11"/>
      <c r="F11"/>
      <c r="G11"/>
      <c r="H11"/>
      <c r="I11"/>
      <c r="J11"/>
      <c r="K11"/>
    </row>
    <row r="12" spans="1:11" ht="14">
      <c r="A12" s="284" t="s">
        <v>94</v>
      </c>
      <c r="B12" s="284"/>
      <c r="C12" s="244"/>
      <c r="D12"/>
      <c r="E12"/>
      <c r="F12"/>
      <c r="G12"/>
      <c r="H12"/>
      <c r="I12"/>
      <c r="J12"/>
      <c r="K12"/>
    </row>
    <row r="13" spans="1:11">
      <c r="A13" s="245" t="s">
        <v>95</v>
      </c>
      <c r="B13" s="283" t="s">
        <v>154</v>
      </c>
      <c r="C13" s="283"/>
      <c r="D13" s="283"/>
      <c r="E13" s="283"/>
      <c r="F13" s="283"/>
      <c r="G13"/>
      <c r="H13"/>
      <c r="I13"/>
      <c r="J13"/>
      <c r="K13"/>
    </row>
    <row r="14" spans="1:11" ht="14">
      <c r="A14" s="244"/>
      <c r="B14" s="283" t="s">
        <v>0</v>
      </c>
      <c r="C14" s="283"/>
      <c r="D14" s="283"/>
      <c r="E14" s="283"/>
      <c r="F14" s="283"/>
      <c r="G14" s="283"/>
      <c r="H14" s="283"/>
      <c r="I14" s="283"/>
      <c r="J14"/>
      <c r="K14"/>
    </row>
    <row r="15" spans="1:11">
      <c r="A15" s="245" t="s">
        <v>89</v>
      </c>
      <c r="B15" s="283" t="s">
        <v>96</v>
      </c>
      <c r="C15" s="283"/>
      <c r="D15" s="283"/>
      <c r="E15"/>
      <c r="F15"/>
      <c r="G15"/>
      <c r="H15"/>
      <c r="I15"/>
      <c r="J15"/>
      <c r="K15"/>
    </row>
    <row r="16" spans="1:11">
      <c r="A16" s="245" t="s">
        <v>91</v>
      </c>
      <c r="B16" s="283" t="s">
        <v>97</v>
      </c>
      <c r="C16" s="283"/>
      <c r="D16" s="283"/>
      <c r="E16" s="283"/>
      <c r="F16" s="283"/>
      <c r="G16"/>
      <c r="H16"/>
      <c r="I16"/>
      <c r="J16"/>
      <c r="K16"/>
    </row>
    <row r="17" spans="1:11" ht="14">
      <c r="A17" s="244"/>
      <c r="B17" s="283" t="s">
        <v>1</v>
      </c>
      <c r="C17" s="283"/>
      <c r="D17" s="283"/>
      <c r="E17" s="283"/>
      <c r="F17" s="283"/>
      <c r="G17" s="283"/>
      <c r="H17" s="283"/>
      <c r="I17" s="283"/>
      <c r="J17" s="283"/>
      <c r="K17" s="283"/>
    </row>
    <row r="18" spans="1:11" ht="14">
      <c r="A18" s="284" t="s">
        <v>98</v>
      </c>
      <c r="B18" s="284"/>
      <c r="C18" s="244"/>
      <c r="D18"/>
      <c r="E18"/>
      <c r="F18"/>
      <c r="G18"/>
      <c r="H18"/>
      <c r="I18"/>
      <c r="J18"/>
      <c r="K18"/>
    </row>
    <row r="19" spans="1:11">
      <c r="A19" s="245" t="s">
        <v>95</v>
      </c>
      <c r="B19" s="283" t="s">
        <v>175</v>
      </c>
      <c r="C19" s="283"/>
      <c r="D19" s="283"/>
      <c r="E19" s="283"/>
      <c r="F19" s="283"/>
      <c r="G19" s="283"/>
      <c r="H19" s="283"/>
      <c r="I19" s="283"/>
      <c r="J19"/>
      <c r="K19"/>
    </row>
    <row r="20" spans="1:11">
      <c r="A20" s="245" t="s">
        <v>89</v>
      </c>
      <c r="B20" s="283" t="s">
        <v>106</v>
      </c>
      <c r="C20" s="283"/>
      <c r="D20" s="283"/>
      <c r="E20" s="283"/>
      <c r="F20" s="283"/>
      <c r="G20" s="283"/>
      <c r="H20" s="283"/>
      <c r="I20" s="283"/>
      <c r="J20" s="283"/>
      <c r="K20" s="283"/>
    </row>
    <row r="21" spans="1:11" ht="14">
      <c r="A21" s="244"/>
      <c r="B21" s="283" t="s">
        <v>107</v>
      </c>
      <c r="C21" s="283"/>
      <c r="D21" s="283"/>
      <c r="E21" s="283"/>
      <c r="F21" s="283"/>
      <c r="G21" s="283"/>
      <c r="H21" s="283"/>
      <c r="I21" s="283"/>
      <c r="J21" s="283"/>
      <c r="K21"/>
    </row>
    <row r="22" spans="1:11" ht="14">
      <c r="A22" s="244"/>
      <c r="B22" s="244"/>
      <c r="C22" s="244"/>
      <c r="D22"/>
      <c r="E22"/>
      <c r="F22"/>
      <c r="G22"/>
      <c r="H22"/>
      <c r="I22"/>
      <c r="J22"/>
      <c r="K22"/>
    </row>
    <row r="23" spans="1:11">
      <c r="A23" s="285" t="s">
        <v>660</v>
      </c>
      <c r="B23" s="285"/>
      <c r="C23" s="285"/>
      <c r="D23" s="285"/>
      <c r="E23" s="285"/>
      <c r="F23" s="285"/>
      <c r="G23" s="285"/>
      <c r="H23" s="285"/>
      <c r="I23"/>
      <c r="J23"/>
      <c r="K23"/>
    </row>
    <row r="24" spans="1:11" ht="14">
      <c r="A24" s="244"/>
      <c r="B24" s="244"/>
      <c r="C24" s="244"/>
      <c r="D24"/>
      <c r="E24"/>
      <c r="F24"/>
      <c r="G24"/>
      <c r="H24"/>
      <c r="I24"/>
      <c r="J24"/>
      <c r="K24"/>
    </row>
    <row r="25" spans="1:11" ht="14">
      <c r="A25" s="286" t="s">
        <v>99</v>
      </c>
      <c r="B25" s="286"/>
      <c r="C25" s="244"/>
      <c r="D25"/>
      <c r="E25"/>
      <c r="F25"/>
      <c r="G25"/>
      <c r="H25"/>
      <c r="I25"/>
      <c r="J25"/>
      <c r="K25"/>
    </row>
    <row r="26" spans="1:11" ht="14">
      <c r="A26" s="286" t="s">
        <v>100</v>
      </c>
      <c r="B26" s="286"/>
      <c r="C26" s="244"/>
      <c r="D26"/>
      <c r="E26"/>
      <c r="F26"/>
      <c r="G26"/>
      <c r="H26"/>
      <c r="I26"/>
      <c r="J26"/>
      <c r="K26"/>
    </row>
    <row r="27" spans="1:11" ht="14">
      <c r="A27" s="244"/>
      <c r="B27" s="244"/>
      <c r="C27" s="244"/>
      <c r="D27"/>
      <c r="E27"/>
      <c r="F27"/>
      <c r="G27"/>
      <c r="H27"/>
      <c r="I27"/>
      <c r="J27"/>
      <c r="K27"/>
    </row>
    <row r="28" spans="1:11">
      <c r="A28" s="283" t="s">
        <v>104</v>
      </c>
      <c r="B28" s="283"/>
      <c r="C28" s="283"/>
      <c r="D28"/>
      <c r="E28"/>
      <c r="F28"/>
      <c r="G28"/>
      <c r="H28"/>
      <c r="I28"/>
      <c r="J28"/>
      <c r="K28"/>
    </row>
    <row r="29" spans="1:11" ht="14">
      <c r="A29" s="283" t="s">
        <v>105</v>
      </c>
      <c r="B29" s="283"/>
      <c r="C29" s="244"/>
      <c r="D29"/>
      <c r="E29"/>
      <c r="F29"/>
      <c r="G29"/>
      <c r="H29"/>
      <c r="I29"/>
      <c r="J29"/>
      <c r="K29"/>
    </row>
    <row r="30" spans="1:11" ht="14">
      <c r="A30" s="244"/>
      <c r="B30" s="244"/>
      <c r="C30" s="244"/>
      <c r="D30"/>
      <c r="E30"/>
      <c r="F30"/>
      <c r="G30"/>
      <c r="H30"/>
      <c r="I30"/>
      <c r="J30"/>
      <c r="K30"/>
    </row>
    <row r="31" spans="1:11">
      <c r="A31" s="283" t="s">
        <v>155</v>
      </c>
      <c r="B31" s="283"/>
      <c r="C31" s="283"/>
      <c r="D31"/>
      <c r="E31"/>
      <c r="F31"/>
      <c r="G31"/>
      <c r="H31"/>
      <c r="I31"/>
      <c r="J31"/>
      <c r="K31"/>
    </row>
    <row r="32" spans="1:11" ht="14">
      <c r="A32" s="283" t="s">
        <v>156</v>
      </c>
      <c r="B32" s="283"/>
      <c r="C32" s="244"/>
      <c r="D32"/>
      <c r="E32"/>
      <c r="F32"/>
      <c r="G32"/>
      <c r="H32"/>
      <c r="I32"/>
      <c r="J32"/>
      <c r="K32"/>
    </row>
    <row r="33" spans="1:11" ht="14">
      <c r="A33" s="244"/>
      <c r="B33" s="244"/>
      <c r="C33" s="244"/>
      <c r="D33"/>
      <c r="E33"/>
      <c r="F33"/>
      <c r="G33"/>
      <c r="H33"/>
      <c r="I33"/>
      <c r="J33"/>
      <c r="K33"/>
    </row>
    <row r="34" spans="1:11">
      <c r="A34" s="283" t="s">
        <v>157</v>
      </c>
      <c r="B34" s="283"/>
      <c r="C34" s="283"/>
      <c r="D34"/>
      <c r="E34"/>
      <c r="F34"/>
      <c r="G34"/>
      <c r="H34"/>
      <c r="I34"/>
      <c r="J34"/>
      <c r="K34"/>
    </row>
    <row r="35" spans="1:11">
      <c r="A35" s="283" t="s">
        <v>169</v>
      </c>
      <c r="B35" s="283"/>
      <c r="C35" s="283"/>
      <c r="D35"/>
      <c r="E35"/>
      <c r="F35"/>
      <c r="G35"/>
      <c r="H35"/>
      <c r="I35"/>
      <c r="J35"/>
      <c r="K35"/>
    </row>
  </sheetData>
  <mergeCells count="28">
    <mergeCell ref="A31:C31"/>
    <mergeCell ref="A32:B32"/>
    <mergeCell ref="A34:C34"/>
    <mergeCell ref="A35:C35"/>
    <mergeCell ref="B21:J21"/>
    <mergeCell ref="A23:H23"/>
    <mergeCell ref="A25:B25"/>
    <mergeCell ref="A26:B26"/>
    <mergeCell ref="A28:C28"/>
    <mergeCell ref="A29:B29"/>
    <mergeCell ref="B20:K20"/>
    <mergeCell ref="B8:C8"/>
    <mergeCell ref="B9:D9"/>
    <mergeCell ref="B10:F10"/>
    <mergeCell ref="A12:B12"/>
    <mergeCell ref="B13:F13"/>
    <mergeCell ref="B14:I14"/>
    <mergeCell ref="B15:D15"/>
    <mergeCell ref="B16:F16"/>
    <mergeCell ref="B17:K17"/>
    <mergeCell ref="A18:B18"/>
    <mergeCell ref="B19:I19"/>
    <mergeCell ref="B7:G7"/>
    <mergeCell ref="A1:B1"/>
    <mergeCell ref="B2:G2"/>
    <mergeCell ref="A4:B4"/>
    <mergeCell ref="B5:F5"/>
    <mergeCell ref="B6:E6"/>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867"/>
  <sheetViews>
    <sheetView showGridLines="0" zoomScale="80" zoomScaleNormal="80" zoomScalePageLayoutView="80" workbookViewId="0">
      <pane ySplit="1" topLeftCell="A2" activePane="bottomLeft" state="frozen"/>
      <selection pane="bottomLeft" activeCell="A3" sqref="A3"/>
    </sheetView>
  </sheetViews>
  <sheetFormatPr baseColWidth="10" defaultColWidth="11.5" defaultRowHeight="12" x14ac:dyDescent="0"/>
  <cols>
    <col min="1" max="1" width="23.33203125" style="202" customWidth="1"/>
    <col min="2" max="2" width="6.1640625" style="202" customWidth="1"/>
    <col min="3" max="5" width="11.5" style="202" hidden="1" customWidth="1"/>
    <col min="6" max="6" width="22.5" style="202" customWidth="1"/>
    <col min="7" max="7" width="7" style="202" customWidth="1"/>
    <col min="8" max="9" width="11.5" style="202" hidden="1" customWidth="1"/>
    <col min="10" max="10" width="1.1640625" style="202" hidden="1" customWidth="1"/>
    <col min="11" max="11" width="22.33203125" style="202" customWidth="1"/>
    <col min="12" max="12" width="6.1640625" style="202" customWidth="1"/>
    <col min="13" max="15" width="11.5" style="202" hidden="1" customWidth="1"/>
    <col min="16" max="16" width="22.5" style="202" customWidth="1"/>
    <col min="17" max="17" width="5.5" style="202" customWidth="1"/>
    <col min="18" max="20" width="11.5" style="202" hidden="1" customWidth="1"/>
    <col min="21" max="21" width="21.83203125" style="202" customWidth="1"/>
    <col min="22" max="22" width="6.33203125" style="202" customWidth="1"/>
    <col min="23" max="24" width="11.5" style="202" hidden="1" customWidth="1"/>
    <col min="25" max="25" width="1.1640625" style="202" hidden="1" customWidth="1"/>
    <col min="26" max="26" width="23.83203125" style="202" customWidth="1"/>
    <col min="27" max="27" width="6.5" style="202" customWidth="1"/>
    <col min="28" max="30" width="11.5" style="202" hidden="1" customWidth="1"/>
    <col min="31" max="31" width="17.83203125" style="202" hidden="1" customWidth="1"/>
    <col min="32" max="32" width="4.1640625" style="202" hidden="1" customWidth="1"/>
    <col min="33" max="35" width="11.5" style="202" hidden="1" customWidth="1"/>
    <col min="36" max="36" width="23" style="202" customWidth="1"/>
    <col min="37" max="37" width="6.1640625" style="202" customWidth="1"/>
    <col min="38" max="40" width="11.5" style="202" hidden="1" customWidth="1"/>
    <col min="41" max="41" width="25.1640625" style="202" customWidth="1"/>
    <col min="42" max="42" width="5.1640625" style="202" customWidth="1"/>
    <col min="43" max="44" width="0" style="202" hidden="1" customWidth="1"/>
    <col min="45" max="45" width="1" style="202" hidden="1" customWidth="1"/>
    <col min="46" max="46" width="21.1640625" style="202" customWidth="1"/>
    <col min="47" max="47" width="5.1640625" style="202" customWidth="1"/>
    <col min="48" max="50" width="0" style="202" hidden="1" customWidth="1"/>
    <col min="51" max="16384" width="11.5" style="202"/>
  </cols>
  <sheetData>
    <row r="1" spans="1:49">
      <c r="A1" s="246" t="s">
        <v>101</v>
      </c>
      <c r="B1" s="246"/>
      <c r="C1" s="258"/>
      <c r="D1" s="258"/>
      <c r="E1" s="259"/>
      <c r="F1" s="243" t="s">
        <v>102</v>
      </c>
      <c r="G1" s="243"/>
      <c r="H1" s="214"/>
      <c r="I1" s="214"/>
      <c r="J1" s="259"/>
      <c r="K1" s="239" t="s">
        <v>103</v>
      </c>
      <c r="L1" s="239"/>
      <c r="P1" s="239" t="s">
        <v>8</v>
      </c>
      <c r="Q1" s="239"/>
      <c r="U1" s="246" t="s">
        <v>9</v>
      </c>
      <c r="V1" s="246"/>
      <c r="W1" s="259"/>
      <c r="X1" s="259"/>
      <c r="Y1" s="259"/>
      <c r="Z1" s="246" t="s">
        <v>10</v>
      </c>
      <c r="AA1" s="246"/>
      <c r="AB1" s="259"/>
      <c r="AC1" s="259"/>
      <c r="AD1" s="259"/>
      <c r="AE1" s="287" t="s">
        <v>11</v>
      </c>
      <c r="AF1" s="287"/>
      <c r="AJ1" s="246" t="s">
        <v>12</v>
      </c>
      <c r="AK1" s="246"/>
      <c r="AO1" s="246" t="s">
        <v>13</v>
      </c>
      <c r="AP1" s="246"/>
      <c r="AT1" s="246" t="s">
        <v>14</v>
      </c>
      <c r="AU1" s="246"/>
    </row>
    <row r="2" spans="1:49">
      <c r="A2" s="248" t="s">
        <v>288</v>
      </c>
      <c r="B2" s="121">
        <v>1</v>
      </c>
      <c r="C2" s="260">
        <f>VLOOKUP($A2,Players!$C$3:$D$1242,2,FALSE)</f>
        <v>0</v>
      </c>
      <c r="D2" s="260">
        <f t="shared" ref="D2:D65" si="0">IF(C2&gt;0,1,0)</f>
        <v>0</v>
      </c>
      <c r="F2" s="248" t="s">
        <v>195</v>
      </c>
      <c r="G2" s="121">
        <v>1</v>
      </c>
      <c r="H2" s="260">
        <f>VLOOKUP($F2,Players!$C$3:$D$1242,2,FALSE)</f>
        <v>0</v>
      </c>
      <c r="I2" s="260">
        <f t="shared" ref="I2:I33" si="1">IF(H2&gt;0,1,0)</f>
        <v>0</v>
      </c>
      <c r="K2" s="248" t="s">
        <v>199</v>
      </c>
      <c r="L2" s="261">
        <v>1</v>
      </c>
      <c r="M2" s="260">
        <f>VLOOKUP($K2,Players!$C$3:$D$1242,2,FALSE)</f>
        <v>0</v>
      </c>
      <c r="N2" s="260">
        <f t="shared" ref="N2:N33" si="2">IF(M2&gt;0,1,0)</f>
        <v>0</v>
      </c>
      <c r="P2" s="248" t="s">
        <v>195</v>
      </c>
      <c r="Q2" s="261">
        <v>1</v>
      </c>
      <c r="R2" s="260">
        <f>VLOOKUP($P2,Players!$C$3:$D$1242,2,FALSE)</f>
        <v>0</v>
      </c>
      <c r="S2" s="260">
        <f t="shared" ref="S2:S33" si="3">IF(R2&gt;0,1,0)</f>
        <v>0</v>
      </c>
      <c r="U2" s="248" t="s">
        <v>15</v>
      </c>
      <c r="V2" s="261">
        <v>1</v>
      </c>
      <c r="W2" s="260" t="e">
        <f>VLOOKUP($U2,Players!$C$3:$D$1242,2,FALSE)</f>
        <v>#N/A</v>
      </c>
      <c r="X2" s="260" t="e">
        <f t="shared" ref="X2:X33" si="4">IF(W2&gt;0,1,0)</f>
        <v>#N/A</v>
      </c>
      <c r="Z2" s="248" t="s">
        <v>194</v>
      </c>
      <c r="AA2" s="261">
        <v>1</v>
      </c>
      <c r="AB2" s="260">
        <f>VLOOKUP($Z2,Players!$C$3:$D$1242,2,FALSE)</f>
        <v>0</v>
      </c>
      <c r="AC2" s="260">
        <f t="shared" ref="AC2:AC65" si="5">IF(AB2&gt;0,1,0)</f>
        <v>0</v>
      </c>
      <c r="AE2" s="215" t="s">
        <v>7</v>
      </c>
      <c r="AF2" s="261">
        <v>1</v>
      </c>
      <c r="AG2" s="260" t="e">
        <f>VLOOKUP(#REF!,Players!$C$3:$D$1242,2,FALSE)</f>
        <v>#REF!</v>
      </c>
      <c r="AH2" s="260" t="e">
        <f t="shared" ref="AH2:AH47" si="6">IF(AG2&gt;0,1,0)</f>
        <v>#REF!</v>
      </c>
      <c r="AJ2" s="255" t="s">
        <v>215</v>
      </c>
      <c r="AK2" s="261">
        <v>1</v>
      </c>
      <c r="AL2" s="260">
        <f>VLOOKUP($AJ2,Players!$Z$3:$AA$1425,2,FALSE)</f>
        <v>0</v>
      </c>
      <c r="AM2" s="260">
        <f t="shared" ref="AM2:AM65" si="7">IF(AL2&gt;0,1,0)</f>
        <v>0</v>
      </c>
      <c r="AO2" s="255" t="s">
        <v>280</v>
      </c>
      <c r="AP2" s="261">
        <v>1</v>
      </c>
      <c r="AQ2" s="260">
        <f>VLOOKUP($AO2,Players!$Z$3:$AA$1425,2,FALSE)</f>
        <v>0</v>
      </c>
      <c r="AR2" s="260">
        <f t="shared" ref="AR2:AR31" si="8">IF(AQ2&gt;0,1,0)</f>
        <v>0</v>
      </c>
      <c r="AT2" s="268" t="s">
        <v>433</v>
      </c>
      <c r="AU2" s="261">
        <v>1</v>
      </c>
      <c r="AV2" s="260">
        <f>VLOOKUP($AT2,Players!$Z$3:$AA$1425,2,FALSE)</f>
        <v>0</v>
      </c>
      <c r="AW2" s="260">
        <f t="shared" ref="AW2:AW65" si="9">IF(AV2&gt;0,1,0)</f>
        <v>0</v>
      </c>
    </row>
    <row r="3" spans="1:49">
      <c r="A3" s="248" t="s">
        <v>289</v>
      </c>
      <c r="B3" s="121">
        <v>2</v>
      </c>
      <c r="C3" s="260">
        <f>VLOOKUP($A3,Players!$C$3:$D$1242,2,FALSE)</f>
        <v>0</v>
      </c>
      <c r="D3" s="260">
        <f t="shared" si="0"/>
        <v>0</v>
      </c>
      <c r="F3" s="248" t="s">
        <v>196</v>
      </c>
      <c r="G3" s="121">
        <v>2</v>
      </c>
      <c r="H3" s="260">
        <f>VLOOKUP($F3,Players!$C$3:$D$1242,2,FALSE)</f>
        <v>0</v>
      </c>
      <c r="I3" s="260">
        <f t="shared" si="1"/>
        <v>0</v>
      </c>
      <c r="K3" s="247" t="s">
        <v>227</v>
      </c>
      <c r="L3" s="261">
        <v>2</v>
      </c>
      <c r="M3" s="260">
        <f>VLOOKUP($K3,Players!$C$3:$D$1242,2,FALSE)</f>
        <v>0</v>
      </c>
      <c r="N3" s="260">
        <f t="shared" si="2"/>
        <v>0</v>
      </c>
      <c r="P3" s="248" t="s">
        <v>204</v>
      </c>
      <c r="Q3" s="261">
        <v>2</v>
      </c>
      <c r="R3" s="260">
        <f>VLOOKUP($P3,Players!$C$3:$D$1242,2,FALSE)</f>
        <v>0</v>
      </c>
      <c r="S3" s="260">
        <f t="shared" si="3"/>
        <v>0</v>
      </c>
      <c r="U3" s="247" t="s">
        <v>216</v>
      </c>
      <c r="V3" s="261">
        <v>2</v>
      </c>
      <c r="W3" s="260">
        <f>VLOOKUP($U3,Players!$C$3:$D$1242,2,FALSE)</f>
        <v>0</v>
      </c>
      <c r="X3" s="260">
        <f t="shared" si="4"/>
        <v>0</v>
      </c>
      <c r="Z3" s="248" t="s">
        <v>197</v>
      </c>
      <c r="AA3" s="261">
        <v>2</v>
      </c>
      <c r="AB3" s="260">
        <f>VLOOKUP($Z3,Players!$C$3:$D$1242,2,FALSE)</f>
        <v>0</v>
      </c>
      <c r="AC3" s="260">
        <f t="shared" si="5"/>
        <v>0</v>
      </c>
      <c r="AE3" s="225"/>
      <c r="AF3" s="261">
        <v>2</v>
      </c>
      <c r="AG3" s="260" t="e">
        <f>VLOOKUP($AE3,Players!$C$3:$D$1242,2,FALSE)</f>
        <v>#N/A</v>
      </c>
      <c r="AH3" s="260" t="e">
        <f t="shared" si="6"/>
        <v>#N/A</v>
      </c>
      <c r="AJ3" s="255" t="s">
        <v>218</v>
      </c>
      <c r="AK3" s="261">
        <v>2</v>
      </c>
      <c r="AL3" s="260">
        <f>VLOOKUP($AJ3,Players!$Z$3:$AA$1425,2,FALSE)</f>
        <v>0</v>
      </c>
      <c r="AM3" s="260">
        <f t="shared" si="7"/>
        <v>0</v>
      </c>
      <c r="AO3" s="255" t="s">
        <v>281</v>
      </c>
      <c r="AP3" s="261">
        <v>2</v>
      </c>
      <c r="AQ3" s="260">
        <f>VLOOKUP($AO3,Players!$Z$3:$AA$1425,2,FALSE)</f>
        <v>0</v>
      </c>
      <c r="AR3" s="260">
        <f t="shared" si="8"/>
        <v>0</v>
      </c>
      <c r="AT3" s="268" t="s">
        <v>445</v>
      </c>
      <c r="AU3" s="261">
        <v>2</v>
      </c>
      <c r="AV3" s="260">
        <f>VLOOKUP($AT3,Players!$Z$3:$AA$1425,2,FALSE)</f>
        <v>0</v>
      </c>
      <c r="AW3" s="260">
        <f t="shared" si="9"/>
        <v>0</v>
      </c>
    </row>
    <row r="4" spans="1:49">
      <c r="A4" s="248" t="s">
        <v>292</v>
      </c>
      <c r="B4" s="121">
        <v>3</v>
      </c>
      <c r="C4" s="260">
        <f>VLOOKUP($A4,Players!$C$3:$D$1242,2,FALSE)</f>
        <v>0</v>
      </c>
      <c r="D4" s="260">
        <f t="shared" si="0"/>
        <v>0</v>
      </c>
      <c r="F4" s="248" t="s">
        <v>200</v>
      </c>
      <c r="G4" s="121">
        <v>3</v>
      </c>
      <c r="H4" s="260">
        <f>VLOOKUP($F4,Players!$C$3:$D$1242,2,FALSE)</f>
        <v>0</v>
      </c>
      <c r="I4" s="260">
        <f t="shared" si="1"/>
        <v>0</v>
      </c>
      <c r="K4" s="247" t="s">
        <v>228</v>
      </c>
      <c r="L4" s="261">
        <v>3</v>
      </c>
      <c r="M4" s="260">
        <f>VLOOKUP($K4,Players!$C$3:$D$1242,2,FALSE)</f>
        <v>0</v>
      </c>
      <c r="N4" s="260">
        <f t="shared" si="2"/>
        <v>0</v>
      </c>
      <c r="P4" s="248" t="s">
        <v>210</v>
      </c>
      <c r="Q4" s="261">
        <v>3</v>
      </c>
      <c r="R4" s="260">
        <f>VLOOKUP($P4,Players!$C$3:$D$1242,2,FALSE)</f>
        <v>0</v>
      </c>
      <c r="S4" s="260">
        <f t="shared" si="3"/>
        <v>0</v>
      </c>
      <c r="U4" s="247" t="s">
        <v>222</v>
      </c>
      <c r="V4" s="261">
        <v>3</v>
      </c>
      <c r="W4" s="260">
        <f>VLOOKUP($U4,Players!$C$3:$D$1242,2,FALSE)</f>
        <v>0</v>
      </c>
      <c r="X4" s="260">
        <f t="shared" si="4"/>
        <v>0</v>
      </c>
      <c r="Z4" s="248" t="s">
        <v>198</v>
      </c>
      <c r="AA4" s="261">
        <v>3</v>
      </c>
      <c r="AB4" s="260">
        <f>VLOOKUP($Z4,Players!$C$3:$D$1242,2,FALSE)</f>
        <v>0</v>
      </c>
      <c r="AC4" s="260">
        <f t="shared" si="5"/>
        <v>0</v>
      </c>
      <c r="AF4" s="261">
        <v>3</v>
      </c>
      <c r="AG4" s="260" t="e">
        <f>VLOOKUP($AE2,Players!$C$3:$D$1242,2,FALSE)</f>
        <v>#N/A</v>
      </c>
      <c r="AH4" s="260" t="e">
        <f t="shared" si="6"/>
        <v>#N/A</v>
      </c>
      <c r="AJ4" s="255" t="s">
        <v>225</v>
      </c>
      <c r="AK4" s="261">
        <v>3</v>
      </c>
      <c r="AL4" s="260">
        <f>VLOOKUP($AJ4,Players!$Z$3:$AA$1425,2,FALSE)</f>
        <v>0</v>
      </c>
      <c r="AM4" s="260">
        <f t="shared" si="7"/>
        <v>0</v>
      </c>
      <c r="AO4" s="255" t="s">
        <v>282</v>
      </c>
      <c r="AP4" s="261">
        <v>3</v>
      </c>
      <c r="AQ4" s="260">
        <f>VLOOKUP($AO4,Players!$Z$3:$AA$1425,2,FALSE)</f>
        <v>0</v>
      </c>
      <c r="AR4" s="260">
        <f t="shared" si="8"/>
        <v>0</v>
      </c>
      <c r="AT4" s="268" t="s">
        <v>453</v>
      </c>
      <c r="AU4" s="261">
        <v>3</v>
      </c>
      <c r="AV4" s="260">
        <f>VLOOKUP($AT4,Players!$Z$3:$AA$1425,2,FALSE)</f>
        <v>0</v>
      </c>
      <c r="AW4" s="260">
        <f t="shared" si="9"/>
        <v>0</v>
      </c>
    </row>
    <row r="5" spans="1:49">
      <c r="A5" s="248" t="s">
        <v>369</v>
      </c>
      <c r="B5" s="121">
        <v>4</v>
      </c>
      <c r="C5" s="260">
        <f>VLOOKUP($A5,Players!$C$3:$D$1242,2,FALSE)</f>
        <v>0</v>
      </c>
      <c r="D5" s="260">
        <f t="shared" si="0"/>
        <v>0</v>
      </c>
      <c r="F5" s="248" t="s">
        <v>202</v>
      </c>
      <c r="G5" s="121">
        <v>4</v>
      </c>
      <c r="H5" s="260">
        <f>VLOOKUP($F5,Players!$C$3:$D$1242,2,FALSE)</f>
        <v>0</v>
      </c>
      <c r="I5" s="260">
        <f t="shared" si="1"/>
        <v>0</v>
      </c>
      <c r="K5" s="247" t="s">
        <v>235</v>
      </c>
      <c r="L5" s="261">
        <v>4</v>
      </c>
      <c r="M5" s="260">
        <f>VLOOKUP($K5,Players!$C$3:$D$1242,2,FALSE)</f>
        <v>0</v>
      </c>
      <c r="N5" s="260">
        <f t="shared" si="2"/>
        <v>0</v>
      </c>
      <c r="P5" s="248" t="s">
        <v>209</v>
      </c>
      <c r="Q5" s="261">
        <v>4</v>
      </c>
      <c r="R5" s="260">
        <f>VLOOKUP($P5,Players!$C$3:$D$1242,2,FALSE)</f>
        <v>0</v>
      </c>
      <c r="S5" s="260">
        <f t="shared" si="3"/>
        <v>0</v>
      </c>
      <c r="U5" s="247" t="s">
        <v>230</v>
      </c>
      <c r="V5" s="261">
        <v>4</v>
      </c>
      <c r="W5" s="260">
        <f>VLOOKUP($U5,Players!$C$3:$D$1242,2,FALSE)</f>
        <v>0</v>
      </c>
      <c r="X5" s="260">
        <f t="shared" si="4"/>
        <v>0</v>
      </c>
      <c r="Z5" s="248" t="s">
        <v>201</v>
      </c>
      <c r="AA5" s="261">
        <v>4</v>
      </c>
      <c r="AB5" s="260">
        <f>VLOOKUP($Z5,Players!$C$3:$D$1242,2,FALSE)</f>
        <v>0</v>
      </c>
      <c r="AC5" s="260">
        <f t="shared" si="5"/>
        <v>0</v>
      </c>
      <c r="AE5" s="225"/>
      <c r="AF5" s="261">
        <v>4</v>
      </c>
      <c r="AG5" s="260" t="e">
        <f>VLOOKUP($AE5,Players!$C$3:$D$1242,2,FALSE)</f>
        <v>#N/A</v>
      </c>
      <c r="AH5" s="260" t="e">
        <f t="shared" si="6"/>
        <v>#N/A</v>
      </c>
      <c r="AJ5" s="255" t="s">
        <v>226</v>
      </c>
      <c r="AK5" s="261">
        <v>4</v>
      </c>
      <c r="AL5" s="260">
        <f>VLOOKUP($AJ5,Players!$Z$3:$AA$1425,2,FALSE)</f>
        <v>0</v>
      </c>
      <c r="AM5" s="260">
        <f t="shared" si="7"/>
        <v>0</v>
      </c>
      <c r="AO5" s="255" t="s">
        <v>311</v>
      </c>
      <c r="AP5" s="261">
        <v>4</v>
      </c>
      <c r="AQ5" s="260">
        <f>VLOOKUP($AO5,Players!$Z$3:$AA$1425,2,FALSE)</f>
        <v>0</v>
      </c>
      <c r="AR5" s="260">
        <f t="shared" si="8"/>
        <v>0</v>
      </c>
      <c r="AT5" s="249" t="s">
        <v>459</v>
      </c>
      <c r="AU5" s="261">
        <v>4</v>
      </c>
      <c r="AV5" s="260">
        <f>VLOOKUP($AT5,Players!$Z$3:$AA$1425,2,FALSE)</f>
        <v>0</v>
      </c>
      <c r="AW5" s="260">
        <f t="shared" si="9"/>
        <v>0</v>
      </c>
    </row>
    <row r="6" spans="1:49">
      <c r="A6" s="248" t="s">
        <v>370</v>
      </c>
      <c r="B6" s="121">
        <v>5</v>
      </c>
      <c r="C6" s="260">
        <f>VLOOKUP($A6,Players!$C$3:$D$1242,2,FALSE)</f>
        <v>0</v>
      </c>
      <c r="D6" s="260">
        <f t="shared" si="0"/>
        <v>0</v>
      </c>
      <c r="F6" s="248" t="s">
        <v>205</v>
      </c>
      <c r="G6" s="121">
        <v>5</v>
      </c>
      <c r="H6" s="260">
        <f>VLOOKUP($F6,Players!$C$3:$D$1242,2,FALSE)</f>
        <v>0</v>
      </c>
      <c r="I6" s="260">
        <f t="shared" si="1"/>
        <v>0</v>
      </c>
      <c r="K6" s="248" t="s">
        <v>279</v>
      </c>
      <c r="L6" s="261">
        <v>5</v>
      </c>
      <c r="M6" s="260">
        <f>VLOOKUP($K6,Players!$C$3:$D$1242,2,FALSE)</f>
        <v>0</v>
      </c>
      <c r="N6" s="260">
        <f t="shared" si="2"/>
        <v>0</v>
      </c>
      <c r="P6" s="248" t="s">
        <v>211</v>
      </c>
      <c r="Q6" s="261">
        <v>6</v>
      </c>
      <c r="R6" s="260">
        <f>VLOOKUP($P6,Players!$C$3:$D$1242,2,FALSE)</f>
        <v>0</v>
      </c>
      <c r="S6" s="260">
        <f t="shared" si="3"/>
        <v>0</v>
      </c>
      <c r="U6" s="247" t="s">
        <v>234</v>
      </c>
      <c r="V6" s="261">
        <v>5</v>
      </c>
      <c r="W6" s="260">
        <f>VLOOKUP($U6,Players!$C$3:$D$1242,2,FALSE)</f>
        <v>0</v>
      </c>
      <c r="X6" s="260">
        <f t="shared" si="4"/>
        <v>0</v>
      </c>
      <c r="Z6" s="248" t="s">
        <v>203</v>
      </c>
      <c r="AA6" s="261">
        <v>5</v>
      </c>
      <c r="AB6" s="260">
        <f>VLOOKUP($Z6,Players!$C$3:$D$1242,2,FALSE)</f>
        <v>0</v>
      </c>
      <c r="AC6" s="260">
        <f t="shared" si="5"/>
        <v>0</v>
      </c>
      <c r="AE6" s="225"/>
      <c r="AF6" s="261">
        <v>5</v>
      </c>
      <c r="AG6" s="260" t="e">
        <f>VLOOKUP($AE6,Players!$C$3:$D$1242,2,FALSE)</f>
        <v>#N/A</v>
      </c>
      <c r="AH6" s="260" t="e">
        <f t="shared" si="6"/>
        <v>#N/A</v>
      </c>
      <c r="AJ6" s="255" t="s">
        <v>231</v>
      </c>
      <c r="AK6" s="261">
        <v>5</v>
      </c>
      <c r="AL6" s="260">
        <f>VLOOKUP($AJ6,Players!$Z$3:$AA$1425,2,FALSE)</f>
        <v>0</v>
      </c>
      <c r="AM6" s="260">
        <f t="shared" si="7"/>
        <v>0</v>
      </c>
      <c r="AO6" s="255" t="s">
        <v>313</v>
      </c>
      <c r="AP6" s="261">
        <v>5</v>
      </c>
      <c r="AQ6" s="260">
        <f>VLOOKUP($AO6,Players!$Z$3:$AA$1425,2,FALSE)</f>
        <v>0</v>
      </c>
      <c r="AR6" s="260">
        <f t="shared" si="8"/>
        <v>0</v>
      </c>
      <c r="AT6" s="249" t="s">
        <v>462</v>
      </c>
      <c r="AU6" s="261">
        <v>5</v>
      </c>
      <c r="AV6" s="260">
        <f>VLOOKUP($AT6,Players!$Z$3:$AA$1425,2,FALSE)</f>
        <v>0</v>
      </c>
      <c r="AW6" s="260">
        <f t="shared" si="9"/>
        <v>0</v>
      </c>
    </row>
    <row r="7" spans="1:49">
      <c r="A7" s="248" t="s">
        <v>371</v>
      </c>
      <c r="B7" s="121">
        <v>6</v>
      </c>
      <c r="C7" s="260">
        <f>VLOOKUP($A7,Players!$C$3:$D$1242,2,FALSE)</f>
        <v>0</v>
      </c>
      <c r="D7" s="260">
        <f t="shared" si="0"/>
        <v>0</v>
      </c>
      <c r="F7" s="248" t="s">
        <v>206</v>
      </c>
      <c r="G7" s="121">
        <v>6</v>
      </c>
      <c r="H7" s="260">
        <f>VLOOKUP($F7,Players!$C$3:$D$1242,2,FALSE)</f>
        <v>0</v>
      </c>
      <c r="I7" s="260">
        <f t="shared" si="1"/>
        <v>0</v>
      </c>
      <c r="K7" s="248" t="s">
        <v>283</v>
      </c>
      <c r="L7" s="261">
        <v>6</v>
      </c>
      <c r="M7" s="260">
        <f>VLOOKUP($K7,Players!$C$3:$D$1242,2,FALSE)</f>
        <v>0</v>
      </c>
      <c r="N7" s="260">
        <f t="shared" si="2"/>
        <v>0</v>
      </c>
      <c r="P7" s="247" t="s">
        <v>221</v>
      </c>
      <c r="Q7" s="261">
        <v>7</v>
      </c>
      <c r="R7" s="260">
        <f>VLOOKUP($P7,Players!$C$3:$D$1242,2,FALSE)</f>
        <v>0</v>
      </c>
      <c r="S7" s="260">
        <f t="shared" si="3"/>
        <v>0</v>
      </c>
      <c r="U7" s="248" t="s">
        <v>236</v>
      </c>
      <c r="V7" s="261">
        <v>6</v>
      </c>
      <c r="W7" s="260">
        <f>VLOOKUP($U7,Players!$C$3:$D$1242,2,FALSE)</f>
        <v>0</v>
      </c>
      <c r="X7" s="260">
        <f t="shared" si="4"/>
        <v>0</v>
      </c>
      <c r="Z7" s="248" t="s">
        <v>207</v>
      </c>
      <c r="AA7" s="261">
        <v>6</v>
      </c>
      <c r="AB7" s="260">
        <f>VLOOKUP($Z7,Players!$C$3:$D$1242,2,FALSE)</f>
        <v>0</v>
      </c>
      <c r="AC7" s="260">
        <f t="shared" si="5"/>
        <v>0</v>
      </c>
      <c r="AE7" s="225"/>
      <c r="AF7" s="261">
        <v>6</v>
      </c>
      <c r="AG7" s="260" t="e">
        <f>VLOOKUP($AE7,Players!$C$3:$D$1242,2,FALSE)</f>
        <v>#N/A</v>
      </c>
      <c r="AH7" s="260" t="e">
        <f t="shared" si="6"/>
        <v>#N/A</v>
      </c>
      <c r="AJ7" s="255" t="s">
        <v>232</v>
      </c>
      <c r="AK7" s="261">
        <v>6</v>
      </c>
      <c r="AL7" s="260">
        <f>VLOOKUP($AJ7,Players!$Z$3:$AA$1425,2,FALSE)</f>
        <v>0</v>
      </c>
      <c r="AM7" s="260">
        <f t="shared" si="7"/>
        <v>0</v>
      </c>
      <c r="AO7" s="255" t="s">
        <v>318</v>
      </c>
      <c r="AP7" s="261">
        <v>6</v>
      </c>
      <c r="AQ7" s="260">
        <f>VLOOKUP($AO7,Players!$Z$3:$AA$1425,2,FALSE)</f>
        <v>0</v>
      </c>
      <c r="AR7" s="260">
        <f t="shared" si="8"/>
        <v>0</v>
      </c>
      <c r="AT7" s="249" t="s">
        <v>469</v>
      </c>
      <c r="AU7" s="261">
        <v>6</v>
      </c>
      <c r="AV7" s="260">
        <f>VLOOKUP($AT7,Players!$Z$3:$AA$1425,2,FALSE)</f>
        <v>0</v>
      </c>
      <c r="AW7" s="260">
        <f t="shared" si="9"/>
        <v>0</v>
      </c>
    </row>
    <row r="8" spans="1:49">
      <c r="A8" s="247" t="s">
        <v>415</v>
      </c>
      <c r="B8" s="121">
        <v>7</v>
      </c>
      <c r="C8" s="260">
        <f>VLOOKUP($A8,Players!$C$3:$D$1242,2,FALSE)</f>
        <v>0</v>
      </c>
      <c r="D8" s="260">
        <f t="shared" si="0"/>
        <v>0</v>
      </c>
      <c r="F8" s="248" t="s">
        <v>211</v>
      </c>
      <c r="G8" s="121">
        <v>7</v>
      </c>
      <c r="H8" s="260">
        <f>VLOOKUP($F8,Players!$C$3:$D$1242,2,FALSE)</f>
        <v>0</v>
      </c>
      <c r="I8" s="260">
        <f t="shared" si="1"/>
        <v>0</v>
      </c>
      <c r="K8" s="248" t="s">
        <v>285</v>
      </c>
      <c r="L8" s="261">
        <v>7</v>
      </c>
      <c r="M8" s="260">
        <f>VLOOKUP($K8,Players!$C$3:$D$1242,2,FALSE)</f>
        <v>0</v>
      </c>
      <c r="N8" s="260">
        <f t="shared" si="2"/>
        <v>0</v>
      </c>
      <c r="P8" s="252" t="s">
        <v>229</v>
      </c>
      <c r="Q8" s="261">
        <v>8</v>
      </c>
      <c r="R8" s="260">
        <f>VLOOKUP($P8,Players!$C$3:$D$1242,2,FALSE)</f>
        <v>0</v>
      </c>
      <c r="S8" s="260">
        <f t="shared" si="3"/>
        <v>0</v>
      </c>
      <c r="U8" s="248" t="s">
        <v>285</v>
      </c>
      <c r="V8" s="261">
        <v>7</v>
      </c>
      <c r="W8" s="260">
        <f>VLOOKUP($U8,Players!$C$3:$D$1242,2,FALSE)</f>
        <v>0</v>
      </c>
      <c r="X8" s="260">
        <f t="shared" si="4"/>
        <v>0</v>
      </c>
      <c r="Z8" s="248" t="s">
        <v>208</v>
      </c>
      <c r="AA8" s="261">
        <v>7</v>
      </c>
      <c r="AB8" s="260">
        <f>VLOOKUP($Z8,Players!$C$3:$D$1242,2,FALSE)</f>
        <v>0</v>
      </c>
      <c r="AC8" s="260">
        <f t="shared" si="5"/>
        <v>0</v>
      </c>
      <c r="AE8" s="225"/>
      <c r="AF8" s="261">
        <v>7</v>
      </c>
      <c r="AG8" s="260" t="e">
        <f>VLOOKUP($AE8,Players!$C$3:$D$1242,2,FALSE)</f>
        <v>#N/A</v>
      </c>
      <c r="AH8" s="260" t="e">
        <f t="shared" si="6"/>
        <v>#N/A</v>
      </c>
      <c r="AJ8" s="255" t="s">
        <v>237</v>
      </c>
      <c r="AK8" s="261">
        <v>7</v>
      </c>
      <c r="AL8" s="260">
        <f>VLOOKUP($AJ8,Players!$Z$3:$AA$1425,2,FALSE)</f>
        <v>0</v>
      </c>
      <c r="AM8" s="260">
        <f t="shared" si="7"/>
        <v>0</v>
      </c>
      <c r="AO8" s="255" t="s">
        <v>349</v>
      </c>
      <c r="AP8" s="261">
        <v>7</v>
      </c>
      <c r="AQ8" s="260">
        <f>VLOOKUP($AO8,Players!$Z$3:$AA$1425,2,FALSE)</f>
        <v>0</v>
      </c>
      <c r="AR8" s="260">
        <f t="shared" si="8"/>
        <v>0</v>
      </c>
      <c r="AT8" s="268" t="s">
        <v>491</v>
      </c>
      <c r="AU8" s="261">
        <v>7</v>
      </c>
      <c r="AV8" s="260">
        <f>VLOOKUP($AT8,Players!$Z$3:$AA$1425,2,FALSE)</f>
        <v>0</v>
      </c>
      <c r="AW8" s="260">
        <f t="shared" si="9"/>
        <v>0</v>
      </c>
    </row>
    <row r="9" spans="1:49">
      <c r="A9" s="247" t="s">
        <v>628</v>
      </c>
      <c r="B9" s="121">
        <v>8</v>
      </c>
      <c r="C9" s="260" t="e">
        <f>VLOOKUP($A9,Players!$C$3:$D$1242,2,FALSE)</f>
        <v>#N/A</v>
      </c>
      <c r="D9" s="260" t="e">
        <f t="shared" si="0"/>
        <v>#N/A</v>
      </c>
      <c r="F9" s="249" t="s">
        <v>219</v>
      </c>
      <c r="G9" s="121">
        <v>8</v>
      </c>
      <c r="H9" s="260">
        <f>VLOOKUP($F9,Players!$C$3:$D$1242,2,FALSE)</f>
        <v>0</v>
      </c>
      <c r="I9" s="260">
        <f t="shared" si="1"/>
        <v>0</v>
      </c>
      <c r="K9" s="248" t="s">
        <v>287</v>
      </c>
      <c r="L9" s="261">
        <v>8</v>
      </c>
      <c r="M9" s="260">
        <f>VLOOKUP($K9,Players!$C$3:$D$1242,2,FALSE)</f>
        <v>0</v>
      </c>
      <c r="N9" s="260">
        <f t="shared" si="2"/>
        <v>0</v>
      </c>
      <c r="P9" s="247" t="s">
        <v>250</v>
      </c>
      <c r="Q9" s="261">
        <v>9</v>
      </c>
      <c r="R9" s="260">
        <f>VLOOKUP($P9,Players!$C$3:$D$1242,2,FALSE)</f>
        <v>0</v>
      </c>
      <c r="S9" s="260">
        <f t="shared" si="3"/>
        <v>0</v>
      </c>
      <c r="U9" s="248" t="s">
        <v>305</v>
      </c>
      <c r="V9" s="261">
        <v>8</v>
      </c>
      <c r="W9" s="260">
        <f>VLOOKUP($U9,Players!$C$3:$D$1242,2,FALSE)</f>
        <v>0</v>
      </c>
      <c r="X9" s="260">
        <f t="shared" si="4"/>
        <v>0</v>
      </c>
      <c r="Z9" s="248" t="s">
        <v>213</v>
      </c>
      <c r="AA9" s="261">
        <v>8</v>
      </c>
      <c r="AB9" s="260">
        <f>VLOOKUP($Z9,Players!$C$3:$D$1242,2,FALSE)</f>
        <v>0</v>
      </c>
      <c r="AC9" s="260">
        <f t="shared" si="5"/>
        <v>0</v>
      </c>
      <c r="AE9" s="225"/>
      <c r="AF9" s="261">
        <v>8</v>
      </c>
      <c r="AG9" s="260" t="e">
        <f>VLOOKUP($AE9,Players!$C$3:$D$1242,2,FALSE)</f>
        <v>#N/A</v>
      </c>
      <c r="AH9" s="260" t="e">
        <f t="shared" si="6"/>
        <v>#N/A</v>
      </c>
      <c r="AJ9" s="256" t="s">
        <v>238</v>
      </c>
      <c r="AK9" s="261">
        <v>8</v>
      </c>
      <c r="AL9" s="260">
        <f>VLOOKUP($AJ9,Players!$Z$3:$AA$1425,2,FALSE)</f>
        <v>0</v>
      </c>
      <c r="AM9" s="260">
        <f t="shared" si="7"/>
        <v>0</v>
      </c>
      <c r="AO9" s="255" t="s">
        <v>348</v>
      </c>
      <c r="AP9" s="261">
        <v>8</v>
      </c>
      <c r="AQ9" s="260">
        <f>VLOOKUP($AO9,Players!$Z$3:$AA$1425,2,FALSE)</f>
        <v>0</v>
      </c>
      <c r="AR9" s="260">
        <f t="shared" si="8"/>
        <v>0</v>
      </c>
      <c r="AT9" s="249" t="s">
        <v>499</v>
      </c>
      <c r="AU9" s="261">
        <v>8</v>
      </c>
      <c r="AV9" s="260">
        <f>VLOOKUP($AT9,Players!$Z$3:$AA$1425,2,FALSE)</f>
        <v>0</v>
      </c>
      <c r="AW9" s="260">
        <f t="shared" si="9"/>
        <v>0</v>
      </c>
    </row>
    <row r="10" spans="1:49">
      <c r="A10" s="247" t="s">
        <v>420</v>
      </c>
      <c r="B10" s="121">
        <v>9</v>
      </c>
      <c r="C10" s="260">
        <f>VLOOKUP($A10,Players!$C$3:$D$1242,2,FALSE)</f>
        <v>0</v>
      </c>
      <c r="D10" s="260">
        <f t="shared" si="0"/>
        <v>0</v>
      </c>
      <c r="F10" s="249" t="s">
        <v>240</v>
      </c>
      <c r="G10" s="121">
        <v>9</v>
      </c>
      <c r="H10" s="260">
        <f>VLOOKUP($F10,Players!$C$3:$D$1242,2,FALSE)</f>
        <v>0</v>
      </c>
      <c r="I10" s="260">
        <f t="shared" si="1"/>
        <v>0</v>
      </c>
      <c r="K10" s="248" t="s">
        <v>293</v>
      </c>
      <c r="L10" s="261">
        <v>9</v>
      </c>
      <c r="M10" s="260">
        <f>VLOOKUP($K10,Players!$C$3:$D$1242,2,FALSE)</f>
        <v>0</v>
      </c>
      <c r="N10" s="260">
        <f t="shared" si="2"/>
        <v>0</v>
      </c>
      <c r="P10" s="247" t="s">
        <v>297</v>
      </c>
      <c r="Q10" s="261">
        <v>10</v>
      </c>
      <c r="R10" s="260">
        <f>VLOOKUP($P10,Players!$C$3:$D$1242,2,FALSE)</f>
        <v>0</v>
      </c>
      <c r="S10" s="260">
        <f t="shared" si="3"/>
        <v>0</v>
      </c>
      <c r="U10" s="248" t="s">
        <v>340</v>
      </c>
      <c r="V10" s="261">
        <v>9</v>
      </c>
      <c r="W10" s="260">
        <f>VLOOKUP($U10,Players!$C$3:$D$1242,2,FALSE)</f>
        <v>0</v>
      </c>
      <c r="X10" s="260">
        <f t="shared" si="4"/>
        <v>0</v>
      </c>
      <c r="Z10" s="248" t="s">
        <v>214</v>
      </c>
      <c r="AA10" s="261">
        <v>9</v>
      </c>
      <c r="AB10" s="260">
        <f>VLOOKUP($Z10,Players!$C$3:$D$1242,2,FALSE)</f>
        <v>0</v>
      </c>
      <c r="AC10" s="260">
        <f t="shared" si="5"/>
        <v>0</v>
      </c>
      <c r="AE10" s="225"/>
      <c r="AF10" s="261">
        <v>9</v>
      </c>
      <c r="AG10" s="260" t="e">
        <f>VLOOKUP($AE10,Players!$C$3:$D$1242,2,FALSE)</f>
        <v>#N/A</v>
      </c>
      <c r="AH10" s="260" t="e">
        <f t="shared" si="6"/>
        <v>#N/A</v>
      </c>
      <c r="AJ10" s="256" t="s">
        <v>239</v>
      </c>
      <c r="AK10" s="261">
        <v>9</v>
      </c>
      <c r="AL10" s="260">
        <f>VLOOKUP($AJ10,Players!$Z$3:$AA$1425,2,FALSE)</f>
        <v>0</v>
      </c>
      <c r="AM10" s="260">
        <f t="shared" si="7"/>
        <v>0</v>
      </c>
      <c r="AO10" s="255" t="s">
        <v>347</v>
      </c>
      <c r="AP10" s="261">
        <v>9</v>
      </c>
      <c r="AQ10" s="260">
        <f>VLOOKUP($AO10,Players!$Z$3:$AA$1425,2,FALSE)</f>
        <v>0</v>
      </c>
      <c r="AR10" s="260">
        <f t="shared" si="8"/>
        <v>0</v>
      </c>
      <c r="AT10" s="268" t="s">
        <v>641</v>
      </c>
      <c r="AU10" s="261">
        <v>9</v>
      </c>
      <c r="AV10" s="260" t="e">
        <f>VLOOKUP($AT10,Players!$Z$3:$AA$1425,2,FALSE)</f>
        <v>#N/A</v>
      </c>
      <c r="AW10" s="260" t="e">
        <f t="shared" si="9"/>
        <v>#N/A</v>
      </c>
    </row>
    <row r="11" spans="1:49">
      <c r="A11" s="247" t="s">
        <v>421</v>
      </c>
      <c r="B11" s="121">
        <v>10</v>
      </c>
      <c r="C11" s="260">
        <f>VLOOKUP($A11,Players!$C$3:$D$1242,2,FALSE)</f>
        <v>0</v>
      </c>
      <c r="D11" s="260">
        <f t="shared" si="0"/>
        <v>0</v>
      </c>
      <c r="F11" s="249" t="s">
        <v>254</v>
      </c>
      <c r="G11" s="121">
        <v>10</v>
      </c>
      <c r="H11" s="260">
        <f>VLOOKUP($F11,Players!$C$3:$D$1242,2,FALSE)</f>
        <v>0</v>
      </c>
      <c r="I11" s="260">
        <f t="shared" si="1"/>
        <v>0</v>
      </c>
      <c r="K11" s="247" t="s">
        <v>302</v>
      </c>
      <c r="L11" s="261">
        <v>10</v>
      </c>
      <c r="M11" s="260">
        <f>VLOOKUP($K11,Players!$C$3:$D$1242,2,FALSE)</f>
        <v>0</v>
      </c>
      <c r="N11" s="260">
        <f t="shared" si="2"/>
        <v>0</v>
      </c>
      <c r="P11" s="248" t="s">
        <v>312</v>
      </c>
      <c r="Q11" s="261">
        <v>11</v>
      </c>
      <c r="R11" s="260">
        <f>VLOOKUP($P11,Players!$C$3:$D$1242,2,FALSE)</f>
        <v>0</v>
      </c>
      <c r="S11" s="260">
        <f t="shared" si="3"/>
        <v>0</v>
      </c>
      <c r="U11" s="252" t="s">
        <v>341</v>
      </c>
      <c r="V11" s="261">
        <v>10</v>
      </c>
      <c r="W11" s="260">
        <f>VLOOKUP($U11,Players!$C$3:$D$1242,2,FALSE)</f>
        <v>0</v>
      </c>
      <c r="X11" s="260">
        <f t="shared" si="4"/>
        <v>0</v>
      </c>
      <c r="Z11" s="247" t="s">
        <v>217</v>
      </c>
      <c r="AA11" s="261">
        <v>10</v>
      </c>
      <c r="AB11" s="260">
        <f>VLOOKUP($Z11,Players!$C$3:$D$1242,2,FALSE)</f>
        <v>0</v>
      </c>
      <c r="AC11" s="260">
        <f t="shared" si="5"/>
        <v>0</v>
      </c>
      <c r="AE11" s="225"/>
      <c r="AF11" s="261">
        <v>10</v>
      </c>
      <c r="AG11" s="260" t="e">
        <f>VLOOKUP($AE11,Players!$C$3:$D$1242,2,FALSE)</f>
        <v>#N/A</v>
      </c>
      <c r="AH11" s="260" t="e">
        <f t="shared" si="6"/>
        <v>#N/A</v>
      </c>
      <c r="AJ11" s="255" t="s">
        <v>245</v>
      </c>
      <c r="AK11" s="261">
        <v>10</v>
      </c>
      <c r="AL11" s="260">
        <f>VLOOKUP($AJ11,Players!$Z$3:$AA$1425,2,FALSE)</f>
        <v>0</v>
      </c>
      <c r="AM11" s="260">
        <f t="shared" si="7"/>
        <v>0</v>
      </c>
      <c r="AO11" s="256" t="s">
        <v>437</v>
      </c>
      <c r="AP11" s="261">
        <v>10</v>
      </c>
      <c r="AQ11" s="260">
        <f>VLOOKUP($AO11,Players!$Z$3:$AA$1425,2,FALSE)</f>
        <v>0</v>
      </c>
      <c r="AR11" s="260">
        <f t="shared" si="8"/>
        <v>0</v>
      </c>
      <c r="AT11" s="268" t="s">
        <v>563</v>
      </c>
      <c r="AU11" s="261">
        <v>10</v>
      </c>
      <c r="AV11" s="260">
        <f>VLOOKUP($AT11,Players!$Z$3:$AA$1425,2,FALSE)</f>
        <v>0</v>
      </c>
      <c r="AW11" s="260">
        <f t="shared" si="9"/>
        <v>0</v>
      </c>
    </row>
    <row r="12" spans="1:49">
      <c r="A12" s="247" t="s">
        <v>423</v>
      </c>
      <c r="B12" s="121">
        <v>11</v>
      </c>
      <c r="C12" s="260">
        <f>VLOOKUP($A12,Players!$C$3:$D$1242,2,FALSE)</f>
        <v>0</v>
      </c>
      <c r="D12" s="260">
        <f t="shared" si="0"/>
        <v>0</v>
      </c>
      <c r="F12" s="248" t="s">
        <v>255</v>
      </c>
      <c r="G12" s="121">
        <v>11</v>
      </c>
      <c r="H12" s="260">
        <f>VLOOKUP($F12,Players!$C$3:$D$1242,2,FALSE)</f>
        <v>0</v>
      </c>
      <c r="I12" s="260">
        <f t="shared" si="1"/>
        <v>0</v>
      </c>
      <c r="K12" s="247" t="s">
        <v>335</v>
      </c>
      <c r="L12" s="261">
        <v>11</v>
      </c>
      <c r="M12" s="260">
        <f>VLOOKUP($K12,Players!$C$3:$D$1242,2,FALSE)</f>
        <v>0</v>
      </c>
      <c r="N12" s="260">
        <f t="shared" si="2"/>
        <v>0</v>
      </c>
      <c r="P12" s="248" t="s">
        <v>283</v>
      </c>
      <c r="Q12" s="261">
        <v>12</v>
      </c>
      <c r="R12" s="260">
        <f>VLOOKUP($P12,Players!$C$3:$D$1242,2,FALSE)</f>
        <v>0</v>
      </c>
      <c r="S12" s="260">
        <f t="shared" si="3"/>
        <v>0</v>
      </c>
      <c r="U12" s="247" t="s">
        <v>342</v>
      </c>
      <c r="V12" s="261">
        <v>11</v>
      </c>
      <c r="W12" s="260">
        <f>VLOOKUP($U12,Players!$C$3:$D$1242,2,FALSE)</f>
        <v>0</v>
      </c>
      <c r="X12" s="260">
        <f t="shared" si="4"/>
        <v>0</v>
      </c>
      <c r="Z12" s="247" t="s">
        <v>220</v>
      </c>
      <c r="AA12" s="261">
        <v>11</v>
      </c>
      <c r="AB12" s="260">
        <f>VLOOKUP($Z12,Players!$C$3:$D$1242,2,FALSE)</f>
        <v>0</v>
      </c>
      <c r="AC12" s="260">
        <f t="shared" si="5"/>
        <v>0</v>
      </c>
      <c r="AE12" s="234"/>
      <c r="AF12" s="261">
        <v>11</v>
      </c>
      <c r="AG12" s="260" t="e">
        <f>VLOOKUP($AE12,Players!$C$3:$D$1242,2,FALSE)</f>
        <v>#N/A</v>
      </c>
      <c r="AH12" s="260" t="e">
        <f t="shared" si="6"/>
        <v>#N/A</v>
      </c>
      <c r="AJ12" s="255" t="s">
        <v>246</v>
      </c>
      <c r="AK12" s="261">
        <v>11</v>
      </c>
      <c r="AL12" s="260">
        <f>VLOOKUP($AJ12,Players!$Z$3:$AA$1425,2,FALSE)</f>
        <v>0</v>
      </c>
      <c r="AM12" s="260">
        <f t="shared" si="7"/>
        <v>0</v>
      </c>
      <c r="AO12" s="256" t="s">
        <v>405</v>
      </c>
      <c r="AP12" s="261">
        <v>11</v>
      </c>
      <c r="AQ12" s="260">
        <f>VLOOKUP($AO12,Players!$Z$3:$AA$1425,2,FALSE)</f>
        <v>0</v>
      </c>
      <c r="AR12" s="260">
        <f t="shared" si="8"/>
        <v>0</v>
      </c>
      <c r="AT12" s="249" t="s">
        <v>601</v>
      </c>
      <c r="AU12" s="261">
        <v>11</v>
      </c>
      <c r="AV12" s="260">
        <f>VLOOKUP($AT12,Players!$Z$3:$AA$1425,2,FALSE)</f>
        <v>0</v>
      </c>
      <c r="AW12" s="260">
        <f t="shared" si="9"/>
        <v>0</v>
      </c>
    </row>
    <row r="13" spans="1:49">
      <c r="A13" s="248" t="s">
        <v>425</v>
      </c>
      <c r="B13" s="121">
        <v>12</v>
      </c>
      <c r="C13" s="260">
        <f>VLOOKUP($A13,Players!$C$3:$D$1242,2,FALSE)</f>
        <v>0</v>
      </c>
      <c r="D13" s="260">
        <f t="shared" si="0"/>
        <v>0</v>
      </c>
      <c r="F13" s="248" t="s">
        <v>256</v>
      </c>
      <c r="G13" s="121">
        <v>12</v>
      </c>
      <c r="H13" s="260">
        <f>VLOOKUP($F13,Players!$C$3:$D$1242,2,FALSE)</f>
        <v>0</v>
      </c>
      <c r="I13" s="260">
        <f t="shared" si="1"/>
        <v>0</v>
      </c>
      <c r="K13" s="247" t="s">
        <v>338</v>
      </c>
      <c r="L13" s="261">
        <v>12</v>
      </c>
      <c r="M13" s="260">
        <f>VLOOKUP($K13,Players!$C$3:$D$1242,2,FALSE)</f>
        <v>0</v>
      </c>
      <c r="N13" s="260">
        <f t="shared" si="2"/>
        <v>0</v>
      </c>
      <c r="P13" s="248" t="s">
        <v>319</v>
      </c>
      <c r="Q13" s="261">
        <v>13</v>
      </c>
      <c r="R13" s="260">
        <f>VLOOKUP($P13,Players!$C$3:$D$1242,2,FALSE)</f>
        <v>0</v>
      </c>
      <c r="S13" s="260">
        <f t="shared" si="3"/>
        <v>0</v>
      </c>
      <c r="U13" s="247" t="s">
        <v>344</v>
      </c>
      <c r="V13" s="261">
        <v>12</v>
      </c>
      <c r="W13" s="260">
        <f>VLOOKUP($U13,Players!$C$3:$D$1242,2,FALSE)</f>
        <v>0</v>
      </c>
      <c r="X13" s="260">
        <f t="shared" si="4"/>
        <v>0</v>
      </c>
      <c r="Z13" s="247" t="s">
        <v>223</v>
      </c>
      <c r="AA13" s="261">
        <v>12</v>
      </c>
      <c r="AB13" s="260">
        <f>VLOOKUP($Z13,Players!$C$3:$D$1242,2,FALSE)</f>
        <v>0</v>
      </c>
      <c r="AC13" s="260">
        <f t="shared" si="5"/>
        <v>0</v>
      </c>
      <c r="AE13" s="225"/>
      <c r="AF13" s="261">
        <v>12</v>
      </c>
      <c r="AG13" s="260" t="e">
        <f>VLOOKUP($AE13,Players!$C$3:$D$1242,2,FALSE)</f>
        <v>#N/A</v>
      </c>
      <c r="AH13" s="260" t="e">
        <f t="shared" si="6"/>
        <v>#N/A</v>
      </c>
      <c r="AJ13" s="255" t="s">
        <v>247</v>
      </c>
      <c r="AK13" s="261">
        <v>12</v>
      </c>
      <c r="AL13" s="260">
        <f>VLOOKUP($AJ13,Players!$Z$3:$AA$1425,2,FALSE)</f>
        <v>0</v>
      </c>
      <c r="AM13" s="260">
        <f t="shared" si="7"/>
        <v>0</v>
      </c>
      <c r="AO13" s="256" t="s">
        <v>315</v>
      </c>
      <c r="AP13" s="261">
        <v>12</v>
      </c>
      <c r="AQ13" s="260">
        <f>VLOOKUP($AO13,Players!$Z$3:$AA$1425,2,FALSE)</f>
        <v>0</v>
      </c>
      <c r="AR13" s="260">
        <f t="shared" si="8"/>
        <v>0</v>
      </c>
      <c r="AT13" s="249" t="s">
        <v>602</v>
      </c>
      <c r="AU13" s="261">
        <v>12</v>
      </c>
      <c r="AV13" s="260">
        <f>VLOOKUP($AT13,Players!$Z$3:$AA$1425,2,FALSE)</f>
        <v>0</v>
      </c>
      <c r="AW13" s="260">
        <f t="shared" si="9"/>
        <v>0</v>
      </c>
    </row>
    <row r="14" spans="1:49">
      <c r="A14" s="248" t="s">
        <v>468</v>
      </c>
      <c r="B14" s="121">
        <v>13</v>
      </c>
      <c r="C14" s="260">
        <f>VLOOKUP($A14,Players!$C$3:$D$1242,2,FALSE)</f>
        <v>0</v>
      </c>
      <c r="D14" s="260">
        <f t="shared" si="0"/>
        <v>0</v>
      </c>
      <c r="F14" s="248" t="s">
        <v>258</v>
      </c>
      <c r="G14" s="121">
        <v>13</v>
      </c>
      <c r="H14" s="260">
        <f>VLOOKUP($F14,Players!$C$3:$D$1242,2,FALSE)</f>
        <v>0</v>
      </c>
      <c r="I14" s="260">
        <f t="shared" si="1"/>
        <v>0</v>
      </c>
      <c r="K14" s="248" t="s">
        <v>342</v>
      </c>
      <c r="L14" s="261">
        <v>13</v>
      </c>
      <c r="M14" s="260">
        <f>VLOOKUP($K14,Players!$C$3:$D$1242,2,FALSE)</f>
        <v>0</v>
      </c>
      <c r="N14" s="260">
        <f t="shared" si="2"/>
        <v>0</v>
      </c>
      <c r="P14" s="248" t="s">
        <v>320</v>
      </c>
      <c r="Q14" s="261">
        <v>14</v>
      </c>
      <c r="R14" s="260">
        <f>VLOOKUP($P14,Players!$C$3:$D$1242,2,FALSE)</f>
        <v>0</v>
      </c>
      <c r="S14" s="260">
        <f t="shared" si="3"/>
        <v>0</v>
      </c>
      <c r="U14" s="247" t="s">
        <v>346</v>
      </c>
      <c r="V14" s="261">
        <v>13</v>
      </c>
      <c r="W14" s="260">
        <f>VLOOKUP($U14,Players!$C$3:$D$1242,2,FALSE)</f>
        <v>0</v>
      </c>
      <c r="X14" s="260">
        <f t="shared" si="4"/>
        <v>0</v>
      </c>
      <c r="Z14" s="247" t="s">
        <v>224</v>
      </c>
      <c r="AA14" s="261">
        <v>13</v>
      </c>
      <c r="AB14" s="260">
        <f>VLOOKUP($Z14,Players!$C$3:$D$1242,2,FALSE)</f>
        <v>0</v>
      </c>
      <c r="AC14" s="260">
        <f t="shared" si="5"/>
        <v>0</v>
      </c>
      <c r="AE14" s="225"/>
      <c r="AF14" s="261">
        <v>13</v>
      </c>
      <c r="AG14" s="260" t="e">
        <f>VLOOKUP($AE14,Players!$C$3:$D$1242,2,FALSE)</f>
        <v>#N/A</v>
      </c>
      <c r="AH14" s="260" t="e">
        <f t="shared" si="6"/>
        <v>#N/A</v>
      </c>
      <c r="AJ14" s="255" t="s">
        <v>248</v>
      </c>
      <c r="AK14" s="261">
        <v>13</v>
      </c>
      <c r="AL14" s="260">
        <f>VLOOKUP($AJ14,Players!$Z$3:$AA$1425,2,FALSE)</f>
        <v>0</v>
      </c>
      <c r="AM14" s="260">
        <f t="shared" si="7"/>
        <v>0</v>
      </c>
      <c r="AO14" s="256" t="s">
        <v>416</v>
      </c>
      <c r="AP14" s="261">
        <v>13</v>
      </c>
      <c r="AQ14" s="260">
        <f>VLOOKUP($AO14,Players!$Z$3:$AA$1425,2,FALSE)</f>
        <v>0</v>
      </c>
      <c r="AR14" s="260">
        <f t="shared" si="8"/>
        <v>0</v>
      </c>
      <c r="AT14" s="268" t="s">
        <v>604</v>
      </c>
      <c r="AU14" s="261">
        <v>13</v>
      </c>
      <c r="AV14" s="260">
        <f>VLOOKUP($AT14,Players!$Z$3:$AA$1425,2,FALSE)</f>
        <v>0</v>
      </c>
      <c r="AW14" s="260">
        <f t="shared" si="9"/>
        <v>0</v>
      </c>
    </row>
    <row r="15" spans="1:49">
      <c r="A15" s="248" t="s">
        <v>471</v>
      </c>
      <c r="B15" s="121">
        <v>14</v>
      </c>
      <c r="C15" s="260">
        <f>VLOOKUP($A15,Players!$C$3:$D$1242,2,FALSE)</f>
        <v>0</v>
      </c>
      <c r="D15" s="260">
        <f t="shared" si="0"/>
        <v>0</v>
      </c>
      <c r="F15" s="247" t="s">
        <v>267</v>
      </c>
      <c r="G15" s="121">
        <v>14</v>
      </c>
      <c r="H15" s="260">
        <f>VLOOKUP($F15,Players!$C$3:$D$1242,2,FALSE)</f>
        <v>0</v>
      </c>
      <c r="I15" s="260">
        <f t="shared" si="1"/>
        <v>0</v>
      </c>
      <c r="K15" s="248" t="s">
        <v>344</v>
      </c>
      <c r="L15" s="261">
        <v>14</v>
      </c>
      <c r="M15" s="260">
        <f>VLOOKUP($K15,Players!$C$3:$D$1242,2,FALSE)</f>
        <v>0</v>
      </c>
      <c r="N15" s="260">
        <f t="shared" si="2"/>
        <v>0</v>
      </c>
      <c r="P15" s="248" t="s">
        <v>321</v>
      </c>
      <c r="Q15" s="261">
        <v>15</v>
      </c>
      <c r="R15" s="260">
        <f>VLOOKUP($P15,Players!$C$3:$D$1242,2,FALSE)</f>
        <v>0</v>
      </c>
      <c r="S15" s="260">
        <f t="shared" si="3"/>
        <v>0</v>
      </c>
      <c r="U15" s="247" t="s">
        <v>363</v>
      </c>
      <c r="V15" s="261">
        <v>14</v>
      </c>
      <c r="W15" s="260">
        <f>VLOOKUP($U15,Players!$C$3:$D$1242,2,FALSE)</f>
        <v>0</v>
      </c>
      <c r="X15" s="260">
        <f t="shared" si="4"/>
        <v>0</v>
      </c>
      <c r="Z15" s="247" t="s">
        <v>233</v>
      </c>
      <c r="AA15" s="261">
        <v>14</v>
      </c>
      <c r="AB15" s="260">
        <f>VLOOKUP($Z15,Players!$C$3:$D$1242,2,FALSE)</f>
        <v>0</v>
      </c>
      <c r="AC15" s="260">
        <f t="shared" si="5"/>
        <v>0</v>
      </c>
      <c r="AE15" s="225"/>
      <c r="AF15" s="261">
        <v>14</v>
      </c>
      <c r="AG15" s="260" t="e">
        <f>VLOOKUP($AE15,Players!$C$3:$D$1242,2,FALSE)</f>
        <v>#N/A</v>
      </c>
      <c r="AH15" s="260" t="e">
        <f t="shared" si="6"/>
        <v>#N/A</v>
      </c>
      <c r="AJ15" s="255" t="s">
        <v>249</v>
      </c>
      <c r="AK15" s="261">
        <v>14</v>
      </c>
      <c r="AL15" s="260">
        <f>VLOOKUP($AJ15,Players!$Z$3:$AA$1425,2,FALSE)</f>
        <v>0</v>
      </c>
      <c r="AM15" s="260">
        <f t="shared" si="7"/>
        <v>0</v>
      </c>
      <c r="AO15" s="256" t="s">
        <v>413</v>
      </c>
      <c r="AP15" s="261">
        <v>14</v>
      </c>
      <c r="AQ15" s="260">
        <f>VLOOKUP($AO15,Players!$Z$3:$AA$1425,2,FALSE)</f>
        <v>0</v>
      </c>
      <c r="AR15" s="260">
        <f t="shared" si="8"/>
        <v>0</v>
      </c>
      <c r="AT15" s="249" t="s">
        <v>642</v>
      </c>
      <c r="AU15" s="261">
        <v>14</v>
      </c>
      <c r="AV15" s="260" t="e">
        <f>VLOOKUP($AT15,Players!$Z$3:$AA$1425,2,FALSE)</f>
        <v>#N/A</v>
      </c>
      <c r="AW15" s="260" t="e">
        <f t="shared" si="9"/>
        <v>#N/A</v>
      </c>
    </row>
    <row r="16" spans="1:49">
      <c r="A16" s="248" t="s">
        <v>474</v>
      </c>
      <c r="B16" s="121">
        <v>15</v>
      </c>
      <c r="C16" s="260">
        <f>VLOOKUP($A16,Players!$C$3:$D$1242,2,FALSE)</f>
        <v>0</v>
      </c>
      <c r="D16" s="260">
        <f t="shared" si="0"/>
        <v>0</v>
      </c>
      <c r="F16" s="247" t="s">
        <v>268</v>
      </c>
      <c r="G16" s="121">
        <v>15</v>
      </c>
      <c r="H16" s="260">
        <f>VLOOKUP($F16,Players!$C$3:$D$1242,2,FALSE)</f>
        <v>0</v>
      </c>
      <c r="I16" s="260">
        <f t="shared" si="1"/>
        <v>0</v>
      </c>
      <c r="K16" s="247" t="s">
        <v>406</v>
      </c>
      <c r="L16" s="261">
        <v>15</v>
      </c>
      <c r="M16" s="260">
        <f>VLOOKUP($K16,Players!$C$3:$D$1242,2,FALSE)</f>
        <v>0</v>
      </c>
      <c r="N16" s="260">
        <f t="shared" si="2"/>
        <v>0</v>
      </c>
      <c r="P16" s="248" t="s">
        <v>324</v>
      </c>
      <c r="Q16" s="261">
        <v>16</v>
      </c>
      <c r="R16" s="260">
        <f>VLOOKUP($P16,Players!$C$3:$D$1242,2,FALSE)</f>
        <v>0</v>
      </c>
      <c r="S16" s="260">
        <f t="shared" si="3"/>
        <v>0</v>
      </c>
      <c r="U16" s="247" t="s">
        <v>364</v>
      </c>
      <c r="V16" s="261">
        <v>15</v>
      </c>
      <c r="W16" s="260">
        <f>VLOOKUP($U16,Players!$C$3:$D$1242,2,FALSE)</f>
        <v>0</v>
      </c>
      <c r="X16" s="260">
        <f t="shared" si="4"/>
        <v>0</v>
      </c>
      <c r="Z16" s="247" t="s">
        <v>241</v>
      </c>
      <c r="AA16" s="261">
        <v>15</v>
      </c>
      <c r="AB16" s="260">
        <f>VLOOKUP($Z16,Players!$C$3:$D$1242,2,FALSE)</f>
        <v>0</v>
      </c>
      <c r="AC16" s="260">
        <f t="shared" si="5"/>
        <v>0</v>
      </c>
      <c r="AE16" s="225"/>
      <c r="AF16" s="261">
        <v>15</v>
      </c>
      <c r="AG16" s="260" t="e">
        <f>VLOOKUP($AE16,Players!$C$3:$D$1242,2,FALSE)</f>
        <v>#N/A</v>
      </c>
      <c r="AH16" s="260" t="e">
        <f t="shared" si="6"/>
        <v>#N/A</v>
      </c>
      <c r="AJ16" s="255" t="s">
        <v>252</v>
      </c>
      <c r="AK16" s="261">
        <v>15</v>
      </c>
      <c r="AL16" s="260">
        <f>VLOOKUP($AJ16,Players!$Z$3:$AA$1425,2,FALSE)</f>
        <v>0</v>
      </c>
      <c r="AM16" s="260">
        <f t="shared" si="7"/>
        <v>0</v>
      </c>
      <c r="AO16" s="256" t="s">
        <v>404</v>
      </c>
      <c r="AP16" s="261">
        <v>15</v>
      </c>
      <c r="AQ16" s="260">
        <f>VLOOKUP($AO16,Players!$Z$3:$AA$1425,2,FALSE)</f>
        <v>0</v>
      </c>
      <c r="AR16" s="260">
        <f t="shared" si="8"/>
        <v>0</v>
      </c>
      <c r="AT16" s="268" t="s">
        <v>643</v>
      </c>
      <c r="AU16" s="261">
        <v>15</v>
      </c>
      <c r="AV16" s="260" t="e">
        <f>VLOOKUP($AT16,Players!$Z$3:$AA$1425,2,FALSE)</f>
        <v>#N/A</v>
      </c>
      <c r="AW16" s="260" t="e">
        <f t="shared" si="9"/>
        <v>#N/A</v>
      </c>
    </row>
    <row r="17" spans="1:49">
      <c r="A17" s="247" t="s">
        <v>477</v>
      </c>
      <c r="B17" s="121">
        <v>16</v>
      </c>
      <c r="C17" s="260">
        <f>VLOOKUP($A17,Players!$C$3:$D$1242,2,FALSE)</f>
        <v>0</v>
      </c>
      <c r="D17" s="260">
        <f t="shared" si="0"/>
        <v>0</v>
      </c>
      <c r="F17" s="248" t="s">
        <v>271</v>
      </c>
      <c r="G17" s="121">
        <v>16</v>
      </c>
      <c r="H17" s="260">
        <f>VLOOKUP($F17,Players!$C$3:$D$1242,2,FALSE)</f>
        <v>0</v>
      </c>
      <c r="I17" s="260">
        <f t="shared" si="1"/>
        <v>0</v>
      </c>
      <c r="K17" s="247" t="s">
        <v>408</v>
      </c>
      <c r="L17" s="261">
        <v>16</v>
      </c>
      <c r="M17" s="260">
        <f>VLOOKUP($K17,Players!$C$3:$D$1242,2,FALSE)</f>
        <v>0</v>
      </c>
      <c r="N17" s="260">
        <f t="shared" si="2"/>
        <v>0</v>
      </c>
      <c r="P17" s="248" t="s">
        <v>334</v>
      </c>
      <c r="Q17" s="261">
        <v>17</v>
      </c>
      <c r="R17" s="260">
        <f>VLOOKUP($P17,Players!$C$3:$D$1242,2,FALSE)</f>
        <v>0</v>
      </c>
      <c r="S17" s="260">
        <f t="shared" si="3"/>
        <v>0</v>
      </c>
      <c r="U17" s="248" t="s">
        <v>414</v>
      </c>
      <c r="V17" s="261">
        <v>16</v>
      </c>
      <c r="W17" s="260">
        <f>VLOOKUP($U17,Players!$C$3:$D$1242,2,FALSE)</f>
        <v>0</v>
      </c>
      <c r="X17" s="260">
        <f t="shared" si="4"/>
        <v>0</v>
      </c>
      <c r="Z17" s="247" t="s">
        <v>242</v>
      </c>
      <c r="AA17" s="261">
        <v>16</v>
      </c>
      <c r="AB17" s="260">
        <f>VLOOKUP($Z17,Players!$C$3:$D$1242,2,FALSE)</f>
        <v>0</v>
      </c>
      <c r="AC17" s="260">
        <f t="shared" si="5"/>
        <v>0</v>
      </c>
      <c r="AE17" s="225"/>
      <c r="AF17" s="261">
        <v>16</v>
      </c>
      <c r="AG17" s="260" t="e">
        <f>VLOOKUP($AE17,Players!$C$3:$D$1242,2,FALSE)</f>
        <v>#N/A</v>
      </c>
      <c r="AH17" s="260" t="e">
        <f t="shared" si="6"/>
        <v>#N/A</v>
      </c>
      <c r="AJ17" s="255" t="s">
        <v>253</v>
      </c>
      <c r="AK17" s="261">
        <v>16</v>
      </c>
      <c r="AL17" s="260">
        <f>VLOOKUP($AJ17,Players!$Z$3:$AA$1425,2,FALSE)</f>
        <v>0</v>
      </c>
      <c r="AM17" s="260">
        <f t="shared" si="7"/>
        <v>0</v>
      </c>
      <c r="AO17" s="256" t="s">
        <v>644</v>
      </c>
      <c r="AP17" s="261">
        <v>16</v>
      </c>
      <c r="AQ17" s="260" t="e">
        <f>VLOOKUP($AO17,Players!$Z$3:$AA$1425,2,FALSE)</f>
        <v>#N/A</v>
      </c>
      <c r="AR17" s="260" t="e">
        <f t="shared" si="8"/>
        <v>#N/A</v>
      </c>
      <c r="AT17" s="225"/>
      <c r="AU17" s="261">
        <v>16</v>
      </c>
      <c r="AV17" s="260" t="e">
        <f>VLOOKUP($AT17,Players!$Z$3:$AA$1425,2,FALSE)</f>
        <v>#N/A</v>
      </c>
      <c r="AW17" s="260" t="e">
        <f t="shared" si="9"/>
        <v>#N/A</v>
      </c>
    </row>
    <row r="18" spans="1:49">
      <c r="A18" s="247" t="s">
        <v>479</v>
      </c>
      <c r="B18" s="121">
        <v>17</v>
      </c>
      <c r="C18" s="260">
        <f>VLOOKUP($A18,Players!$C$3:$D$1242,2,FALSE)</f>
        <v>0</v>
      </c>
      <c r="D18" s="260">
        <f t="shared" si="0"/>
        <v>0</v>
      </c>
      <c r="F18" s="248" t="s">
        <v>272</v>
      </c>
      <c r="G18" s="121">
        <v>17</v>
      </c>
      <c r="H18" s="260">
        <f>VLOOKUP($F18,Players!$C$3:$D$1242,2,FALSE)</f>
        <v>0</v>
      </c>
      <c r="I18" s="260">
        <f t="shared" si="1"/>
        <v>0</v>
      </c>
      <c r="K18" s="248" t="s">
        <v>412</v>
      </c>
      <c r="L18" s="261">
        <v>17</v>
      </c>
      <c r="M18" s="260">
        <f>VLOOKUP($K18,Players!$C$3:$D$1242,2,FALSE)</f>
        <v>0</v>
      </c>
      <c r="N18" s="260">
        <f t="shared" si="2"/>
        <v>0</v>
      </c>
      <c r="P18" s="247" t="s">
        <v>336</v>
      </c>
      <c r="Q18" s="261">
        <v>18</v>
      </c>
      <c r="R18" s="260">
        <f>VLOOKUP($P18,Players!$C$3:$D$1242,2,FALSE)</f>
        <v>0</v>
      </c>
      <c r="S18" s="260">
        <f t="shared" si="3"/>
        <v>0</v>
      </c>
      <c r="U18" s="248" t="s">
        <v>417</v>
      </c>
      <c r="V18" s="261">
        <v>17</v>
      </c>
      <c r="W18" s="260">
        <f>VLOOKUP($U18,Players!$C$3:$D$1242,2,FALSE)</f>
        <v>0</v>
      </c>
      <c r="X18" s="260">
        <f t="shared" si="4"/>
        <v>0</v>
      </c>
      <c r="Z18" s="247" t="s">
        <v>243</v>
      </c>
      <c r="AA18" s="261">
        <v>17</v>
      </c>
      <c r="AB18" s="260">
        <f>VLOOKUP($Z18,Players!$C$3:$D$1242,2,FALSE)</f>
        <v>0</v>
      </c>
      <c r="AC18" s="260">
        <f t="shared" si="5"/>
        <v>0</v>
      </c>
      <c r="AE18" s="225"/>
      <c r="AF18" s="261">
        <v>17</v>
      </c>
      <c r="AG18" s="260" t="e">
        <f>VLOOKUP($AE18,Players!$C$3:$D$1242,2,FALSE)</f>
        <v>#N/A</v>
      </c>
      <c r="AH18" s="260" t="e">
        <f t="shared" si="6"/>
        <v>#N/A</v>
      </c>
      <c r="AJ18" s="256" t="s">
        <v>259</v>
      </c>
      <c r="AK18" s="261">
        <v>17</v>
      </c>
      <c r="AL18" s="260">
        <f>VLOOKUP($AJ18,Players!$Z$3:$AA$1425,2,FALSE)</f>
        <v>0</v>
      </c>
      <c r="AM18" s="260">
        <f t="shared" si="7"/>
        <v>0</v>
      </c>
      <c r="AO18" s="256" t="s">
        <v>351</v>
      </c>
      <c r="AP18" s="261">
        <v>17</v>
      </c>
      <c r="AQ18" s="260">
        <f>VLOOKUP($AO18,Players!$Z$3:$AA$1425,2,FALSE)</f>
        <v>0</v>
      </c>
      <c r="AR18" s="260">
        <f t="shared" si="8"/>
        <v>0</v>
      </c>
      <c r="AT18" s="225"/>
      <c r="AU18" s="261">
        <v>17</v>
      </c>
      <c r="AV18" s="260" t="e">
        <f>VLOOKUP($AT18,Players!$Z$3:$AA$1425,2,FALSE)</f>
        <v>#N/A</v>
      </c>
      <c r="AW18" s="260" t="e">
        <f t="shared" si="9"/>
        <v>#N/A</v>
      </c>
    </row>
    <row r="19" spans="1:49">
      <c r="A19" s="247" t="s">
        <v>482</v>
      </c>
      <c r="B19" s="121">
        <v>18</v>
      </c>
      <c r="C19" s="260">
        <f>VLOOKUP($A19,Players!$C$3:$D$1242,2,FALSE)</f>
        <v>0</v>
      </c>
      <c r="D19" s="260">
        <f t="shared" si="0"/>
        <v>0</v>
      </c>
      <c r="F19" s="248" t="s">
        <v>303</v>
      </c>
      <c r="G19" s="121">
        <v>18</v>
      </c>
      <c r="H19" s="260">
        <f>VLOOKUP($F19,Players!$C$3:$D$1242,2,FALSE)</f>
        <v>0</v>
      </c>
      <c r="I19" s="260">
        <f t="shared" si="1"/>
        <v>0</v>
      </c>
      <c r="K19" s="248" t="s">
        <v>444</v>
      </c>
      <c r="L19" s="261">
        <v>18</v>
      </c>
      <c r="M19" s="260">
        <f>VLOOKUP($K19,Players!$C$3:$D$1242,2,FALSE)</f>
        <v>0</v>
      </c>
      <c r="N19" s="260">
        <f t="shared" si="2"/>
        <v>0</v>
      </c>
      <c r="P19" s="247" t="s">
        <v>302</v>
      </c>
      <c r="Q19" s="261">
        <v>19</v>
      </c>
      <c r="R19" s="260">
        <f>VLOOKUP($P19,Players!$C$3:$D$1242,2,FALSE)</f>
        <v>0</v>
      </c>
      <c r="S19" s="260">
        <f t="shared" si="3"/>
        <v>0</v>
      </c>
      <c r="U19" s="248" t="s">
        <v>419</v>
      </c>
      <c r="V19" s="261">
        <v>18</v>
      </c>
      <c r="W19" s="260">
        <f>VLOOKUP($U19,Players!$C$3:$D$1242,2,FALSE)</f>
        <v>0</v>
      </c>
      <c r="X19" s="260">
        <f t="shared" si="4"/>
        <v>0</v>
      </c>
      <c r="Z19" s="247" t="s">
        <v>244</v>
      </c>
      <c r="AA19" s="261">
        <v>18</v>
      </c>
      <c r="AB19" s="260">
        <f>VLOOKUP($Z19,Players!$C$3:$D$1242,2,FALSE)</f>
        <v>0</v>
      </c>
      <c r="AC19" s="260">
        <f t="shared" si="5"/>
        <v>0</v>
      </c>
      <c r="AE19" s="215"/>
      <c r="AF19" s="261">
        <v>18</v>
      </c>
      <c r="AG19" s="260" t="e">
        <f>VLOOKUP($AE19,Players!$C$3:$D$1242,2,FALSE)</f>
        <v>#N/A</v>
      </c>
      <c r="AH19" s="260" t="e">
        <f t="shared" si="6"/>
        <v>#N/A</v>
      </c>
      <c r="AJ19" s="256" t="s">
        <v>260</v>
      </c>
      <c r="AK19" s="261">
        <v>18</v>
      </c>
      <c r="AL19" s="260">
        <f>VLOOKUP($AJ19,Players!$Z$3:$AA$1425,2,FALSE)</f>
        <v>0</v>
      </c>
      <c r="AM19" s="260">
        <f t="shared" si="7"/>
        <v>0</v>
      </c>
      <c r="AO19" s="256" t="s">
        <v>410</v>
      </c>
      <c r="AP19" s="261">
        <v>18</v>
      </c>
      <c r="AQ19" s="260">
        <f>VLOOKUP($AO19,Players!$Z$3:$AA$1425,2,FALSE)</f>
        <v>0</v>
      </c>
      <c r="AR19" s="260">
        <f t="shared" si="8"/>
        <v>0</v>
      </c>
      <c r="AT19" s="225"/>
      <c r="AU19" s="261">
        <v>18</v>
      </c>
      <c r="AV19" s="260" t="e">
        <f>VLOOKUP($AT19,Players!$Z$3:$AA$1425,2,FALSE)</f>
        <v>#N/A</v>
      </c>
      <c r="AW19" s="260" t="e">
        <f t="shared" si="9"/>
        <v>#N/A</v>
      </c>
    </row>
    <row r="20" spans="1:49">
      <c r="A20" s="248" t="s">
        <v>542</v>
      </c>
      <c r="B20" s="232">
        <v>19</v>
      </c>
      <c r="C20" s="260">
        <f>VLOOKUP($A20,Players!$C$3:$D$1242,2,FALSE)</f>
        <v>0</v>
      </c>
      <c r="D20" s="260">
        <f t="shared" si="0"/>
        <v>0</v>
      </c>
      <c r="F20" s="248" t="s">
        <v>304</v>
      </c>
      <c r="G20" s="121">
        <v>19</v>
      </c>
      <c r="H20" s="260">
        <f>VLOOKUP($F20,Players!$C$3:$D$1242,2,FALSE)</f>
        <v>0</v>
      </c>
      <c r="I20" s="260">
        <f t="shared" si="1"/>
        <v>0</v>
      </c>
      <c r="K20" s="248" t="s">
        <v>446</v>
      </c>
      <c r="L20" s="261">
        <v>19</v>
      </c>
      <c r="M20" s="260">
        <f>VLOOKUP($K20,Players!$C$3:$D$1242,2,FALSE)</f>
        <v>0</v>
      </c>
      <c r="N20" s="260">
        <f t="shared" si="2"/>
        <v>0</v>
      </c>
      <c r="P20" s="248" t="s">
        <v>337</v>
      </c>
      <c r="Q20" s="261">
        <v>20</v>
      </c>
      <c r="R20" s="260">
        <f>VLOOKUP($P20,Players!$C$3:$D$1242,2,FALSE)</f>
        <v>0</v>
      </c>
      <c r="S20" s="260">
        <f t="shared" si="3"/>
        <v>0</v>
      </c>
      <c r="U20" s="248" t="s">
        <v>406</v>
      </c>
      <c r="V20" s="261">
        <v>19</v>
      </c>
      <c r="W20" s="260">
        <f>VLOOKUP($U20,Players!$C$3:$D$1242,2,FALSE)</f>
        <v>0</v>
      </c>
      <c r="X20" s="260">
        <f t="shared" si="4"/>
        <v>0</v>
      </c>
      <c r="Z20" s="248" t="s">
        <v>251</v>
      </c>
      <c r="AA20" s="261">
        <v>19</v>
      </c>
      <c r="AB20" s="260">
        <f>VLOOKUP($Z20,Players!$C$3:$D$1242,2,FALSE)</f>
        <v>0</v>
      </c>
      <c r="AC20" s="260">
        <f t="shared" si="5"/>
        <v>0</v>
      </c>
      <c r="AE20" s="225"/>
      <c r="AF20" s="261">
        <v>19</v>
      </c>
      <c r="AG20" s="260" t="e">
        <f>VLOOKUP($AE20,Players!$C$3:$D$1242,2,FALSE)</f>
        <v>#N/A</v>
      </c>
      <c r="AH20" s="260" t="e">
        <f t="shared" si="6"/>
        <v>#N/A</v>
      </c>
      <c r="AJ20" s="256" t="s">
        <v>261</v>
      </c>
      <c r="AK20" s="261">
        <v>19</v>
      </c>
      <c r="AL20" s="260">
        <f>VLOOKUP($AJ20,Players!$Z$3:$AA$1425,2,FALSE)</f>
        <v>0</v>
      </c>
      <c r="AM20" s="260">
        <f t="shared" si="7"/>
        <v>0</v>
      </c>
      <c r="AO20" s="256" t="s">
        <v>350</v>
      </c>
      <c r="AP20" s="261">
        <v>19</v>
      </c>
      <c r="AQ20" s="260">
        <f>VLOOKUP($AO20,Players!$Z$3:$AA$1425,2,FALSE)</f>
        <v>0</v>
      </c>
      <c r="AR20" s="260">
        <f t="shared" si="8"/>
        <v>0</v>
      </c>
      <c r="AT20" s="225"/>
      <c r="AU20" s="261">
        <v>19</v>
      </c>
      <c r="AV20" s="260" t="e">
        <f>VLOOKUP($AT20,Players!$Z$3:$AA$1425,2,FALSE)</f>
        <v>#N/A</v>
      </c>
      <c r="AW20" s="260" t="e">
        <f t="shared" si="9"/>
        <v>#N/A</v>
      </c>
    </row>
    <row r="21" spans="1:49">
      <c r="A21" s="248" t="s">
        <v>549</v>
      </c>
      <c r="B21" s="232">
        <v>20</v>
      </c>
      <c r="C21" s="260">
        <f>VLOOKUP($A20,Players!$C$3:$D$1242,2,FALSE)</f>
        <v>0</v>
      </c>
      <c r="D21" s="260">
        <f t="shared" si="0"/>
        <v>0</v>
      </c>
      <c r="F21" s="248" t="s">
        <v>306</v>
      </c>
      <c r="G21" s="121">
        <v>20</v>
      </c>
      <c r="H21" s="260">
        <f>VLOOKUP($F21,Players!$C$3:$D$1242,2,FALSE)</f>
        <v>0</v>
      </c>
      <c r="I21" s="260">
        <f t="shared" si="1"/>
        <v>0</v>
      </c>
      <c r="K21" s="248" t="s">
        <v>450</v>
      </c>
      <c r="L21" s="261">
        <v>20</v>
      </c>
      <c r="M21" s="260">
        <f>VLOOKUP($K21,Players!$C$3:$D$1242,2,FALSE)</f>
        <v>0</v>
      </c>
      <c r="N21" s="260">
        <f t="shared" si="2"/>
        <v>0</v>
      </c>
      <c r="P21" s="248" t="s">
        <v>632</v>
      </c>
      <c r="Q21" s="261">
        <v>21</v>
      </c>
      <c r="R21" s="260" t="e">
        <f>VLOOKUP($P21,Players!$C$3:$D$1242,2,FALSE)</f>
        <v>#N/A</v>
      </c>
      <c r="S21" s="260" t="e">
        <f t="shared" si="3"/>
        <v>#N/A</v>
      </c>
      <c r="U21" s="248" t="s">
        <v>472</v>
      </c>
      <c r="V21" s="261">
        <v>20</v>
      </c>
      <c r="W21" s="260">
        <f>VLOOKUP($U21,Players!$C$3:$D$1242,2,FALSE)</f>
        <v>0</v>
      </c>
      <c r="X21" s="260">
        <f t="shared" si="4"/>
        <v>0</v>
      </c>
      <c r="Z21" s="248" t="s">
        <v>262</v>
      </c>
      <c r="AA21" s="261">
        <v>20</v>
      </c>
      <c r="AB21" s="260">
        <f>VLOOKUP($Z21,Players!$C$3:$D$1242,2,FALSE)</f>
        <v>0</v>
      </c>
      <c r="AC21" s="260">
        <f t="shared" si="5"/>
        <v>0</v>
      </c>
      <c r="AE21" s="225"/>
      <c r="AF21" s="261">
        <v>20</v>
      </c>
      <c r="AG21" s="260" t="e">
        <f>VLOOKUP($AE21,Players!$C$3:$D$1242,2,FALSE)</f>
        <v>#N/A</v>
      </c>
      <c r="AH21" s="260" t="e">
        <f t="shared" si="6"/>
        <v>#N/A</v>
      </c>
      <c r="AJ21" s="255" t="s">
        <v>263</v>
      </c>
      <c r="AK21" s="261">
        <v>20</v>
      </c>
      <c r="AL21" s="260">
        <f>VLOOKUP($AJ21,Players!$Z$3:$AA$1425,2,FALSE)</f>
        <v>0</v>
      </c>
      <c r="AM21" s="260">
        <f t="shared" si="7"/>
        <v>0</v>
      </c>
      <c r="AO21" s="256" t="s">
        <v>440</v>
      </c>
      <c r="AP21" s="261">
        <v>20</v>
      </c>
      <c r="AQ21" s="260">
        <f>VLOOKUP($AO21,Players!$Z$3:$AA$1425,2,FALSE)</f>
        <v>0</v>
      </c>
      <c r="AR21" s="260">
        <f t="shared" si="8"/>
        <v>0</v>
      </c>
      <c r="AT21" s="225"/>
      <c r="AU21" s="261">
        <v>20</v>
      </c>
      <c r="AV21" s="260" t="e">
        <f>VLOOKUP($AT21,Players!$Z$3:$AA$1425,2,FALSE)</f>
        <v>#N/A</v>
      </c>
      <c r="AW21" s="260" t="e">
        <f t="shared" si="9"/>
        <v>#N/A</v>
      </c>
    </row>
    <row r="22" spans="1:49">
      <c r="A22" s="248" t="s">
        <v>552</v>
      </c>
      <c r="B22" s="233">
        <v>21</v>
      </c>
      <c r="C22" s="260">
        <f>VLOOKUP($A21,Players!$C$3:$D$1242,2,FALSE)</f>
        <v>0</v>
      </c>
      <c r="D22" s="260">
        <f t="shared" si="0"/>
        <v>0</v>
      </c>
      <c r="F22" s="247" t="s">
        <v>289</v>
      </c>
      <c r="G22" s="121">
        <v>21</v>
      </c>
      <c r="H22" s="260">
        <f>VLOOKUP($F22,Players!$C$3:$D$1242,2,FALSE)</f>
        <v>0</v>
      </c>
      <c r="I22" s="260">
        <f t="shared" si="1"/>
        <v>0</v>
      </c>
      <c r="K22" s="248" t="s">
        <v>456</v>
      </c>
      <c r="L22" s="261">
        <v>21</v>
      </c>
      <c r="M22" s="260">
        <f>VLOOKUP($K22,Players!$C$3:$D$1242,2,FALSE)</f>
        <v>0</v>
      </c>
      <c r="N22" s="260">
        <f t="shared" si="2"/>
        <v>0</v>
      </c>
      <c r="P22" s="248" t="s">
        <v>379</v>
      </c>
      <c r="Q22" s="261">
        <v>22</v>
      </c>
      <c r="R22" s="260">
        <f>VLOOKUP($P22,Players!$C$3:$D$1242,2,FALSE)</f>
        <v>0</v>
      </c>
      <c r="S22" s="260">
        <f t="shared" si="3"/>
        <v>0</v>
      </c>
      <c r="U22" s="248" t="s">
        <v>475</v>
      </c>
      <c r="V22" s="261">
        <v>21</v>
      </c>
      <c r="W22" s="260">
        <f>VLOOKUP($U22,Players!$C$3:$D$1242,2,FALSE)</f>
        <v>0</v>
      </c>
      <c r="X22" s="260">
        <f t="shared" si="4"/>
        <v>0</v>
      </c>
      <c r="Z22" s="248" t="s">
        <v>264</v>
      </c>
      <c r="AA22" s="261">
        <v>21</v>
      </c>
      <c r="AB22" s="260">
        <f>VLOOKUP($Z22,Players!$C$3:$D$1242,2,FALSE)</f>
        <v>0</v>
      </c>
      <c r="AC22" s="260">
        <f t="shared" si="5"/>
        <v>0</v>
      </c>
      <c r="AE22" s="225"/>
      <c r="AF22" s="261">
        <v>21</v>
      </c>
      <c r="AG22" s="260" t="e">
        <f>VLOOKUP($AE22,Players!$C$3:$D$1242,2,FALSE)</f>
        <v>#N/A</v>
      </c>
      <c r="AH22" s="260" t="e">
        <f t="shared" si="6"/>
        <v>#N/A</v>
      </c>
      <c r="AJ22" s="255" t="s">
        <v>265</v>
      </c>
      <c r="AK22" s="261">
        <v>21</v>
      </c>
      <c r="AL22" s="260">
        <f>VLOOKUP($AJ22,Players!$Z$3:$AA$1425,2,FALSE)</f>
        <v>0</v>
      </c>
      <c r="AM22" s="260">
        <f t="shared" si="7"/>
        <v>0</v>
      </c>
      <c r="AO22" s="256" t="s">
        <v>407</v>
      </c>
      <c r="AP22" s="261">
        <v>21</v>
      </c>
      <c r="AQ22" s="260">
        <f>VLOOKUP($AO22,Players!$Z$3:$AA$1425,2,FALSE)</f>
        <v>0</v>
      </c>
      <c r="AR22" s="260">
        <f t="shared" si="8"/>
        <v>0</v>
      </c>
      <c r="AT22" s="225"/>
      <c r="AU22" s="261">
        <v>21</v>
      </c>
      <c r="AV22" s="260" t="e">
        <f>VLOOKUP($AT22,Players!$Z$3:$AA$1425,2,FALSE)</f>
        <v>#N/A</v>
      </c>
      <c r="AW22" s="260" t="e">
        <f t="shared" si="9"/>
        <v>#N/A</v>
      </c>
    </row>
    <row r="23" spans="1:49">
      <c r="A23" s="248" t="s">
        <v>629</v>
      </c>
      <c r="B23" s="232">
        <v>22</v>
      </c>
      <c r="C23" s="260" t="e">
        <f>VLOOKUP($A23,Players!$C$3:$D$1242,2,FALSE)</f>
        <v>#N/A</v>
      </c>
      <c r="D23" s="260" t="e">
        <f t="shared" si="0"/>
        <v>#N/A</v>
      </c>
      <c r="F23" s="247" t="s">
        <v>292</v>
      </c>
      <c r="G23" s="121">
        <v>22</v>
      </c>
      <c r="H23" s="260">
        <f>VLOOKUP($F23,Players!$C$3:$D$1242,2,FALSE)</f>
        <v>0</v>
      </c>
      <c r="I23" s="260">
        <f t="shared" si="1"/>
        <v>0</v>
      </c>
      <c r="K23" s="248" t="s">
        <v>490</v>
      </c>
      <c r="L23" s="261">
        <v>22</v>
      </c>
      <c r="M23" s="260">
        <f>VLOOKUP($K23,Players!$C$3:$D$1242,2,FALSE)</f>
        <v>0</v>
      </c>
      <c r="N23" s="260">
        <f t="shared" si="2"/>
        <v>0</v>
      </c>
      <c r="P23" s="248" t="s">
        <v>380</v>
      </c>
      <c r="Q23" s="261">
        <v>23</v>
      </c>
      <c r="R23" s="260">
        <f>VLOOKUP($P23,Players!$C$3:$D$1242,2,FALSE)</f>
        <v>0</v>
      </c>
      <c r="S23" s="260">
        <f t="shared" si="3"/>
        <v>0</v>
      </c>
      <c r="U23" s="247" t="s">
        <v>480</v>
      </c>
      <c r="V23" s="261">
        <v>22</v>
      </c>
      <c r="W23" s="260">
        <f>VLOOKUP($U23,Players!$C$3:$D$1242,2,FALSE)</f>
        <v>0</v>
      </c>
      <c r="X23" s="260">
        <f t="shared" si="4"/>
        <v>0</v>
      </c>
      <c r="Z23" s="248" t="s">
        <v>273</v>
      </c>
      <c r="AA23" s="261">
        <v>22</v>
      </c>
      <c r="AB23" s="260">
        <f>VLOOKUP($Z23,Players!$C$3:$D$1242,2,FALSE)</f>
        <v>0</v>
      </c>
      <c r="AC23" s="260">
        <f t="shared" si="5"/>
        <v>0</v>
      </c>
      <c r="AE23" s="225"/>
      <c r="AF23" s="261">
        <v>22</v>
      </c>
      <c r="AG23" s="260" t="e">
        <f>VLOOKUP($AE23,Players!$C$3:$D$1242,2,FALSE)</f>
        <v>#N/A</v>
      </c>
      <c r="AH23" s="260" t="e">
        <f t="shared" si="6"/>
        <v>#N/A</v>
      </c>
      <c r="AJ23" s="255" t="s">
        <v>266</v>
      </c>
      <c r="AK23" s="261">
        <v>22</v>
      </c>
      <c r="AL23" s="260">
        <f>VLOOKUP($AJ23,Players!$Z$3:$AA$1425,2,FALSE)</f>
        <v>0</v>
      </c>
      <c r="AM23" s="260">
        <f t="shared" si="7"/>
        <v>0</v>
      </c>
      <c r="AO23" s="255" t="s">
        <v>435</v>
      </c>
      <c r="AP23" s="261">
        <v>22</v>
      </c>
      <c r="AQ23" s="260">
        <f>VLOOKUP($AO23,Players!$Z$3:$AA$1425,2,FALSE)</f>
        <v>0</v>
      </c>
      <c r="AR23" s="260">
        <f t="shared" si="8"/>
        <v>0</v>
      </c>
      <c r="AT23" s="225"/>
      <c r="AU23" s="261">
        <v>22</v>
      </c>
      <c r="AV23" s="260" t="e">
        <f>VLOOKUP($AT23,Players!$Z$3:$AA$1425,2,FALSE)</f>
        <v>#N/A</v>
      </c>
      <c r="AW23" s="260" t="e">
        <f t="shared" si="9"/>
        <v>#N/A</v>
      </c>
    </row>
    <row r="24" spans="1:49">
      <c r="A24" s="248" t="s">
        <v>574</v>
      </c>
      <c r="B24" s="232">
        <v>23</v>
      </c>
      <c r="C24" s="260">
        <f>VLOOKUP($A24,Players!$C$3:$D$1242,2,FALSE)</f>
        <v>0</v>
      </c>
      <c r="D24" s="260">
        <f t="shared" si="0"/>
        <v>0</v>
      </c>
      <c r="F24" s="248" t="s">
        <v>316</v>
      </c>
      <c r="G24" s="121">
        <v>23</v>
      </c>
      <c r="H24" s="260">
        <f>VLOOKUP($F24,Players!$C$3:$D$1242,2,FALSE)</f>
        <v>0</v>
      </c>
      <c r="I24" s="260">
        <f t="shared" si="1"/>
        <v>0</v>
      </c>
      <c r="K24" s="247" t="s">
        <v>492</v>
      </c>
      <c r="L24" s="261">
        <v>23</v>
      </c>
      <c r="M24" s="260">
        <f>VLOOKUP($K24,Players!$C$3:$D$1242,2,FALSE)</f>
        <v>0</v>
      </c>
      <c r="N24" s="260">
        <f t="shared" si="2"/>
        <v>0</v>
      </c>
      <c r="P24" s="248" t="s">
        <v>344</v>
      </c>
      <c r="Q24" s="261">
        <v>24</v>
      </c>
      <c r="R24" s="260">
        <f>VLOOKUP($P24,Players!$C$3:$D$1242,2,FALSE)</f>
        <v>0</v>
      </c>
      <c r="S24" s="260">
        <f t="shared" si="3"/>
        <v>0</v>
      </c>
      <c r="U24" s="247" t="s">
        <v>634</v>
      </c>
      <c r="V24" s="261">
        <v>23</v>
      </c>
      <c r="W24" s="260" t="e">
        <f>VLOOKUP($U24,Players!$C$3:$D$1242,2,FALSE)</f>
        <v>#N/A</v>
      </c>
      <c r="X24" s="260" t="e">
        <f t="shared" si="4"/>
        <v>#N/A</v>
      </c>
      <c r="Z24" s="248" t="s">
        <v>274</v>
      </c>
      <c r="AA24" s="261">
        <v>23</v>
      </c>
      <c r="AB24" s="260">
        <f>VLOOKUP($Z24,Players!$C$3:$D$1242,2,FALSE)</f>
        <v>0</v>
      </c>
      <c r="AC24" s="260">
        <f t="shared" si="5"/>
        <v>0</v>
      </c>
      <c r="AE24" s="225"/>
      <c r="AF24" s="261">
        <v>23</v>
      </c>
      <c r="AG24" s="260" t="e">
        <f>VLOOKUP($AE24,Players!$C$3:$D$1242,2,FALSE)</f>
        <v>#N/A</v>
      </c>
      <c r="AH24" s="260" t="e">
        <f t="shared" si="6"/>
        <v>#N/A</v>
      </c>
      <c r="AJ24" s="255" t="s">
        <v>269</v>
      </c>
      <c r="AK24" s="261">
        <v>23</v>
      </c>
      <c r="AL24" s="260">
        <f>VLOOKUP($AJ24,Players!$Z$3:$AA$1425,2,FALSE)</f>
        <v>0</v>
      </c>
      <c r="AM24" s="260">
        <f t="shared" si="7"/>
        <v>0</v>
      </c>
      <c r="AO24" s="255" t="s">
        <v>442</v>
      </c>
      <c r="AP24" s="261">
        <v>23</v>
      </c>
      <c r="AQ24" s="260">
        <f>VLOOKUP($AO24,Players!$Z$3:$AA$1425,2,FALSE)</f>
        <v>0</v>
      </c>
      <c r="AR24" s="260">
        <f t="shared" si="8"/>
        <v>0</v>
      </c>
      <c r="AT24" s="225"/>
      <c r="AU24" s="261">
        <v>23</v>
      </c>
      <c r="AV24" s="260" t="e">
        <f>VLOOKUP($AT24,Players!$Z$3:$AA$1425,2,FALSE)</f>
        <v>#N/A</v>
      </c>
      <c r="AW24" s="260" t="e">
        <f t="shared" si="9"/>
        <v>#N/A</v>
      </c>
    </row>
    <row r="25" spans="1:49">
      <c r="A25" s="247" t="s">
        <v>578</v>
      </c>
      <c r="B25" s="262">
        <v>24</v>
      </c>
      <c r="C25" s="260">
        <f>VLOOKUP($A25,Players!$C$3:$D$1242,2,FALSE)</f>
        <v>0</v>
      </c>
      <c r="D25" s="260">
        <f t="shared" si="0"/>
        <v>0</v>
      </c>
      <c r="F25" s="248" t="s">
        <v>317</v>
      </c>
      <c r="G25" s="121">
        <v>24</v>
      </c>
      <c r="H25" s="260">
        <f>VLOOKUP($F25,Players!$C$3:$D$1242,2,FALSE)</f>
        <v>0</v>
      </c>
      <c r="I25" s="260">
        <f t="shared" si="1"/>
        <v>0</v>
      </c>
      <c r="K25" s="247" t="s">
        <v>495</v>
      </c>
      <c r="L25" s="261">
        <v>24</v>
      </c>
      <c r="M25" s="260">
        <f>VLOOKUP($K25,Players!$C$3:$D$1242,2,FALSE)</f>
        <v>0</v>
      </c>
      <c r="N25" s="260">
        <f t="shared" si="2"/>
        <v>0</v>
      </c>
      <c r="P25" s="247" t="s">
        <v>408</v>
      </c>
      <c r="Q25" s="261">
        <v>25</v>
      </c>
      <c r="R25" s="260">
        <f>VLOOKUP($P25,Players!$C$3:$D$1242,2,FALSE)</f>
        <v>0</v>
      </c>
      <c r="S25" s="260">
        <f t="shared" si="3"/>
        <v>0</v>
      </c>
      <c r="U25" s="247" t="s">
        <v>635</v>
      </c>
      <c r="V25" s="261">
        <v>24</v>
      </c>
      <c r="W25" s="260" t="e">
        <f>VLOOKUP($U25,Players!$C$3:$D$1242,2,FALSE)</f>
        <v>#N/A</v>
      </c>
      <c r="X25" s="260" t="e">
        <f t="shared" si="4"/>
        <v>#N/A</v>
      </c>
      <c r="Z25" s="247" t="s">
        <v>275</v>
      </c>
      <c r="AA25" s="261">
        <v>24</v>
      </c>
      <c r="AB25" s="260">
        <f>VLOOKUP($Z25,Players!$C$3:$D$1242,2,FALSE)</f>
        <v>0</v>
      </c>
      <c r="AC25" s="260">
        <f t="shared" si="5"/>
        <v>0</v>
      </c>
      <c r="AE25" s="225"/>
      <c r="AF25" s="261">
        <v>24</v>
      </c>
      <c r="AG25" s="260" t="e">
        <f>VLOOKUP($AE25,Players!$C$3:$D$1242,2,FALSE)</f>
        <v>#N/A</v>
      </c>
      <c r="AH25" s="260" t="e">
        <f t="shared" si="6"/>
        <v>#N/A</v>
      </c>
      <c r="AJ25" s="255" t="s">
        <v>646</v>
      </c>
      <c r="AK25" s="261">
        <v>24</v>
      </c>
      <c r="AL25" s="260" t="e">
        <f>VLOOKUP($AJ25,Players!$Z$3:$AA$1425,2,FALSE)</f>
        <v>#N/A</v>
      </c>
      <c r="AM25" s="260" t="e">
        <f t="shared" si="7"/>
        <v>#N/A</v>
      </c>
      <c r="AO25" s="255" t="s">
        <v>604</v>
      </c>
      <c r="AP25" s="261">
        <v>24</v>
      </c>
      <c r="AQ25" s="260">
        <f>VLOOKUP($AO25,Players!$Z$3:$AA$1425,2,FALSE)</f>
        <v>0</v>
      </c>
      <c r="AR25" s="260">
        <f t="shared" si="8"/>
        <v>0</v>
      </c>
      <c r="AT25" s="225"/>
      <c r="AU25" s="261">
        <v>24</v>
      </c>
      <c r="AV25" s="260" t="e">
        <f>VLOOKUP($AT25,Players!$Z$3:$AA$1425,2,FALSE)</f>
        <v>#N/A</v>
      </c>
      <c r="AW25" s="260" t="e">
        <f t="shared" si="9"/>
        <v>#N/A</v>
      </c>
    </row>
    <row r="26" spans="1:49">
      <c r="A26" s="247" t="s">
        <v>581</v>
      </c>
      <c r="B26" s="262">
        <v>25</v>
      </c>
      <c r="C26" s="260">
        <f>VLOOKUP($A26,Players!$C$3:$D$1242,2,FALSE)</f>
        <v>0</v>
      </c>
      <c r="D26" s="260">
        <f t="shared" si="0"/>
        <v>0</v>
      </c>
      <c r="F26" s="247" t="s">
        <v>331</v>
      </c>
      <c r="G26" s="121">
        <v>25</v>
      </c>
      <c r="H26" s="260">
        <f>VLOOKUP($F26,Players!$C$3:$D$1242,2,FALSE)</f>
        <v>0</v>
      </c>
      <c r="I26" s="260">
        <f t="shared" si="1"/>
        <v>0</v>
      </c>
      <c r="K26" s="247" t="s">
        <v>496</v>
      </c>
      <c r="L26" s="261">
        <v>25</v>
      </c>
      <c r="M26" s="260">
        <f>VLOOKUP($K26,Players!$C$3:$D$1242,2,FALSE)</f>
        <v>0</v>
      </c>
      <c r="N26" s="260">
        <f t="shared" si="2"/>
        <v>0</v>
      </c>
      <c r="P26" s="247" t="s">
        <v>381</v>
      </c>
      <c r="Q26" s="261">
        <v>26</v>
      </c>
      <c r="R26" s="260">
        <f>VLOOKUP($P26,Players!$C$3:$D$1242,2,FALSE)</f>
        <v>0</v>
      </c>
      <c r="S26" s="260">
        <f t="shared" si="3"/>
        <v>0</v>
      </c>
      <c r="U26" s="247" t="s">
        <v>636</v>
      </c>
      <c r="V26" s="261">
        <v>25</v>
      </c>
      <c r="W26" s="260" t="e">
        <f>VLOOKUP($U26,Players!$C$3:$D$1242,2,FALSE)</f>
        <v>#N/A</v>
      </c>
      <c r="X26" s="260" t="e">
        <f t="shared" si="4"/>
        <v>#N/A</v>
      </c>
      <c r="Z26" s="247" t="s">
        <v>276</v>
      </c>
      <c r="AA26" s="261">
        <v>25</v>
      </c>
      <c r="AB26" s="260">
        <f>VLOOKUP($Z26,Players!$C$3:$D$1242,2,FALSE)</f>
        <v>0</v>
      </c>
      <c r="AC26" s="260">
        <f t="shared" si="5"/>
        <v>0</v>
      </c>
      <c r="AE26" s="225"/>
      <c r="AF26" s="261">
        <v>25</v>
      </c>
      <c r="AG26" s="260" t="e">
        <f>VLOOKUP($AE26,Players!$C$3:$D$1242,2,FALSE)</f>
        <v>#N/A</v>
      </c>
      <c r="AH26" s="260" t="e">
        <f t="shared" si="6"/>
        <v>#N/A</v>
      </c>
      <c r="AJ26" s="256" t="s">
        <v>294</v>
      </c>
      <c r="AK26" s="261">
        <v>25</v>
      </c>
      <c r="AL26" s="260">
        <f>VLOOKUP($AJ26,Players!$Z$3:$AA$1425,2,FALSE)</f>
        <v>0</v>
      </c>
      <c r="AM26" s="260">
        <f t="shared" si="7"/>
        <v>0</v>
      </c>
      <c r="AO26" s="255" t="s">
        <v>438</v>
      </c>
      <c r="AP26" s="261">
        <v>25</v>
      </c>
      <c r="AQ26" s="260">
        <f>VLOOKUP($AO26,Players!$Z$3:$AA$1425,2,FALSE)</f>
        <v>0</v>
      </c>
      <c r="AR26" s="260">
        <f t="shared" si="8"/>
        <v>0</v>
      </c>
      <c r="AT26" s="225"/>
      <c r="AU26" s="261">
        <v>25</v>
      </c>
      <c r="AV26" s="260" t="e">
        <f>VLOOKUP($AT26,Players!$Z$3:$AA$1425,2,FALSE)</f>
        <v>#N/A</v>
      </c>
      <c r="AW26" s="260" t="e">
        <f t="shared" si="9"/>
        <v>#N/A</v>
      </c>
    </row>
    <row r="27" spans="1:49">
      <c r="A27" s="247" t="s">
        <v>584</v>
      </c>
      <c r="B27" s="262">
        <v>26</v>
      </c>
      <c r="C27" s="260">
        <f>VLOOKUP($A27,Players!$C$3:$D$1242,2,FALSE)</f>
        <v>0</v>
      </c>
      <c r="D27" s="260">
        <f t="shared" si="0"/>
        <v>0</v>
      </c>
      <c r="F27" s="247" t="s">
        <v>361</v>
      </c>
      <c r="G27" s="121">
        <v>26</v>
      </c>
      <c r="H27" s="260">
        <f>VLOOKUP($F27,Players!$C$3:$D$1242,2,FALSE)</f>
        <v>0</v>
      </c>
      <c r="I27" s="260">
        <f t="shared" si="1"/>
        <v>0</v>
      </c>
      <c r="K27" s="247" t="s">
        <v>497</v>
      </c>
      <c r="L27" s="261">
        <v>26</v>
      </c>
      <c r="M27" s="260">
        <f>VLOOKUP($K27,Players!$C$3:$D$1242,2,FALSE)</f>
        <v>0</v>
      </c>
      <c r="N27" s="260">
        <f t="shared" si="2"/>
        <v>0</v>
      </c>
      <c r="P27" s="248" t="s">
        <v>412</v>
      </c>
      <c r="Q27" s="261">
        <v>27</v>
      </c>
      <c r="R27" s="260">
        <f>VLOOKUP($P27,Players!$C$3:$D$1242,2,FALSE)</f>
        <v>0</v>
      </c>
      <c r="S27" s="260">
        <f t="shared" si="3"/>
        <v>0</v>
      </c>
      <c r="U27" s="247" t="s">
        <v>511</v>
      </c>
      <c r="V27" s="261">
        <v>26</v>
      </c>
      <c r="W27" s="260">
        <f>VLOOKUP($U27,Players!$C$3:$D$1242,2,FALSE)</f>
        <v>0</v>
      </c>
      <c r="X27" s="260">
        <f t="shared" si="4"/>
        <v>0</v>
      </c>
      <c r="Z27" s="247" t="s">
        <v>277</v>
      </c>
      <c r="AA27" s="261">
        <v>26</v>
      </c>
      <c r="AB27" s="260">
        <f>VLOOKUP($Z27,Players!$C$3:$D$1242,2,FALSE)</f>
        <v>0</v>
      </c>
      <c r="AC27" s="260">
        <f t="shared" si="5"/>
        <v>0</v>
      </c>
      <c r="AE27" s="225"/>
      <c r="AF27" s="261">
        <v>26</v>
      </c>
      <c r="AG27" s="260" t="e">
        <f>VLOOKUP($AE27,Players!$C$3:$D$1242,2,FALSE)</f>
        <v>#N/A</v>
      </c>
      <c r="AH27" s="260" t="e">
        <f t="shared" si="6"/>
        <v>#N/A</v>
      </c>
      <c r="AJ27" s="256" t="s">
        <v>295</v>
      </c>
      <c r="AK27" s="261">
        <v>26</v>
      </c>
      <c r="AL27" s="260">
        <f>VLOOKUP($AJ27,Players!$Z$3:$AA$1425,2,FALSE)</f>
        <v>0</v>
      </c>
      <c r="AM27" s="260">
        <f t="shared" si="7"/>
        <v>0</v>
      </c>
      <c r="AO27" s="255" t="s">
        <v>448</v>
      </c>
      <c r="AP27" s="261">
        <v>26</v>
      </c>
      <c r="AQ27" s="260">
        <f>VLOOKUP($AO27,Players!$Z$3:$AA$1425,2,FALSE)</f>
        <v>0</v>
      </c>
      <c r="AR27" s="260">
        <f t="shared" si="8"/>
        <v>0</v>
      </c>
      <c r="AT27" s="225"/>
      <c r="AU27" s="261">
        <v>26</v>
      </c>
      <c r="AV27" s="260" t="e">
        <f>VLOOKUP($AT27,Players!$Z$3:$AA$1425,2,FALSE)</f>
        <v>#N/A</v>
      </c>
      <c r="AW27" s="260" t="e">
        <f t="shared" si="9"/>
        <v>#N/A</v>
      </c>
    </row>
    <row r="28" spans="1:49">
      <c r="A28" s="247" t="s">
        <v>586</v>
      </c>
      <c r="B28" s="262">
        <v>27</v>
      </c>
      <c r="C28" s="260">
        <f>VLOOKUP($A28,Players!$C$3:$D$1242,2,FALSE)</f>
        <v>0</v>
      </c>
      <c r="D28" s="260">
        <f t="shared" si="0"/>
        <v>0</v>
      </c>
      <c r="F28" s="247" t="s">
        <v>362</v>
      </c>
      <c r="G28" s="121">
        <v>27</v>
      </c>
      <c r="H28" s="260">
        <f>VLOOKUP($F28,Players!$C$3:$D$1242,2,FALSE)</f>
        <v>0</v>
      </c>
      <c r="I28" s="260">
        <f t="shared" si="1"/>
        <v>0</v>
      </c>
      <c r="K28" s="247" t="s">
        <v>498</v>
      </c>
      <c r="L28" s="261">
        <v>27</v>
      </c>
      <c r="M28" s="260">
        <f>VLOOKUP($K28,Players!$C$3:$D$1242,2,FALSE)</f>
        <v>0</v>
      </c>
      <c r="N28" s="260">
        <f t="shared" si="2"/>
        <v>0</v>
      </c>
      <c r="P28" s="253" t="s">
        <v>434</v>
      </c>
      <c r="Q28" s="261">
        <v>28</v>
      </c>
      <c r="R28" s="260">
        <f>VLOOKUP($P28,Players!$C$3:$D$1242,2,FALSE)</f>
        <v>0</v>
      </c>
      <c r="S28" s="260">
        <f t="shared" si="3"/>
        <v>0</v>
      </c>
      <c r="U28" s="247" t="s">
        <v>513</v>
      </c>
      <c r="V28" s="261">
        <v>27</v>
      </c>
      <c r="W28" s="260">
        <f>VLOOKUP($U28,Players!$C$3:$D$1242,2,FALSE)</f>
        <v>0</v>
      </c>
      <c r="X28" s="260">
        <f t="shared" si="4"/>
        <v>0</v>
      </c>
      <c r="Z28" s="247" t="s">
        <v>278</v>
      </c>
      <c r="AA28" s="261">
        <v>27</v>
      </c>
      <c r="AB28" s="260">
        <f>VLOOKUP($Z28,Players!$C$3:$D$1242,2,FALSE)</f>
        <v>0</v>
      </c>
      <c r="AC28" s="260">
        <f t="shared" si="5"/>
        <v>0</v>
      </c>
      <c r="AE28" s="225"/>
      <c r="AF28" s="261">
        <v>27</v>
      </c>
      <c r="AG28" s="260" t="e">
        <f>VLOOKUP($AE28,Players!$C$3:$D$1242,2,FALSE)</f>
        <v>#N/A</v>
      </c>
      <c r="AH28" s="260" t="e">
        <f t="shared" si="6"/>
        <v>#N/A</v>
      </c>
      <c r="AJ28" s="256" t="s">
        <v>296</v>
      </c>
      <c r="AK28" s="261">
        <v>27</v>
      </c>
      <c r="AL28" s="260">
        <f>VLOOKUP($AJ28,Players!$Z$3:$AA$1425,2,FALSE)</f>
        <v>0</v>
      </c>
      <c r="AM28" s="260">
        <f t="shared" si="7"/>
        <v>0</v>
      </c>
      <c r="AO28" s="255" t="s">
        <v>645</v>
      </c>
      <c r="AP28" s="261">
        <v>27</v>
      </c>
      <c r="AQ28" s="260" t="e">
        <f>VLOOKUP($AO28,Players!$Z$3:$AA$1425,2,FALSE)</f>
        <v>#N/A</v>
      </c>
      <c r="AR28" s="260" t="e">
        <f t="shared" si="8"/>
        <v>#N/A</v>
      </c>
      <c r="AT28" s="225"/>
      <c r="AU28" s="261">
        <v>27</v>
      </c>
      <c r="AV28" s="260" t="e">
        <f>VLOOKUP($AT28,Players!$Z$3:$AA$1425,2,FALSE)</f>
        <v>#N/A</v>
      </c>
      <c r="AW28" s="260" t="e">
        <f t="shared" si="9"/>
        <v>#N/A</v>
      </c>
    </row>
    <row r="29" spans="1:49">
      <c r="A29" s="247" t="s">
        <v>588</v>
      </c>
      <c r="B29" s="262">
        <v>28</v>
      </c>
      <c r="C29" s="260">
        <f>VLOOKUP($A29,Players!$C$3:$D$1242,2,FALSE)</f>
        <v>0</v>
      </c>
      <c r="D29" s="260">
        <f t="shared" si="0"/>
        <v>0</v>
      </c>
      <c r="F29" s="247" t="s">
        <v>382</v>
      </c>
      <c r="G29" s="121">
        <v>28</v>
      </c>
      <c r="H29" s="260">
        <f>VLOOKUP($F29,Players!$C$3:$D$1242,2,FALSE)</f>
        <v>0</v>
      </c>
      <c r="I29" s="260">
        <f t="shared" si="1"/>
        <v>0</v>
      </c>
      <c r="K29" s="247" t="s">
        <v>500</v>
      </c>
      <c r="L29" s="261">
        <v>28</v>
      </c>
      <c r="M29" s="260">
        <f>VLOOKUP($K29,Players!$C$3:$D$1242,2,FALSE)</f>
        <v>0</v>
      </c>
      <c r="N29" s="260">
        <f t="shared" si="2"/>
        <v>0</v>
      </c>
      <c r="P29" s="248" t="s">
        <v>446</v>
      </c>
      <c r="Q29" s="261">
        <v>29</v>
      </c>
      <c r="R29" s="260">
        <f>VLOOKUP($P29,Players!$C$3:$D$1242,2,FALSE)</f>
        <v>0</v>
      </c>
      <c r="S29" s="260">
        <f t="shared" si="3"/>
        <v>0</v>
      </c>
      <c r="U29" s="247" t="s">
        <v>490</v>
      </c>
      <c r="V29" s="261">
        <v>28</v>
      </c>
      <c r="W29" s="260">
        <f>VLOOKUP($U29,Players!$C$3:$D$1242,2,FALSE)</f>
        <v>0</v>
      </c>
      <c r="X29" s="260">
        <f t="shared" si="4"/>
        <v>0</v>
      </c>
      <c r="Z29" s="248" t="s">
        <v>256</v>
      </c>
      <c r="AA29" s="261">
        <v>28</v>
      </c>
      <c r="AB29" s="260">
        <f>VLOOKUP($Z29,Players!$C$3:$D$1242,2,FALSE)</f>
        <v>0</v>
      </c>
      <c r="AC29" s="260">
        <f t="shared" si="5"/>
        <v>0</v>
      </c>
      <c r="AE29" s="225"/>
      <c r="AF29" s="261">
        <v>28</v>
      </c>
      <c r="AG29" s="260" t="e">
        <f>VLOOKUP($AE29,Players!$C$3:$D$1242,2,FALSE)</f>
        <v>#N/A</v>
      </c>
      <c r="AH29" s="260" t="e">
        <f t="shared" si="6"/>
        <v>#N/A</v>
      </c>
      <c r="AJ29" s="256" t="s">
        <v>298</v>
      </c>
      <c r="AK29" s="261">
        <v>28</v>
      </c>
      <c r="AL29" s="260">
        <f>VLOOKUP($AJ29,Players!$Z$3:$AA$1425,2,FALSE)</f>
        <v>0</v>
      </c>
      <c r="AM29" s="260">
        <f t="shared" si="7"/>
        <v>0</v>
      </c>
      <c r="AO29" s="255" t="s">
        <v>443</v>
      </c>
      <c r="AP29" s="261">
        <v>28</v>
      </c>
      <c r="AQ29" s="260">
        <f>VLOOKUP($AO29,Players!$Z$3:$AA$1425,2,FALSE)</f>
        <v>0</v>
      </c>
      <c r="AR29" s="260">
        <f t="shared" si="8"/>
        <v>0</v>
      </c>
      <c r="AT29" s="225"/>
      <c r="AU29" s="261">
        <v>28</v>
      </c>
      <c r="AV29" s="260" t="e">
        <f>VLOOKUP($AT29,Players!$Z$3:$AA$1425,2,FALSE)</f>
        <v>#N/A</v>
      </c>
      <c r="AW29" s="260" t="e">
        <f t="shared" si="9"/>
        <v>#N/A</v>
      </c>
    </row>
    <row r="30" spans="1:49">
      <c r="A30" s="229"/>
      <c r="B30" s="262">
        <v>29</v>
      </c>
      <c r="C30" s="260" t="e">
        <f>VLOOKUP($A30,Players!$C$3:$D$1242,2,FALSE)</f>
        <v>#N/A</v>
      </c>
      <c r="D30" s="260" t="e">
        <f t="shared" si="0"/>
        <v>#N/A</v>
      </c>
      <c r="F30" s="247" t="s">
        <v>430</v>
      </c>
      <c r="G30" s="121">
        <v>29</v>
      </c>
      <c r="H30" s="260">
        <f>VLOOKUP($F30,Players!$C$3:$D$1242,2,FALSE)</f>
        <v>0</v>
      </c>
      <c r="I30" s="260">
        <f t="shared" si="1"/>
        <v>0</v>
      </c>
      <c r="K30" s="251" t="s">
        <v>501</v>
      </c>
      <c r="L30" s="261">
        <v>29</v>
      </c>
      <c r="M30" s="260">
        <f>VLOOKUP($K30,Players!$C$3:$D$1242,2,FALSE)</f>
        <v>0</v>
      </c>
      <c r="N30" s="260">
        <f t="shared" si="2"/>
        <v>0</v>
      </c>
      <c r="P30" s="248" t="s">
        <v>487</v>
      </c>
      <c r="Q30" s="261">
        <v>30</v>
      </c>
      <c r="R30" s="260">
        <f>VLOOKUP($P30,Players!$C$3:$D$1242,2,FALSE)</f>
        <v>0</v>
      </c>
      <c r="S30" s="260">
        <f t="shared" si="3"/>
        <v>0</v>
      </c>
      <c r="U30" s="247" t="s">
        <v>521</v>
      </c>
      <c r="V30" s="261">
        <v>29</v>
      </c>
      <c r="W30" s="260">
        <f>VLOOKUP($U30,Players!$C$3:$D$1242,2,FALSE)</f>
        <v>0</v>
      </c>
      <c r="X30" s="260">
        <f t="shared" si="4"/>
        <v>0</v>
      </c>
      <c r="Z30" s="248" t="s">
        <v>271</v>
      </c>
      <c r="AA30" s="261">
        <v>29</v>
      </c>
      <c r="AB30" s="260">
        <f>VLOOKUP($Z30,Players!$C$3:$D$1242,2,FALSE)</f>
        <v>0</v>
      </c>
      <c r="AC30" s="260">
        <f t="shared" si="5"/>
        <v>0</v>
      </c>
      <c r="AE30" s="225"/>
      <c r="AF30" s="261">
        <v>29</v>
      </c>
      <c r="AG30" s="260" t="e">
        <f>VLOOKUP($AE30,Players!$C$3:$D$1242,2,FALSE)</f>
        <v>#N/A</v>
      </c>
      <c r="AH30" s="260" t="e">
        <f t="shared" si="6"/>
        <v>#N/A</v>
      </c>
      <c r="AJ30" s="255" t="s">
        <v>299</v>
      </c>
      <c r="AK30" s="261">
        <v>29</v>
      </c>
      <c r="AL30" s="260">
        <f>VLOOKUP($AJ30,Players!$Z$3:$AA$1425,2,FALSE)</f>
        <v>0</v>
      </c>
      <c r="AM30" s="260">
        <f t="shared" si="7"/>
        <v>0</v>
      </c>
      <c r="AO30" s="255" t="s">
        <v>441</v>
      </c>
      <c r="AP30" s="261">
        <v>29</v>
      </c>
      <c r="AQ30" s="260">
        <f>VLOOKUP($AO30,Players!$Z$3:$AA$1425,2,FALSE)</f>
        <v>0</v>
      </c>
      <c r="AR30" s="260">
        <f t="shared" si="8"/>
        <v>0</v>
      </c>
      <c r="AT30" s="225"/>
      <c r="AU30" s="261">
        <v>29</v>
      </c>
      <c r="AV30" s="260" t="e">
        <f>VLOOKUP($AT30,Players!$Z$3:$AA$1425,2,FALSE)</f>
        <v>#N/A</v>
      </c>
      <c r="AW30" s="260" t="e">
        <f t="shared" si="9"/>
        <v>#N/A</v>
      </c>
    </row>
    <row r="31" spans="1:49">
      <c r="A31" s="229"/>
      <c r="B31" s="262">
        <v>30</v>
      </c>
      <c r="C31" s="260" t="e">
        <f>VLOOKUP($A31,Players!$C$3:$D$1242,2,FALSE)</f>
        <v>#N/A</v>
      </c>
      <c r="D31" s="260" t="e">
        <f t="shared" si="0"/>
        <v>#N/A</v>
      </c>
      <c r="F31" s="247" t="s">
        <v>431</v>
      </c>
      <c r="G31" s="121">
        <v>30</v>
      </c>
      <c r="H31" s="260">
        <f>VLOOKUP($F31,Players!$C$3:$D$1242,2,FALSE)</f>
        <v>0</v>
      </c>
      <c r="I31" s="260">
        <f t="shared" si="1"/>
        <v>0</v>
      </c>
      <c r="K31" s="247" t="s">
        <v>503</v>
      </c>
      <c r="L31" s="261">
        <v>30</v>
      </c>
      <c r="M31" s="260">
        <f>VLOOKUP($K31,Players!$C$3:$D$1242,2,FALSE)</f>
        <v>0</v>
      </c>
      <c r="N31" s="260">
        <f t="shared" si="2"/>
        <v>0</v>
      </c>
      <c r="P31" s="248" t="s">
        <v>488</v>
      </c>
      <c r="Q31" s="261">
        <v>31</v>
      </c>
      <c r="R31" s="260">
        <f>VLOOKUP($P31,Players!$C$3:$D$1242,2,FALSE)</f>
        <v>0</v>
      </c>
      <c r="S31" s="260">
        <f t="shared" si="3"/>
        <v>0</v>
      </c>
      <c r="U31" s="248" t="s">
        <v>576</v>
      </c>
      <c r="V31" s="261">
        <v>30</v>
      </c>
      <c r="W31" s="260">
        <f>VLOOKUP($U31,Players!$C$3:$D$1242,2,FALSE)</f>
        <v>0</v>
      </c>
      <c r="X31" s="260">
        <f t="shared" si="4"/>
        <v>0</v>
      </c>
      <c r="Z31" s="248" t="s">
        <v>272</v>
      </c>
      <c r="AA31" s="261">
        <v>30</v>
      </c>
      <c r="AB31" s="260">
        <f>VLOOKUP($Z31,Players!$C$3:$D$1242,2,FALSE)</f>
        <v>0</v>
      </c>
      <c r="AC31" s="260">
        <f t="shared" si="5"/>
        <v>0</v>
      </c>
      <c r="AE31" s="225"/>
      <c r="AF31" s="261">
        <v>30</v>
      </c>
      <c r="AG31" s="260" t="e">
        <f>VLOOKUP($AE31,Players!$C$3:$D$1242,2,FALSE)</f>
        <v>#N/A</v>
      </c>
      <c r="AH31" s="260" t="e">
        <f t="shared" si="6"/>
        <v>#N/A</v>
      </c>
      <c r="AJ31" s="255" t="s">
        <v>300</v>
      </c>
      <c r="AK31" s="261">
        <v>30</v>
      </c>
      <c r="AL31" s="260">
        <f>VLOOKUP($AJ31,Players!$Z$3:$AA$1425,2,FALSE)</f>
        <v>0</v>
      </c>
      <c r="AM31" s="260">
        <f t="shared" si="7"/>
        <v>0</v>
      </c>
      <c r="AO31" s="255" t="s">
        <v>502</v>
      </c>
      <c r="AP31" s="261">
        <v>30</v>
      </c>
      <c r="AQ31" s="260">
        <f>VLOOKUP($AO31,Players!$Z$3:$AA$1425,2,FALSE)</f>
        <v>0</v>
      </c>
      <c r="AR31" s="260">
        <f t="shared" si="8"/>
        <v>0</v>
      </c>
      <c r="AT31" s="225"/>
      <c r="AU31" s="261">
        <v>30</v>
      </c>
      <c r="AV31" s="260" t="e">
        <f>VLOOKUP($AT31,Players!$Z$3:$AA$1425,2,FALSE)</f>
        <v>#N/A</v>
      </c>
      <c r="AW31" s="260" t="e">
        <f t="shared" si="9"/>
        <v>#N/A</v>
      </c>
    </row>
    <row r="32" spans="1:49">
      <c r="A32" s="229"/>
      <c r="B32" s="262">
        <v>31</v>
      </c>
      <c r="C32" s="260" t="e">
        <f>VLOOKUP($A32,Players!$C$3:$D$1242,2,FALSE)</f>
        <v>#N/A</v>
      </c>
      <c r="D32" s="260" t="e">
        <f t="shared" si="0"/>
        <v>#N/A</v>
      </c>
      <c r="F32" s="247" t="s">
        <v>432</v>
      </c>
      <c r="G32" s="121">
        <v>31</v>
      </c>
      <c r="H32" s="260">
        <f>VLOOKUP($F32,Players!$C$3:$D$1242,2,FALSE)</f>
        <v>0</v>
      </c>
      <c r="I32" s="260">
        <f t="shared" si="1"/>
        <v>0</v>
      </c>
      <c r="K32" s="248" t="s">
        <v>508</v>
      </c>
      <c r="L32" s="261">
        <v>31</v>
      </c>
      <c r="M32" s="260">
        <f>VLOOKUP($K32,Players!$C$3:$D$1242,2,FALSE)</f>
        <v>0</v>
      </c>
      <c r="N32" s="260">
        <f t="shared" si="2"/>
        <v>0</v>
      </c>
      <c r="P32" s="253" t="s">
        <v>504</v>
      </c>
      <c r="Q32" s="261">
        <v>32</v>
      </c>
      <c r="R32" s="260" t="e">
        <f>VLOOKUP(#REF!,Players!$C$3:$D$1242,2,FALSE)</f>
        <v>#REF!</v>
      </c>
      <c r="S32" s="260" t="e">
        <f t="shared" si="3"/>
        <v>#REF!</v>
      </c>
      <c r="U32" s="248" t="s">
        <v>496</v>
      </c>
      <c r="V32" s="261">
        <v>31</v>
      </c>
      <c r="W32" s="260">
        <f>VLOOKUP($U32,Players!$C$3:$D$1242,2,FALSE)</f>
        <v>0</v>
      </c>
      <c r="X32" s="260">
        <f t="shared" si="4"/>
        <v>0</v>
      </c>
      <c r="Z32" s="248" t="s">
        <v>285</v>
      </c>
      <c r="AA32" s="261">
        <v>31</v>
      </c>
      <c r="AB32" s="260">
        <f>VLOOKUP($Z32,Players!$C$3:$D$1242,2,FALSE)</f>
        <v>0</v>
      </c>
      <c r="AC32" s="260">
        <f t="shared" si="5"/>
        <v>0</v>
      </c>
      <c r="AE32" s="225"/>
      <c r="AF32" s="261">
        <v>31</v>
      </c>
      <c r="AG32" s="260" t="e">
        <f>VLOOKUP($AE32,Players!$C$3:$D$1242,2,FALSE)</f>
        <v>#N/A</v>
      </c>
      <c r="AH32" s="260" t="e">
        <f t="shared" si="6"/>
        <v>#N/A</v>
      </c>
      <c r="AJ32" s="255" t="s">
        <v>301</v>
      </c>
      <c r="AK32" s="261">
        <v>31</v>
      </c>
      <c r="AL32" s="260">
        <f>VLOOKUP($AJ32,Players!$Z$3:$AA$1425,2,FALSE)</f>
        <v>0</v>
      </c>
      <c r="AM32" s="260">
        <f t="shared" si="7"/>
        <v>0</v>
      </c>
      <c r="AO32" s="263"/>
      <c r="AP32" s="264"/>
      <c r="AT32" s="225"/>
      <c r="AU32" s="261">
        <v>31</v>
      </c>
      <c r="AV32" s="260" t="e">
        <f>VLOOKUP($AT32,Players!$Z$3:$AA$1425,2,FALSE)</f>
        <v>#N/A</v>
      </c>
      <c r="AW32" s="260" t="e">
        <f t="shared" si="9"/>
        <v>#N/A</v>
      </c>
    </row>
    <row r="33" spans="1:49">
      <c r="A33" s="225"/>
      <c r="B33" s="262">
        <v>32</v>
      </c>
      <c r="C33" s="260" t="e">
        <f>VLOOKUP($A33,Players!$C$3:$D$1242,2,FALSE)</f>
        <v>#N/A</v>
      </c>
      <c r="D33" s="260" t="e">
        <f t="shared" si="0"/>
        <v>#N/A</v>
      </c>
      <c r="F33" s="247" t="s">
        <v>485</v>
      </c>
      <c r="G33" s="121">
        <v>32</v>
      </c>
      <c r="H33" s="260">
        <f>VLOOKUP($F33,Players!$C$3:$D$1242,2,FALSE)</f>
        <v>0</v>
      </c>
      <c r="I33" s="260">
        <f t="shared" si="1"/>
        <v>0</v>
      </c>
      <c r="K33" s="248" t="s">
        <v>509</v>
      </c>
      <c r="L33" s="261">
        <v>32</v>
      </c>
      <c r="M33" s="260">
        <f>VLOOKUP($K33,Players!$C$3:$D$1242,2,FALSE)</f>
        <v>0</v>
      </c>
      <c r="N33" s="260">
        <f t="shared" si="2"/>
        <v>0</v>
      </c>
      <c r="P33" s="253" t="s">
        <v>507</v>
      </c>
      <c r="Q33" s="261">
        <v>33</v>
      </c>
      <c r="R33" s="260">
        <f>VLOOKUP($P32,Players!$C$3:$D$1242,2,FALSE)</f>
        <v>0</v>
      </c>
      <c r="S33" s="260">
        <f t="shared" si="3"/>
        <v>0</v>
      </c>
      <c r="U33" s="248" t="s">
        <v>594</v>
      </c>
      <c r="V33" s="261">
        <v>32</v>
      </c>
      <c r="W33" s="260">
        <f>VLOOKUP($U33,Players!$C$3:$D$1242,2,FALSE)</f>
        <v>0</v>
      </c>
      <c r="X33" s="260">
        <f t="shared" si="4"/>
        <v>0</v>
      </c>
      <c r="Z33" s="248" t="s">
        <v>304</v>
      </c>
      <c r="AA33" s="261">
        <v>32</v>
      </c>
      <c r="AB33" s="260">
        <f>VLOOKUP($Z33,Players!$C$3:$D$1242,2,FALSE)</f>
        <v>0</v>
      </c>
      <c r="AC33" s="260">
        <f t="shared" si="5"/>
        <v>0</v>
      </c>
      <c r="AE33" s="225"/>
      <c r="AF33" s="261">
        <v>32</v>
      </c>
      <c r="AG33" s="260" t="e">
        <f>VLOOKUP($AE33,Players!$C$3:$D$1242,2,FALSE)</f>
        <v>#N/A</v>
      </c>
      <c r="AH33" s="260" t="e">
        <f t="shared" si="6"/>
        <v>#N/A</v>
      </c>
      <c r="AJ33" s="255" t="s">
        <v>314</v>
      </c>
      <c r="AK33" s="261">
        <v>32</v>
      </c>
      <c r="AL33" s="260">
        <f>VLOOKUP($AJ33,Players!$Z$3:$AA$1425,2,FALSE)</f>
        <v>0</v>
      </c>
      <c r="AM33" s="260">
        <f t="shared" si="7"/>
        <v>0</v>
      </c>
      <c r="AT33" s="225"/>
      <c r="AU33" s="261">
        <v>32</v>
      </c>
      <c r="AV33" s="260" t="e">
        <f>VLOOKUP($AT33,Players!$Z$3:$AA$1425,2,FALSE)</f>
        <v>#N/A</v>
      </c>
      <c r="AW33" s="260" t="e">
        <f t="shared" si="9"/>
        <v>#N/A</v>
      </c>
    </row>
    <row r="34" spans="1:49">
      <c r="A34" s="225"/>
      <c r="B34" s="262">
        <v>33</v>
      </c>
      <c r="C34" s="260" t="e">
        <f>VLOOKUP($A34,Players!$C$3:$D$1242,2,FALSE)</f>
        <v>#N/A</v>
      </c>
      <c r="D34" s="260" t="e">
        <f t="shared" si="0"/>
        <v>#N/A</v>
      </c>
      <c r="F34" s="248" t="s">
        <v>628</v>
      </c>
      <c r="G34" s="121">
        <v>33</v>
      </c>
      <c r="H34" s="260" t="e">
        <f>VLOOKUP($F34,Players!$C$3:$D$1242,2,FALSE)</f>
        <v>#N/A</v>
      </c>
      <c r="I34" s="260" t="e">
        <f t="shared" ref="I34:I97" si="10">IF(H34&gt;0,1,0)</f>
        <v>#N/A</v>
      </c>
      <c r="K34" s="248" t="s">
        <v>514</v>
      </c>
      <c r="L34" s="261">
        <v>33</v>
      </c>
      <c r="M34" s="260">
        <f>VLOOKUP($K34,Players!$C$3:$D$1242,2,FALSE)</f>
        <v>0</v>
      </c>
      <c r="N34" s="260">
        <f t="shared" ref="N34:N65" si="11">IF(M34&gt;0,1,0)</f>
        <v>0</v>
      </c>
      <c r="P34" s="247" t="s">
        <v>553</v>
      </c>
      <c r="Q34" s="261">
        <v>34</v>
      </c>
      <c r="R34" s="260">
        <f>VLOOKUP($P34,Players!$C$3:$D$1242,2,FALSE)</f>
        <v>0</v>
      </c>
      <c r="S34" s="260">
        <f t="shared" ref="S34:S65" si="12">IF(R34&gt;0,1,0)</f>
        <v>0</v>
      </c>
      <c r="U34" s="248" t="s">
        <v>577</v>
      </c>
      <c r="V34" s="261">
        <v>33</v>
      </c>
      <c r="W34" s="260">
        <f>VLOOKUP($U34,Players!$C$3:$D$1242,2,FALSE)</f>
        <v>0</v>
      </c>
      <c r="X34" s="260">
        <f t="shared" ref="X34:X65" si="13">IF(W34&gt;0,1,0)</f>
        <v>0</v>
      </c>
      <c r="Z34" s="248" t="s">
        <v>306</v>
      </c>
      <c r="AA34" s="261">
        <v>33</v>
      </c>
      <c r="AB34" s="260">
        <f>VLOOKUP($Z34,Players!$C$3:$D$1242,2,FALSE)</f>
        <v>0</v>
      </c>
      <c r="AC34" s="260">
        <f t="shared" si="5"/>
        <v>0</v>
      </c>
      <c r="AE34" s="225"/>
      <c r="AF34" s="261">
        <v>33</v>
      </c>
      <c r="AG34" s="260" t="e">
        <f>VLOOKUP($AE34,Players!$C$3:$D$1242,2,FALSE)</f>
        <v>#N/A</v>
      </c>
      <c r="AH34" s="260" t="e">
        <f t="shared" si="6"/>
        <v>#N/A</v>
      </c>
      <c r="AJ34" s="255" t="s">
        <v>322</v>
      </c>
      <c r="AK34" s="261">
        <v>33</v>
      </c>
      <c r="AL34" s="260">
        <f>VLOOKUP($AJ34,Players!$Z$3:$AA$1425,2,FALSE)</f>
        <v>0</v>
      </c>
      <c r="AM34" s="260">
        <f t="shared" si="7"/>
        <v>0</v>
      </c>
      <c r="AT34" s="225"/>
      <c r="AU34" s="261">
        <v>33</v>
      </c>
      <c r="AV34" s="260" t="e">
        <f>VLOOKUP($AT34,Players!$Z$3:$AA$1425,2,FALSE)</f>
        <v>#N/A</v>
      </c>
      <c r="AW34" s="260" t="e">
        <f t="shared" si="9"/>
        <v>#N/A</v>
      </c>
    </row>
    <row r="35" spans="1:49">
      <c r="A35" s="225"/>
      <c r="B35" s="262">
        <v>34</v>
      </c>
      <c r="C35" s="260" t="e">
        <f>VLOOKUP($A35,Players!$C$3:$D$1242,2,FALSE)</f>
        <v>#N/A</v>
      </c>
      <c r="D35" s="260" t="e">
        <f t="shared" si="0"/>
        <v>#N/A</v>
      </c>
      <c r="F35" s="248" t="s">
        <v>425</v>
      </c>
      <c r="G35" s="121">
        <v>34</v>
      </c>
      <c r="H35" s="260">
        <f>VLOOKUP($F35,Players!$C$3:$D$1242,2,FALSE)</f>
        <v>0</v>
      </c>
      <c r="I35" s="260">
        <f t="shared" si="10"/>
        <v>0</v>
      </c>
      <c r="K35" s="248" t="s">
        <v>594</v>
      </c>
      <c r="L35" s="261">
        <v>34</v>
      </c>
      <c r="M35" s="260">
        <f>VLOOKUP($K35,Players!$C$3:$D$1242,2,FALSE)</f>
        <v>0</v>
      </c>
      <c r="N35" s="260">
        <f t="shared" si="11"/>
        <v>0</v>
      </c>
      <c r="P35" s="251" t="s">
        <v>633</v>
      </c>
      <c r="Q35" s="261">
        <v>35</v>
      </c>
      <c r="R35" s="260" t="e">
        <f>VLOOKUP($P35,Players!$C$3:$D$1242,2,FALSE)</f>
        <v>#N/A</v>
      </c>
      <c r="S35" s="260" t="e">
        <f t="shared" si="12"/>
        <v>#N/A</v>
      </c>
      <c r="U35" s="248" t="s">
        <v>580</v>
      </c>
      <c r="V35" s="261">
        <v>34</v>
      </c>
      <c r="W35" s="260">
        <f>VLOOKUP($U35,Players!$C$3:$D$1242,2,FALSE)</f>
        <v>0</v>
      </c>
      <c r="X35" s="260">
        <f t="shared" si="13"/>
        <v>0</v>
      </c>
      <c r="Z35" s="247" t="s">
        <v>307</v>
      </c>
      <c r="AA35" s="261">
        <v>34</v>
      </c>
      <c r="AB35" s="260">
        <f>VLOOKUP($Z35,Players!$C$3:$D$1242,2,FALSE)</f>
        <v>0</v>
      </c>
      <c r="AC35" s="260">
        <f t="shared" si="5"/>
        <v>0</v>
      </c>
      <c r="AE35" s="225"/>
      <c r="AF35" s="261">
        <v>34</v>
      </c>
      <c r="AG35" s="260" t="e">
        <f>VLOOKUP($AE35,Players!$C$3:$D$1242,2,FALSE)</f>
        <v>#N/A</v>
      </c>
      <c r="AH35" s="260" t="e">
        <f t="shared" si="6"/>
        <v>#N/A</v>
      </c>
      <c r="AJ35" s="255" t="s">
        <v>323</v>
      </c>
      <c r="AK35" s="261">
        <v>34</v>
      </c>
      <c r="AL35" s="260">
        <f>VLOOKUP($AJ35,Players!$Z$3:$AA$1425,2,FALSE)</f>
        <v>0</v>
      </c>
      <c r="AM35" s="260">
        <f t="shared" si="7"/>
        <v>0</v>
      </c>
      <c r="AT35" s="225"/>
      <c r="AU35" s="261">
        <v>34</v>
      </c>
      <c r="AV35" s="260" t="e">
        <f>VLOOKUP($AT35,Players!$Z$3:$AA$1425,2,FALSE)</f>
        <v>#N/A</v>
      </c>
      <c r="AW35" s="260" t="e">
        <f t="shared" si="9"/>
        <v>#N/A</v>
      </c>
    </row>
    <row r="36" spans="1:49">
      <c r="A36" s="250" t="s">
        <v>176</v>
      </c>
      <c r="B36" s="262">
        <v>35</v>
      </c>
      <c r="C36" s="260" t="e">
        <f>VLOOKUP($A36,Players!$C$3:$D$1242,2,FALSE)</f>
        <v>#N/A</v>
      </c>
      <c r="D36" s="260" t="e">
        <f t="shared" si="0"/>
        <v>#N/A</v>
      </c>
      <c r="F36" s="247" t="s">
        <v>486</v>
      </c>
      <c r="G36" s="121">
        <v>35</v>
      </c>
      <c r="H36" s="260">
        <f>VLOOKUP($F36,Players!$C$3:$D$1242,2,FALSE)</f>
        <v>0</v>
      </c>
      <c r="I36" s="260">
        <f t="shared" si="10"/>
        <v>0</v>
      </c>
      <c r="K36" s="248" t="s">
        <v>595</v>
      </c>
      <c r="L36" s="261">
        <v>35</v>
      </c>
      <c r="M36" s="260">
        <f>VLOOKUP($K36,Players!$C$3:$D$1242,2,FALSE)</f>
        <v>0</v>
      </c>
      <c r="N36" s="260">
        <f t="shared" si="11"/>
        <v>0</v>
      </c>
      <c r="P36" s="247" t="s">
        <v>592</v>
      </c>
      <c r="Q36" s="261">
        <v>36</v>
      </c>
      <c r="R36" s="260">
        <f>VLOOKUP($P36,Players!$C$3:$D$1242,2,FALSE)</f>
        <v>0</v>
      </c>
      <c r="S36" s="260">
        <f t="shared" si="12"/>
        <v>0</v>
      </c>
      <c r="U36" s="248" t="s">
        <v>608</v>
      </c>
      <c r="V36" s="261">
        <v>35</v>
      </c>
      <c r="W36" s="260">
        <f>VLOOKUP($U36,Players!$C$3:$D$1242,2,FALSE)</f>
        <v>0</v>
      </c>
      <c r="X36" s="260">
        <f t="shared" si="13"/>
        <v>0</v>
      </c>
      <c r="Z36" s="247" t="s">
        <v>308</v>
      </c>
      <c r="AA36" s="261">
        <v>35</v>
      </c>
      <c r="AB36" s="260">
        <f>VLOOKUP($Z36,Players!$C$3:$D$1242,2,FALSE)</f>
        <v>0</v>
      </c>
      <c r="AC36" s="260">
        <f t="shared" si="5"/>
        <v>0</v>
      </c>
      <c r="AE36" s="225"/>
      <c r="AF36" s="261">
        <v>35</v>
      </c>
      <c r="AG36" s="260" t="e">
        <f>VLOOKUP($AE36,Players!$C$3:$D$1242,2,FALSE)</f>
        <v>#N/A</v>
      </c>
      <c r="AH36" s="260" t="e">
        <f t="shared" si="6"/>
        <v>#N/A</v>
      </c>
      <c r="AJ36" s="256" t="s">
        <v>325</v>
      </c>
      <c r="AK36" s="261">
        <v>35</v>
      </c>
      <c r="AL36" s="260">
        <f>VLOOKUP($AJ36,Players!$Z$3:$AA$1425,2,FALSE)</f>
        <v>0</v>
      </c>
      <c r="AM36" s="260">
        <f t="shared" si="7"/>
        <v>0</v>
      </c>
      <c r="AT36" s="225"/>
      <c r="AU36" s="261">
        <v>35</v>
      </c>
      <c r="AV36" s="260" t="e">
        <f>VLOOKUP($AT36,Players!$Z$3:$AA$1425,2,FALSE)</f>
        <v>#N/A</v>
      </c>
      <c r="AW36" s="260" t="e">
        <f t="shared" si="9"/>
        <v>#N/A</v>
      </c>
    </row>
    <row r="37" spans="1:49">
      <c r="A37" s="225"/>
      <c r="B37" s="262">
        <v>36</v>
      </c>
      <c r="C37" s="260" t="e">
        <f>VLOOKUP($A37,Players!$C$3:$D$1242,2,FALSE)</f>
        <v>#N/A</v>
      </c>
      <c r="D37" s="260" t="e">
        <f t="shared" si="0"/>
        <v>#N/A</v>
      </c>
      <c r="F37" s="247" t="s">
        <v>487</v>
      </c>
      <c r="G37" s="121">
        <v>36</v>
      </c>
      <c r="H37" s="260">
        <f>VLOOKUP($F37,Players!$C$3:$D$1242,2,FALSE)</f>
        <v>0</v>
      </c>
      <c r="I37" s="260">
        <f t="shared" si="10"/>
        <v>0</v>
      </c>
      <c r="K37" s="248" t="s">
        <v>607</v>
      </c>
      <c r="L37" s="261">
        <v>36</v>
      </c>
      <c r="M37" s="260">
        <f>VLOOKUP($K37,Players!$C$3:$D$1242,2,FALSE)</f>
        <v>0</v>
      </c>
      <c r="N37" s="260">
        <f t="shared" si="11"/>
        <v>0</v>
      </c>
      <c r="P37" s="225"/>
      <c r="Q37" s="261">
        <v>37</v>
      </c>
      <c r="R37" s="260" t="e">
        <f>VLOOKUP($P37,Players!$C$3:$D$1242,2,FALSE)</f>
        <v>#N/A</v>
      </c>
      <c r="S37" s="260" t="e">
        <f t="shared" si="12"/>
        <v>#N/A</v>
      </c>
      <c r="U37" s="248" t="s">
        <v>637</v>
      </c>
      <c r="V37" s="261">
        <v>36</v>
      </c>
      <c r="W37" s="260" t="e">
        <f>VLOOKUP($U37,Players!$C$3:$D$1242,2,FALSE)</f>
        <v>#N/A</v>
      </c>
      <c r="X37" s="260" t="e">
        <f t="shared" si="13"/>
        <v>#N/A</v>
      </c>
      <c r="Z37" s="247" t="s">
        <v>309</v>
      </c>
      <c r="AA37" s="261">
        <v>36</v>
      </c>
      <c r="AB37" s="260">
        <f>VLOOKUP($Z37,Players!$C$3:$D$1242,2,FALSE)</f>
        <v>0</v>
      </c>
      <c r="AC37" s="260">
        <f t="shared" si="5"/>
        <v>0</v>
      </c>
      <c r="AE37" s="225"/>
      <c r="AF37" s="261">
        <v>36</v>
      </c>
      <c r="AG37" s="260" t="e">
        <f>VLOOKUP($AE37,Players!$C$3:$D$1242,2,FALSE)</f>
        <v>#N/A</v>
      </c>
      <c r="AH37" s="260" t="e">
        <f t="shared" si="6"/>
        <v>#N/A</v>
      </c>
      <c r="AJ37" s="256" t="s">
        <v>326</v>
      </c>
      <c r="AK37" s="261">
        <v>36</v>
      </c>
      <c r="AL37" s="260">
        <f>VLOOKUP($AJ37,Players!$Z$3:$AA$1425,2,FALSE)</f>
        <v>0</v>
      </c>
      <c r="AM37" s="260">
        <f t="shared" si="7"/>
        <v>0</v>
      </c>
      <c r="AT37" s="225"/>
      <c r="AU37" s="261">
        <v>36</v>
      </c>
      <c r="AV37" s="260" t="e">
        <f>VLOOKUP($AT37,Players!$Z$3:$AA$1425,2,FALSE)</f>
        <v>#N/A</v>
      </c>
      <c r="AW37" s="260" t="e">
        <f t="shared" si="9"/>
        <v>#N/A</v>
      </c>
    </row>
    <row r="38" spans="1:49">
      <c r="A38" s="225"/>
      <c r="B38" s="262">
        <v>37</v>
      </c>
      <c r="C38" s="260" t="e">
        <f>VLOOKUP($A38,Players!$C$3:$D$1242,2,FALSE)</f>
        <v>#N/A</v>
      </c>
      <c r="D38" s="260" t="e">
        <f t="shared" si="0"/>
        <v>#N/A</v>
      </c>
      <c r="F38" s="247" t="s">
        <v>488</v>
      </c>
      <c r="G38" s="121">
        <v>37</v>
      </c>
      <c r="H38" s="260">
        <f>VLOOKUP($F38,Players!$C$3:$D$1242,2,FALSE)</f>
        <v>0</v>
      </c>
      <c r="I38" s="260">
        <f t="shared" si="10"/>
        <v>0</v>
      </c>
      <c r="K38" s="225"/>
      <c r="L38" s="261">
        <v>37</v>
      </c>
      <c r="M38" s="260" t="e">
        <f>VLOOKUP($K38,Players!$C$3:$D$1242,2,FALSE)</f>
        <v>#N/A</v>
      </c>
      <c r="N38" s="260" t="e">
        <f t="shared" si="11"/>
        <v>#N/A</v>
      </c>
      <c r="P38" s="225"/>
      <c r="Q38" s="261">
        <v>38</v>
      </c>
      <c r="R38" s="260" t="e">
        <f>VLOOKUP($P38,Players!$C$3:$D$1242,2,FALSE)</f>
        <v>#N/A</v>
      </c>
      <c r="S38" s="260" t="e">
        <f t="shared" si="12"/>
        <v>#N/A</v>
      </c>
      <c r="U38" s="248" t="s">
        <v>610</v>
      </c>
      <c r="V38" s="261">
        <v>37</v>
      </c>
      <c r="W38" s="260">
        <f>VLOOKUP($U38,Players!$C$3:$D$1242,2,FALSE)</f>
        <v>0</v>
      </c>
      <c r="X38" s="260">
        <f t="shared" si="13"/>
        <v>0</v>
      </c>
      <c r="Z38" s="247" t="s">
        <v>310</v>
      </c>
      <c r="AA38" s="261">
        <v>37</v>
      </c>
      <c r="AB38" s="260">
        <f>VLOOKUP($Z38,Players!$C$3:$D$1242,2,FALSE)</f>
        <v>0</v>
      </c>
      <c r="AC38" s="260">
        <f t="shared" si="5"/>
        <v>0</v>
      </c>
      <c r="AE38" s="225"/>
      <c r="AF38" s="261">
        <v>37</v>
      </c>
      <c r="AG38" s="260" t="e">
        <f>VLOOKUP($AE38,Players!$C$3:$D$1242,2,FALSE)</f>
        <v>#N/A</v>
      </c>
      <c r="AH38" s="260" t="e">
        <f t="shared" si="6"/>
        <v>#N/A</v>
      </c>
      <c r="AJ38" s="256" t="s">
        <v>327</v>
      </c>
      <c r="AK38" s="261">
        <v>37</v>
      </c>
      <c r="AL38" s="260">
        <f>VLOOKUP($AJ38,Players!$Z$3:$AA$1425,2,FALSE)</f>
        <v>0</v>
      </c>
      <c r="AM38" s="260">
        <f t="shared" si="7"/>
        <v>0</v>
      </c>
      <c r="AT38" s="225"/>
      <c r="AU38" s="261">
        <v>37</v>
      </c>
      <c r="AV38" s="260" t="e">
        <f>VLOOKUP($AT38,Players!$Z$3:$AA$1425,2,FALSE)</f>
        <v>#N/A</v>
      </c>
      <c r="AW38" s="260" t="e">
        <f t="shared" si="9"/>
        <v>#N/A</v>
      </c>
    </row>
    <row r="39" spans="1:49">
      <c r="A39" s="225"/>
      <c r="B39" s="262">
        <v>38</v>
      </c>
      <c r="C39" s="260" t="e">
        <f>VLOOKUP($A39,Players!$C$3:$D$1242,2,FALSE)</f>
        <v>#N/A</v>
      </c>
      <c r="D39" s="260" t="e">
        <f t="shared" si="0"/>
        <v>#N/A</v>
      </c>
      <c r="F39" s="247" t="s">
        <v>489</v>
      </c>
      <c r="G39" s="121">
        <v>38</v>
      </c>
      <c r="H39" s="260">
        <f>VLOOKUP($F39,Players!$C$3:$D$1242,2,FALSE)</f>
        <v>0</v>
      </c>
      <c r="I39" s="260">
        <f t="shared" si="10"/>
        <v>0</v>
      </c>
      <c r="K39" s="225"/>
      <c r="L39" s="261">
        <v>38</v>
      </c>
      <c r="M39" s="260" t="e">
        <f>VLOOKUP($K39,Players!$C$3:$D$1242,2,FALSE)</f>
        <v>#N/A</v>
      </c>
      <c r="N39" s="260" t="e">
        <f t="shared" si="11"/>
        <v>#N/A</v>
      </c>
      <c r="P39" s="225"/>
      <c r="Q39" s="261">
        <v>39</v>
      </c>
      <c r="R39" s="260" t="e">
        <f>VLOOKUP($P39,Players!$C$3:$D$1242,2,FALSE)</f>
        <v>#N/A</v>
      </c>
      <c r="S39" s="260" t="e">
        <f t="shared" si="12"/>
        <v>#N/A</v>
      </c>
      <c r="U39" s="248" t="s">
        <v>613</v>
      </c>
      <c r="V39" s="261">
        <v>38</v>
      </c>
      <c r="W39" s="260">
        <f>VLOOKUP($U39,Players!$C$3:$D$1242,2,FALSE)</f>
        <v>0</v>
      </c>
      <c r="X39" s="260">
        <f t="shared" si="13"/>
        <v>0</v>
      </c>
      <c r="Z39" s="247" t="s">
        <v>333</v>
      </c>
      <c r="AA39" s="261">
        <v>38</v>
      </c>
      <c r="AB39" s="260">
        <f>VLOOKUP($Z39,Players!$C$3:$D$1242,2,FALSE)</f>
        <v>0</v>
      </c>
      <c r="AC39" s="260">
        <f t="shared" si="5"/>
        <v>0</v>
      </c>
      <c r="AE39" s="225"/>
      <c r="AF39" s="261">
        <v>38</v>
      </c>
      <c r="AG39" s="260" t="e">
        <f>VLOOKUP($AE39,Players!$C$3:$D$1242,2,FALSE)</f>
        <v>#N/A</v>
      </c>
      <c r="AH39" s="260" t="e">
        <f t="shared" si="6"/>
        <v>#N/A</v>
      </c>
      <c r="AJ39" s="256" t="s">
        <v>328</v>
      </c>
      <c r="AK39" s="261">
        <v>38</v>
      </c>
      <c r="AL39" s="260">
        <f>VLOOKUP($AJ39,Players!$Z$3:$AA$1425,2,FALSE)</f>
        <v>0</v>
      </c>
      <c r="AM39" s="260">
        <f t="shared" si="7"/>
        <v>0</v>
      </c>
      <c r="AT39" s="225"/>
      <c r="AU39" s="261">
        <v>38</v>
      </c>
      <c r="AV39" s="260" t="e">
        <f>VLOOKUP($AT39,Players!$Z$3:$AA$1425,2,FALSE)</f>
        <v>#N/A</v>
      </c>
      <c r="AW39" s="260" t="e">
        <f t="shared" si="9"/>
        <v>#N/A</v>
      </c>
    </row>
    <row r="40" spans="1:49">
      <c r="A40" s="225"/>
      <c r="B40" s="262">
        <v>39</v>
      </c>
      <c r="C40" s="260" t="e">
        <f>VLOOKUP($A40,Players!$C$3:$D$1242,2,FALSE)</f>
        <v>#N/A</v>
      </c>
      <c r="D40" s="260" t="e">
        <f t="shared" si="0"/>
        <v>#N/A</v>
      </c>
      <c r="F40" s="247" t="s">
        <v>540</v>
      </c>
      <c r="G40" s="121">
        <v>39</v>
      </c>
      <c r="H40" s="260">
        <f>VLOOKUP($F40,Players!$C$3:$D$1242,2,FALSE)</f>
        <v>0</v>
      </c>
      <c r="I40" s="260">
        <f t="shared" si="10"/>
        <v>0</v>
      </c>
      <c r="K40" s="225"/>
      <c r="L40" s="261">
        <v>39</v>
      </c>
      <c r="M40" s="260" t="e">
        <f>VLOOKUP($K40,Players!$C$3:$D$1242,2,FALSE)</f>
        <v>#N/A</v>
      </c>
      <c r="N40" s="260" t="e">
        <f t="shared" si="11"/>
        <v>#N/A</v>
      </c>
      <c r="P40" s="225"/>
      <c r="Q40" s="261">
        <v>40</v>
      </c>
      <c r="R40" s="260" t="e">
        <f>VLOOKUP($P40,Players!$C$3:$D$1242,2,FALSE)</f>
        <v>#N/A</v>
      </c>
      <c r="S40" s="260" t="e">
        <f t="shared" si="12"/>
        <v>#N/A</v>
      </c>
      <c r="U40" s="225"/>
      <c r="V40" s="261">
        <v>39</v>
      </c>
      <c r="W40" s="260" t="e">
        <f>VLOOKUP($U40,Players!$C$3:$D$1242,2,FALSE)</f>
        <v>#N/A</v>
      </c>
      <c r="X40" s="260" t="e">
        <f t="shared" si="13"/>
        <v>#N/A</v>
      </c>
      <c r="Z40" s="247" t="s">
        <v>352</v>
      </c>
      <c r="AA40" s="261">
        <v>39</v>
      </c>
      <c r="AB40" s="260">
        <f>VLOOKUP($Z40,Players!$C$3:$D$1242,2,FALSE)</f>
        <v>0</v>
      </c>
      <c r="AC40" s="260">
        <f t="shared" si="5"/>
        <v>0</v>
      </c>
      <c r="AE40" s="225"/>
      <c r="AF40" s="261">
        <v>39</v>
      </c>
      <c r="AG40" s="260" t="e">
        <f>VLOOKUP($AE40,Players!$C$3:$D$1242,2,FALSE)</f>
        <v>#N/A</v>
      </c>
      <c r="AH40" s="260" t="e">
        <f t="shared" si="6"/>
        <v>#N/A</v>
      </c>
      <c r="AJ40" s="255" t="s">
        <v>329</v>
      </c>
      <c r="AK40" s="261">
        <v>39</v>
      </c>
      <c r="AL40" s="260">
        <f>VLOOKUP($AJ40,Players!$Z$3:$AA$1425,2,FALSE)</f>
        <v>0</v>
      </c>
      <c r="AM40" s="260">
        <f t="shared" si="7"/>
        <v>0</v>
      </c>
      <c r="AT40" s="225"/>
      <c r="AU40" s="261">
        <v>39</v>
      </c>
      <c r="AV40" s="260" t="e">
        <f>VLOOKUP($AT40,Players!$Z$3:$AA$1425,2,FALSE)</f>
        <v>#N/A</v>
      </c>
      <c r="AW40" s="260" t="e">
        <f t="shared" si="9"/>
        <v>#N/A</v>
      </c>
    </row>
    <row r="41" spans="1:49">
      <c r="A41" s="225"/>
      <c r="B41" s="262">
        <v>40</v>
      </c>
      <c r="C41" s="260" t="e">
        <f>VLOOKUP($A41,Players!$C$3:$D$1242,2,FALSE)</f>
        <v>#N/A</v>
      </c>
      <c r="D41" s="260" t="e">
        <f t="shared" si="0"/>
        <v>#N/A</v>
      </c>
      <c r="F41" s="247" t="s">
        <v>544</v>
      </c>
      <c r="G41" s="121">
        <v>40</v>
      </c>
      <c r="H41" s="260">
        <f>VLOOKUP($F42,Players!$C$3:$D$1242,2,FALSE)</f>
        <v>0</v>
      </c>
      <c r="I41" s="260">
        <f t="shared" si="10"/>
        <v>0</v>
      </c>
      <c r="K41" s="225"/>
      <c r="L41" s="261">
        <v>40</v>
      </c>
      <c r="M41" s="260" t="e">
        <f>VLOOKUP($K41,Players!$C$3:$D$1242,2,FALSE)</f>
        <v>#N/A</v>
      </c>
      <c r="N41" s="260" t="e">
        <f t="shared" si="11"/>
        <v>#N/A</v>
      </c>
      <c r="P41" s="225"/>
      <c r="Q41" s="261">
        <v>41</v>
      </c>
      <c r="R41" s="260" t="e">
        <f>VLOOKUP($P41,Players!$C$3:$D$1242,2,FALSE)</f>
        <v>#N/A</v>
      </c>
      <c r="S41" s="260" t="e">
        <f t="shared" si="12"/>
        <v>#N/A</v>
      </c>
      <c r="U41" s="225"/>
      <c r="V41" s="261">
        <v>40</v>
      </c>
      <c r="W41" s="260" t="e">
        <f>VLOOKUP($U41,Players!$C$3:$D$1242,2,FALSE)</f>
        <v>#N/A</v>
      </c>
      <c r="X41" s="260" t="e">
        <f t="shared" si="13"/>
        <v>#N/A</v>
      </c>
      <c r="Z41" s="248" t="s">
        <v>353</v>
      </c>
      <c r="AA41" s="261">
        <v>40</v>
      </c>
      <c r="AB41" s="260">
        <f>VLOOKUP($Z41,Players!$C$3:$D$1242,2,FALSE)</f>
        <v>0</v>
      </c>
      <c r="AC41" s="260">
        <f t="shared" si="5"/>
        <v>0</v>
      </c>
      <c r="AE41" s="225"/>
      <c r="AF41" s="261">
        <v>40</v>
      </c>
      <c r="AG41" s="260" t="e">
        <f>VLOOKUP($AE41,Players!$C$3:$D$1242,2,FALSE)</f>
        <v>#N/A</v>
      </c>
      <c r="AH41" s="260" t="e">
        <f t="shared" si="6"/>
        <v>#N/A</v>
      </c>
      <c r="AJ41" s="255" t="s">
        <v>330</v>
      </c>
      <c r="AK41" s="261">
        <v>40</v>
      </c>
      <c r="AL41" s="260">
        <f>VLOOKUP($AJ41,Players!$Z$3:$AA$1425,2,FALSE)</f>
        <v>0</v>
      </c>
      <c r="AM41" s="260">
        <f t="shared" si="7"/>
        <v>0</v>
      </c>
      <c r="AT41" s="225"/>
      <c r="AU41" s="261">
        <v>40</v>
      </c>
      <c r="AV41" s="260" t="e">
        <f>VLOOKUP($AT41,Players!$Z$3:$AA$1425,2,FALSE)</f>
        <v>#N/A</v>
      </c>
      <c r="AW41" s="260" t="e">
        <f t="shared" si="9"/>
        <v>#N/A</v>
      </c>
    </row>
    <row r="42" spans="1:49">
      <c r="A42" s="225"/>
      <c r="B42" s="262">
        <v>41</v>
      </c>
      <c r="C42" s="260" t="e">
        <f>VLOOKUP($A42,Players!$C$3:$D$1242,2,FALSE)</f>
        <v>#N/A</v>
      </c>
      <c r="D42" s="260" t="e">
        <f t="shared" si="0"/>
        <v>#N/A</v>
      </c>
      <c r="F42" s="248" t="s">
        <v>545</v>
      </c>
      <c r="G42" s="121">
        <v>41</v>
      </c>
      <c r="H42" s="260">
        <f>VLOOKUP($F41,Players!$C$3:$D$1242,2,FALSE)</f>
        <v>0</v>
      </c>
      <c r="I42" s="260">
        <f t="shared" si="10"/>
        <v>0</v>
      </c>
      <c r="L42" s="261">
        <v>41</v>
      </c>
      <c r="M42" s="260" t="e">
        <f>VLOOKUP(#REF!,Players!$C$3:$D$1242,2,FALSE)</f>
        <v>#REF!</v>
      </c>
      <c r="N42" s="260" t="e">
        <f t="shared" si="11"/>
        <v>#REF!</v>
      </c>
      <c r="P42" s="225"/>
      <c r="Q42" s="261">
        <v>42</v>
      </c>
      <c r="R42" s="260" t="e">
        <f>VLOOKUP($P42,Players!$C$3:$D$1242,2,FALSE)</f>
        <v>#N/A</v>
      </c>
      <c r="S42" s="260" t="e">
        <f t="shared" si="12"/>
        <v>#N/A</v>
      </c>
      <c r="U42" s="225"/>
      <c r="V42" s="261">
        <v>41</v>
      </c>
      <c r="W42" s="260" t="e">
        <f>VLOOKUP($U42,Players!$C$3:$D$1242,2,FALSE)</f>
        <v>#N/A</v>
      </c>
      <c r="X42" s="260" t="e">
        <f t="shared" si="13"/>
        <v>#N/A</v>
      </c>
      <c r="Z42" s="248" t="s">
        <v>638</v>
      </c>
      <c r="AA42" s="261">
        <v>41</v>
      </c>
      <c r="AB42" s="260" t="e">
        <f>VLOOKUP($Z42,Players!$C$3:$D$1242,2,FALSE)</f>
        <v>#N/A</v>
      </c>
      <c r="AC42" s="260" t="e">
        <f t="shared" si="5"/>
        <v>#N/A</v>
      </c>
      <c r="AE42" s="225"/>
      <c r="AF42" s="261">
        <v>41</v>
      </c>
      <c r="AG42" s="260" t="e">
        <f>VLOOKUP($AE42,Players!$C$3:$D$1242,2,FALSE)</f>
        <v>#N/A</v>
      </c>
      <c r="AH42" s="260" t="e">
        <f t="shared" si="6"/>
        <v>#N/A</v>
      </c>
      <c r="AJ42" s="255" t="s">
        <v>332</v>
      </c>
      <c r="AK42" s="261">
        <v>41</v>
      </c>
      <c r="AL42" s="260">
        <f>VLOOKUP($AJ42,Players!$Z$3:$AA$1425,2,FALSE)</f>
        <v>0</v>
      </c>
      <c r="AM42" s="260">
        <f t="shared" si="7"/>
        <v>0</v>
      </c>
      <c r="AT42" s="225"/>
      <c r="AU42" s="261">
        <v>41</v>
      </c>
      <c r="AV42" s="260" t="e">
        <f>VLOOKUP($AT42,Players!$Z$3:$AA$1425,2,FALSE)</f>
        <v>#N/A</v>
      </c>
      <c r="AW42" s="260" t="e">
        <f t="shared" si="9"/>
        <v>#N/A</v>
      </c>
    </row>
    <row r="43" spans="1:49">
      <c r="A43" s="225"/>
      <c r="B43" s="262">
        <v>42</v>
      </c>
      <c r="C43" s="260" t="e">
        <f>VLOOKUP($A43,Players!$C$3:$D$1242,2,FALSE)</f>
        <v>#N/A</v>
      </c>
      <c r="D43" s="260" t="e">
        <f t="shared" si="0"/>
        <v>#N/A</v>
      </c>
      <c r="F43" s="248" t="s">
        <v>548</v>
      </c>
      <c r="G43" s="121">
        <v>42</v>
      </c>
      <c r="H43" s="260">
        <f>VLOOKUP($F43,Players!$C$3:$D$1242,2,FALSE)</f>
        <v>0</v>
      </c>
      <c r="I43" s="260">
        <f t="shared" si="10"/>
        <v>0</v>
      </c>
      <c r="K43" s="225"/>
      <c r="L43" s="261">
        <v>42</v>
      </c>
      <c r="M43" s="260" t="e">
        <f>VLOOKUP($K43,Players!$C$3:$D$1242,2,FALSE)</f>
        <v>#N/A</v>
      </c>
      <c r="N43" s="260" t="e">
        <f t="shared" si="11"/>
        <v>#N/A</v>
      </c>
      <c r="P43" s="225"/>
      <c r="Q43" s="261">
        <v>43</v>
      </c>
      <c r="R43" s="260" t="e">
        <f>VLOOKUP($P43,Players!$C$3:$D$1242,2,FALSE)</f>
        <v>#N/A</v>
      </c>
      <c r="S43" s="260" t="e">
        <f t="shared" si="12"/>
        <v>#N/A</v>
      </c>
      <c r="U43" s="225"/>
      <c r="V43" s="261">
        <v>42</v>
      </c>
      <c r="W43" s="260" t="e">
        <f>VLOOKUP($U43,Players!$C$3:$D$1242,2,FALSE)</f>
        <v>#N/A</v>
      </c>
      <c r="X43" s="260" t="e">
        <f t="shared" si="13"/>
        <v>#N/A</v>
      </c>
      <c r="Z43" s="253" t="s">
        <v>355</v>
      </c>
      <c r="AA43" s="261">
        <v>42</v>
      </c>
      <c r="AB43" s="260">
        <f>VLOOKUP($Z43,Players!$C$3:$D$1242,2,FALSE)</f>
        <v>0</v>
      </c>
      <c r="AC43" s="260">
        <f t="shared" si="5"/>
        <v>0</v>
      </c>
      <c r="AE43" s="225"/>
      <c r="AF43" s="261">
        <v>42</v>
      </c>
      <c r="AG43" s="260" t="e">
        <f>VLOOKUP($AE43,Players!$C$3:$D$1242,2,FALSE)</f>
        <v>#N/A</v>
      </c>
      <c r="AH43" s="260" t="e">
        <f t="shared" si="6"/>
        <v>#N/A</v>
      </c>
      <c r="AJ43" s="255" t="s">
        <v>365</v>
      </c>
      <c r="AK43" s="261">
        <v>42</v>
      </c>
      <c r="AL43" s="260">
        <f>VLOOKUP($AJ43,Players!$Z$3:$AA$1425,2,FALSE)</f>
        <v>0</v>
      </c>
      <c r="AM43" s="260">
        <f t="shared" si="7"/>
        <v>0</v>
      </c>
      <c r="AT43" s="225"/>
      <c r="AU43" s="261">
        <v>42</v>
      </c>
      <c r="AV43" s="260" t="e">
        <f>VLOOKUP($AT43,Players!$Z$3:$AA$1425,2,FALSE)</f>
        <v>#N/A</v>
      </c>
      <c r="AW43" s="260" t="e">
        <f t="shared" si="9"/>
        <v>#N/A</v>
      </c>
    </row>
    <row r="44" spans="1:49">
      <c r="A44" s="225"/>
      <c r="B44" s="262">
        <v>43</v>
      </c>
      <c r="C44" s="260" t="e">
        <f>VLOOKUP($A44,Players!$C$3:$D$1242,2,FALSE)</f>
        <v>#N/A</v>
      </c>
      <c r="D44" s="260" t="e">
        <f t="shared" si="0"/>
        <v>#N/A</v>
      </c>
      <c r="F44" s="248" t="s">
        <v>553</v>
      </c>
      <c r="G44" s="121">
        <v>43</v>
      </c>
      <c r="H44" s="260">
        <f>VLOOKUP($F44,Players!$C$3:$D$1242,2,FALSE)</f>
        <v>0</v>
      </c>
      <c r="I44" s="260">
        <f t="shared" si="10"/>
        <v>0</v>
      </c>
      <c r="K44" s="225"/>
      <c r="L44" s="261">
        <v>43</v>
      </c>
      <c r="M44" s="260" t="e">
        <f>VLOOKUP($K44,Players!$C$3:$D$1242,2,FALSE)</f>
        <v>#N/A</v>
      </c>
      <c r="N44" s="260" t="e">
        <f t="shared" si="11"/>
        <v>#N/A</v>
      </c>
      <c r="P44" s="225"/>
      <c r="Q44" s="261">
        <v>44</v>
      </c>
      <c r="R44" s="260" t="e">
        <f>VLOOKUP($P44,Players!$C$3:$D$1242,2,FALSE)</f>
        <v>#N/A</v>
      </c>
      <c r="S44" s="260" t="e">
        <f t="shared" si="12"/>
        <v>#N/A</v>
      </c>
      <c r="U44" s="225"/>
      <c r="V44" s="261">
        <v>43</v>
      </c>
      <c r="W44" s="260" t="e">
        <f>VLOOKUP($U44,Players!$C$3:$D$1242,2,FALSE)</f>
        <v>#N/A</v>
      </c>
      <c r="X44" s="260" t="e">
        <f t="shared" si="13"/>
        <v>#N/A</v>
      </c>
      <c r="Z44" s="253" t="s">
        <v>356</v>
      </c>
      <c r="AA44" s="261">
        <v>43</v>
      </c>
      <c r="AB44" s="260">
        <f>VLOOKUP($Z44,Players!$C$3:$D$1242,2,FALSE)</f>
        <v>0</v>
      </c>
      <c r="AC44" s="260">
        <f t="shared" si="5"/>
        <v>0</v>
      </c>
      <c r="AE44" s="225"/>
      <c r="AF44" s="261">
        <v>43</v>
      </c>
      <c r="AG44" s="260" t="e">
        <f>VLOOKUP($AE44,Players!$C$3:$D$1242,2,FALSE)</f>
        <v>#N/A</v>
      </c>
      <c r="AH44" s="260" t="e">
        <f t="shared" si="6"/>
        <v>#N/A</v>
      </c>
      <c r="AJ44" s="255" t="s">
        <v>366</v>
      </c>
      <c r="AK44" s="261">
        <v>43</v>
      </c>
      <c r="AL44" s="260">
        <f>VLOOKUP($AJ44,Players!$Z$3:$AA$1425,2,FALSE)</f>
        <v>0</v>
      </c>
      <c r="AM44" s="260">
        <f t="shared" si="7"/>
        <v>0</v>
      </c>
      <c r="AT44" s="225"/>
      <c r="AU44" s="261">
        <v>43</v>
      </c>
      <c r="AV44" s="260" t="e">
        <f>VLOOKUP($AT44,Players!$Z$3:$AA$1425,2,FALSE)</f>
        <v>#N/A</v>
      </c>
      <c r="AW44" s="260" t="e">
        <f t="shared" si="9"/>
        <v>#N/A</v>
      </c>
    </row>
    <row r="45" spans="1:49">
      <c r="A45" s="225"/>
      <c r="B45" s="262">
        <v>44</v>
      </c>
      <c r="C45" s="260" t="e">
        <f>VLOOKUP($A45,Players!$C$3:$D$1242,2,FALSE)</f>
        <v>#N/A</v>
      </c>
      <c r="D45" s="260" t="e">
        <f t="shared" si="0"/>
        <v>#N/A</v>
      </c>
      <c r="F45" s="247" t="s">
        <v>554</v>
      </c>
      <c r="G45" s="121">
        <v>44</v>
      </c>
      <c r="H45" s="260">
        <f>VLOOKUP($F45,Players!$C$3:$D$1242,2,FALSE)</f>
        <v>0</v>
      </c>
      <c r="I45" s="260">
        <f t="shared" si="10"/>
        <v>0</v>
      </c>
      <c r="K45" s="225"/>
      <c r="L45" s="261">
        <v>44</v>
      </c>
      <c r="M45" s="260" t="e">
        <f>VLOOKUP($K45,Players!$C$3:$D$1242,2,FALSE)</f>
        <v>#N/A</v>
      </c>
      <c r="N45" s="260" t="e">
        <f t="shared" si="11"/>
        <v>#N/A</v>
      </c>
      <c r="P45" s="225"/>
      <c r="Q45" s="261">
        <v>45</v>
      </c>
      <c r="R45" s="260" t="e">
        <f>VLOOKUP($P45,Players!$C$3:$D$1242,2,FALSE)</f>
        <v>#N/A</v>
      </c>
      <c r="S45" s="260" t="e">
        <f t="shared" si="12"/>
        <v>#N/A</v>
      </c>
      <c r="U45" s="225"/>
      <c r="V45" s="261">
        <v>44</v>
      </c>
      <c r="W45" s="260" t="e">
        <f>VLOOKUP($U45,Players!$C$3:$D$1242,2,FALSE)</f>
        <v>#N/A</v>
      </c>
      <c r="X45" s="260" t="e">
        <f t="shared" si="13"/>
        <v>#N/A</v>
      </c>
      <c r="Z45" s="253" t="s">
        <v>357</v>
      </c>
      <c r="AA45" s="261">
        <v>44</v>
      </c>
      <c r="AB45" s="260">
        <f>VLOOKUP($Z45,Players!$C$3:$D$1242,2,FALSE)</f>
        <v>0</v>
      </c>
      <c r="AC45" s="260">
        <f t="shared" si="5"/>
        <v>0</v>
      </c>
      <c r="AE45" s="225"/>
      <c r="AF45" s="261">
        <v>44</v>
      </c>
      <c r="AG45" s="260" t="e">
        <f>VLOOKUP($AE45,Players!$C$3:$D$1242,2,FALSE)</f>
        <v>#N/A</v>
      </c>
      <c r="AH45" s="260" t="e">
        <f t="shared" si="6"/>
        <v>#N/A</v>
      </c>
      <c r="AJ45" s="255" t="s">
        <v>367</v>
      </c>
      <c r="AK45" s="261">
        <v>44</v>
      </c>
      <c r="AL45" s="260">
        <f>VLOOKUP($AJ45,Players!$Z$3:$AA$1425,2,FALSE)</f>
        <v>0</v>
      </c>
      <c r="AM45" s="260">
        <f t="shared" si="7"/>
        <v>0</v>
      </c>
      <c r="AT45" s="225"/>
      <c r="AU45" s="261">
        <v>44</v>
      </c>
      <c r="AV45" s="260" t="e">
        <f>VLOOKUP($AT45,Players!$Z$3:$AA$1425,2,FALSE)</f>
        <v>#N/A</v>
      </c>
      <c r="AW45" s="260" t="e">
        <f t="shared" si="9"/>
        <v>#N/A</v>
      </c>
    </row>
    <row r="46" spans="1:49">
      <c r="A46" s="225"/>
      <c r="B46" s="262">
        <v>45</v>
      </c>
      <c r="C46" s="260" t="e">
        <f>VLOOKUP($A46,Players!$C$3:$D$1242,2,FALSE)</f>
        <v>#N/A</v>
      </c>
      <c r="D46" s="260" t="e">
        <f t="shared" si="0"/>
        <v>#N/A</v>
      </c>
      <c r="F46" s="247" t="s">
        <v>556</v>
      </c>
      <c r="G46" s="121">
        <v>45</v>
      </c>
      <c r="H46" s="260">
        <f>VLOOKUP($F46,Players!$C$3:$D$1242,2,FALSE)</f>
        <v>0</v>
      </c>
      <c r="I46" s="260">
        <f t="shared" si="10"/>
        <v>0</v>
      </c>
      <c r="K46" s="225"/>
      <c r="L46" s="261">
        <v>45</v>
      </c>
      <c r="M46" s="260" t="e">
        <f>VLOOKUP($K46,Players!$C$3:$D$1242,2,FALSE)</f>
        <v>#N/A</v>
      </c>
      <c r="N46" s="260" t="e">
        <f t="shared" si="11"/>
        <v>#N/A</v>
      </c>
      <c r="P46" s="225"/>
      <c r="Q46" s="261">
        <v>46</v>
      </c>
      <c r="R46" s="260" t="e">
        <f>VLOOKUP($P46,Players!$C$3:$D$1242,2,FALSE)</f>
        <v>#N/A</v>
      </c>
      <c r="S46" s="260" t="e">
        <f t="shared" si="12"/>
        <v>#N/A</v>
      </c>
      <c r="U46" s="225"/>
      <c r="V46" s="261">
        <v>45</v>
      </c>
      <c r="W46" s="260" t="e">
        <f>VLOOKUP($U46,Players!$C$3:$D$1242,2,FALSE)</f>
        <v>#N/A</v>
      </c>
      <c r="X46" s="260" t="e">
        <f t="shared" si="13"/>
        <v>#N/A</v>
      </c>
      <c r="Z46" s="253" t="s">
        <v>358</v>
      </c>
      <c r="AA46" s="261">
        <v>45</v>
      </c>
      <c r="AB46" s="260">
        <f>VLOOKUP($Z46,Players!$C$3:$D$1242,2,FALSE)</f>
        <v>0</v>
      </c>
      <c r="AC46" s="260">
        <f t="shared" si="5"/>
        <v>0</v>
      </c>
      <c r="AE46" s="225"/>
      <c r="AF46" s="261">
        <v>45</v>
      </c>
      <c r="AG46" s="260" t="e">
        <f>VLOOKUP($AE46,Players!$C$3:$D$1242,2,FALSE)</f>
        <v>#N/A</v>
      </c>
      <c r="AH46" s="260" t="e">
        <f t="shared" si="6"/>
        <v>#N/A</v>
      </c>
      <c r="AJ46" s="255" t="s">
        <v>368</v>
      </c>
      <c r="AK46" s="261">
        <v>45</v>
      </c>
      <c r="AL46" s="260">
        <f>VLOOKUP($AJ46,Players!$Z$3:$AA$1425,2,FALSE)</f>
        <v>0</v>
      </c>
      <c r="AM46" s="260">
        <f t="shared" si="7"/>
        <v>0</v>
      </c>
      <c r="AT46" s="225"/>
      <c r="AU46" s="261">
        <v>45</v>
      </c>
      <c r="AV46" s="260" t="e">
        <f>VLOOKUP($AT46,Players!$Z$3:$AA$1425,2,FALSE)</f>
        <v>#N/A</v>
      </c>
      <c r="AW46" s="260" t="e">
        <f t="shared" si="9"/>
        <v>#N/A</v>
      </c>
    </row>
    <row r="47" spans="1:49">
      <c r="A47" s="225"/>
      <c r="B47" s="262">
        <v>46</v>
      </c>
      <c r="C47" s="260" t="e">
        <f>VLOOKUP($A47,Players!$C$3:$D$1242,2,FALSE)</f>
        <v>#N/A</v>
      </c>
      <c r="D47" s="260" t="e">
        <f t="shared" si="0"/>
        <v>#N/A</v>
      </c>
      <c r="F47" s="247" t="s">
        <v>558</v>
      </c>
      <c r="G47" s="121">
        <v>46</v>
      </c>
      <c r="H47" s="260">
        <f>VLOOKUP($F47,Players!$C$3:$D$1242,2,FALSE)</f>
        <v>0</v>
      </c>
      <c r="I47" s="260">
        <f t="shared" si="10"/>
        <v>0</v>
      </c>
      <c r="K47" s="225"/>
      <c r="L47" s="261">
        <v>46</v>
      </c>
      <c r="M47" s="260" t="e">
        <f>VLOOKUP($K47,Players!$C$3:$D$1242,2,FALSE)</f>
        <v>#N/A</v>
      </c>
      <c r="N47" s="260" t="e">
        <f t="shared" si="11"/>
        <v>#N/A</v>
      </c>
      <c r="P47" s="225"/>
      <c r="Q47" s="261">
        <v>47</v>
      </c>
      <c r="R47" s="260" t="e">
        <f>VLOOKUP($P47,Players!$C$3:$D$1242,2,FALSE)</f>
        <v>#N/A</v>
      </c>
      <c r="S47" s="260" t="e">
        <f t="shared" si="12"/>
        <v>#N/A</v>
      </c>
      <c r="U47" s="225"/>
      <c r="V47" s="261">
        <v>46</v>
      </c>
      <c r="W47" s="260" t="e">
        <f>VLOOKUP($U47,Players!$C$3:$D$1242,2,FALSE)</f>
        <v>#N/A</v>
      </c>
      <c r="X47" s="260" t="e">
        <f t="shared" si="13"/>
        <v>#N/A</v>
      </c>
      <c r="Z47" s="253" t="s">
        <v>359</v>
      </c>
      <c r="AA47" s="261">
        <v>46</v>
      </c>
      <c r="AB47" s="260">
        <f>VLOOKUP($Z47,Players!$C$3:$D$1242,2,FALSE)</f>
        <v>0</v>
      </c>
      <c r="AC47" s="260">
        <f t="shared" si="5"/>
        <v>0</v>
      </c>
      <c r="AE47" s="225"/>
      <c r="AF47" s="261">
        <v>46</v>
      </c>
      <c r="AG47" s="260" t="e">
        <f>VLOOKUP($AE47,Players!$C$3:$D$1242,2,FALSE)</f>
        <v>#N/A</v>
      </c>
      <c r="AH47" s="260" t="e">
        <f t="shared" si="6"/>
        <v>#N/A</v>
      </c>
      <c r="AJ47" s="255" t="s">
        <v>383</v>
      </c>
      <c r="AK47" s="261">
        <v>46</v>
      </c>
      <c r="AL47" s="260">
        <f>VLOOKUP($AJ47,Players!$Z$3:$AA$1425,2,FALSE)</f>
        <v>0</v>
      </c>
      <c r="AM47" s="260">
        <f t="shared" si="7"/>
        <v>0</v>
      </c>
      <c r="AT47" s="225"/>
      <c r="AU47" s="261">
        <v>46</v>
      </c>
      <c r="AV47" s="260" t="e">
        <f>VLOOKUP($AT47,Players!$Z$3:$AA$1425,2,FALSE)</f>
        <v>#N/A</v>
      </c>
      <c r="AW47" s="260" t="e">
        <f t="shared" si="9"/>
        <v>#N/A</v>
      </c>
    </row>
    <row r="48" spans="1:49">
      <c r="A48" s="225"/>
      <c r="B48" s="262">
        <v>47</v>
      </c>
      <c r="C48" s="260" t="e">
        <f>VLOOKUP($A48,Players!$C$3:$D$1242,2,FALSE)</f>
        <v>#N/A</v>
      </c>
      <c r="D48" s="260" t="e">
        <f t="shared" si="0"/>
        <v>#N/A</v>
      </c>
      <c r="F48" s="247" t="s">
        <v>630</v>
      </c>
      <c r="G48" s="121">
        <v>47</v>
      </c>
      <c r="H48" s="260" t="e">
        <f>VLOOKUP($F48,Players!$C$3:$D$1242,2,FALSE)</f>
        <v>#N/A</v>
      </c>
      <c r="I48" s="260" t="e">
        <f t="shared" si="10"/>
        <v>#N/A</v>
      </c>
      <c r="K48" s="225"/>
      <c r="L48" s="261">
        <v>47</v>
      </c>
      <c r="M48" s="260" t="e">
        <f>VLOOKUP($K48,Players!$C$3:$D$1242,2,FALSE)</f>
        <v>#N/A</v>
      </c>
      <c r="N48" s="260" t="e">
        <f t="shared" si="11"/>
        <v>#N/A</v>
      </c>
      <c r="P48" s="225"/>
      <c r="Q48" s="261">
        <v>48</v>
      </c>
      <c r="R48" s="260" t="e">
        <f>VLOOKUP($P48,Players!$C$3:$D$1242,2,FALSE)</f>
        <v>#N/A</v>
      </c>
      <c r="S48" s="260" t="e">
        <f t="shared" si="12"/>
        <v>#N/A</v>
      </c>
      <c r="U48" s="225"/>
      <c r="V48" s="261">
        <v>47</v>
      </c>
      <c r="W48" s="260" t="e">
        <f>VLOOKUP($U48,Players!$C$3:$D$1242,2,FALSE)</f>
        <v>#N/A</v>
      </c>
      <c r="X48" s="260" t="e">
        <f t="shared" si="13"/>
        <v>#N/A</v>
      </c>
      <c r="Z48" s="253" t="s">
        <v>360</v>
      </c>
      <c r="AA48" s="261">
        <v>47</v>
      </c>
      <c r="AB48" s="260">
        <f>VLOOKUP($Z48,Players!$C$3:$D$1242,2,FALSE)</f>
        <v>0</v>
      </c>
      <c r="AC48" s="260">
        <f t="shared" si="5"/>
        <v>0</v>
      </c>
      <c r="AJ48" s="255" t="s">
        <v>384</v>
      </c>
      <c r="AK48" s="261">
        <v>47</v>
      </c>
      <c r="AL48" s="260">
        <f>VLOOKUP($AJ48,Players!$Z$3:$AA$1425,2,FALSE)</f>
        <v>0</v>
      </c>
      <c r="AM48" s="260">
        <f t="shared" si="7"/>
        <v>0</v>
      </c>
      <c r="AT48" s="225"/>
      <c r="AU48" s="261">
        <v>47</v>
      </c>
      <c r="AV48" s="260" t="e">
        <f>VLOOKUP($AT48,Players!$Z$3:$AA$1425,2,FALSE)</f>
        <v>#N/A</v>
      </c>
      <c r="AW48" s="260" t="e">
        <f t="shared" si="9"/>
        <v>#N/A</v>
      </c>
    </row>
    <row r="49" spans="1:49">
      <c r="A49" s="225"/>
      <c r="B49" s="262">
        <v>48</v>
      </c>
      <c r="C49" s="260" t="e">
        <f>VLOOKUP($A49,Players!$C$3:$D$1242,2,FALSE)</f>
        <v>#N/A</v>
      </c>
      <c r="D49" s="260" t="e">
        <f t="shared" si="0"/>
        <v>#N/A</v>
      </c>
      <c r="F49" s="247" t="s">
        <v>631</v>
      </c>
      <c r="G49" s="121">
        <v>48</v>
      </c>
      <c r="H49" s="260" t="e">
        <f>VLOOKUP($F49,Players!$C$3:$D$1242,2,FALSE)</f>
        <v>#N/A</v>
      </c>
      <c r="I49" s="260" t="e">
        <f t="shared" si="10"/>
        <v>#N/A</v>
      </c>
      <c r="K49" s="225"/>
      <c r="L49" s="261">
        <v>48</v>
      </c>
      <c r="M49" s="260" t="e">
        <f>VLOOKUP($K49,Players!$C$3:$D$1242,2,FALSE)</f>
        <v>#N/A</v>
      </c>
      <c r="N49" s="260" t="e">
        <f t="shared" si="11"/>
        <v>#N/A</v>
      </c>
      <c r="P49" s="225"/>
      <c r="Q49" s="261">
        <v>49</v>
      </c>
      <c r="R49" s="260" t="e">
        <f>VLOOKUP($P49,Players!$C$3:$D$1242,2,FALSE)</f>
        <v>#N/A</v>
      </c>
      <c r="S49" s="260" t="e">
        <f t="shared" si="12"/>
        <v>#N/A</v>
      </c>
      <c r="U49" s="225"/>
      <c r="V49" s="261">
        <v>48</v>
      </c>
      <c r="W49" s="260" t="e">
        <f>VLOOKUP($U49,Players!$C$3:$D$1242,2,FALSE)</f>
        <v>#N/A</v>
      </c>
      <c r="X49" s="260" t="e">
        <f t="shared" si="13"/>
        <v>#N/A</v>
      </c>
      <c r="Z49" s="254" t="s">
        <v>372</v>
      </c>
      <c r="AA49" s="261">
        <v>48</v>
      </c>
      <c r="AB49" s="260">
        <f>VLOOKUP($Z49,Players!$C$3:$D$1242,2,FALSE)</f>
        <v>0</v>
      </c>
      <c r="AC49" s="260">
        <f t="shared" si="5"/>
        <v>0</v>
      </c>
      <c r="AJ49" s="255" t="s">
        <v>385</v>
      </c>
      <c r="AK49" s="261">
        <v>48</v>
      </c>
      <c r="AL49" s="260">
        <f>VLOOKUP($AJ49,Players!$Z$3:$AA$1425,2,FALSE)</f>
        <v>0</v>
      </c>
      <c r="AM49" s="260">
        <f t="shared" si="7"/>
        <v>0</v>
      </c>
      <c r="AT49" s="225"/>
      <c r="AU49" s="261">
        <v>48</v>
      </c>
      <c r="AV49" s="260" t="e">
        <f>VLOOKUP($AT49,Players!$Z$3:$AA$1425,2,FALSE)</f>
        <v>#N/A</v>
      </c>
      <c r="AW49" s="260" t="e">
        <f t="shared" si="9"/>
        <v>#N/A</v>
      </c>
    </row>
    <row r="50" spans="1:49">
      <c r="A50" s="225"/>
      <c r="B50" s="262">
        <v>49</v>
      </c>
      <c r="C50" s="260" t="e">
        <f>VLOOKUP($A50,Players!$C$3:$D$1242,2,FALSE)</f>
        <v>#N/A</v>
      </c>
      <c r="D50" s="260" t="e">
        <f t="shared" si="0"/>
        <v>#N/A</v>
      </c>
      <c r="F50" s="225"/>
      <c r="G50" s="121">
        <v>49</v>
      </c>
      <c r="H50" s="260" t="e">
        <f>VLOOKUP($F50,Players!$C$3:$D$1242,2,FALSE)</f>
        <v>#N/A</v>
      </c>
      <c r="I50" s="260" t="e">
        <f t="shared" si="10"/>
        <v>#N/A</v>
      </c>
      <c r="K50" s="225"/>
      <c r="L50" s="261">
        <v>49</v>
      </c>
      <c r="M50" s="260" t="e">
        <f>VLOOKUP($K50,Players!$C$3:$D$1242,2,FALSE)</f>
        <v>#N/A</v>
      </c>
      <c r="N50" s="260" t="e">
        <f t="shared" si="11"/>
        <v>#N/A</v>
      </c>
      <c r="P50" s="225"/>
      <c r="Q50" s="261">
        <v>50</v>
      </c>
      <c r="R50" s="260" t="e">
        <f>VLOOKUP($P50,Players!$C$3:$D$1242,2,FALSE)</f>
        <v>#N/A</v>
      </c>
      <c r="S50" s="260" t="e">
        <f t="shared" si="12"/>
        <v>#N/A</v>
      </c>
      <c r="U50" s="225"/>
      <c r="V50" s="261">
        <v>49</v>
      </c>
      <c r="W50" s="260" t="e">
        <f>VLOOKUP($U50,Players!$C$3:$D$1242,2,FALSE)</f>
        <v>#N/A</v>
      </c>
      <c r="X50" s="260" t="e">
        <f t="shared" si="13"/>
        <v>#N/A</v>
      </c>
      <c r="Z50" s="254" t="s">
        <v>373</v>
      </c>
      <c r="AA50" s="261">
        <v>49</v>
      </c>
      <c r="AB50" s="260">
        <f>VLOOKUP($Z50,Players!$C$3:$D$1242,2,FALSE)</f>
        <v>0</v>
      </c>
      <c r="AC50" s="260">
        <f t="shared" si="5"/>
        <v>0</v>
      </c>
      <c r="AJ50" s="256" t="s">
        <v>386</v>
      </c>
      <c r="AK50" s="261">
        <v>49</v>
      </c>
      <c r="AL50" s="260">
        <f>VLOOKUP($AJ50,Players!$Z$3:$AA$1425,2,FALSE)</f>
        <v>0</v>
      </c>
      <c r="AM50" s="260">
        <f t="shared" si="7"/>
        <v>0</v>
      </c>
      <c r="AT50" s="225"/>
      <c r="AU50" s="261">
        <v>49</v>
      </c>
      <c r="AV50" s="260" t="e">
        <f>VLOOKUP($AT50,Players!$Z$3:$AA$1425,2,FALSE)</f>
        <v>#N/A</v>
      </c>
      <c r="AW50" s="260" t="e">
        <f t="shared" si="9"/>
        <v>#N/A</v>
      </c>
    </row>
    <row r="51" spans="1:49">
      <c r="A51" s="225"/>
      <c r="B51" s="262">
        <v>50</v>
      </c>
      <c r="C51" s="260" t="e">
        <f>VLOOKUP($A51,Players!$C$3:$D$1242,2,FALSE)</f>
        <v>#N/A</v>
      </c>
      <c r="D51" s="260" t="e">
        <f t="shared" si="0"/>
        <v>#N/A</v>
      </c>
      <c r="F51" s="225"/>
      <c r="G51" s="121">
        <v>50</v>
      </c>
      <c r="H51" s="260" t="e">
        <f>VLOOKUP($F51,Players!$C$3:$D$1242,2,FALSE)</f>
        <v>#N/A</v>
      </c>
      <c r="I51" s="260" t="e">
        <f t="shared" si="10"/>
        <v>#N/A</v>
      </c>
      <c r="K51" s="225"/>
      <c r="L51" s="261">
        <v>50</v>
      </c>
      <c r="M51" s="260" t="e">
        <f>VLOOKUP($K51,Players!$C$3:$D$1242,2,FALSE)</f>
        <v>#N/A</v>
      </c>
      <c r="N51" s="260" t="e">
        <f t="shared" si="11"/>
        <v>#N/A</v>
      </c>
      <c r="P51" s="225"/>
      <c r="Q51" s="261">
        <v>51</v>
      </c>
      <c r="R51" s="260" t="e">
        <f>VLOOKUP($P51,Players!$C$3:$D$1242,2,FALSE)</f>
        <v>#N/A</v>
      </c>
      <c r="S51" s="260" t="e">
        <f t="shared" si="12"/>
        <v>#N/A</v>
      </c>
      <c r="U51" s="225"/>
      <c r="V51" s="261">
        <v>50</v>
      </c>
      <c r="W51" s="260" t="e">
        <f>VLOOKUP($U51,Players!$C$3:$D$1242,2,FALSE)</f>
        <v>#N/A</v>
      </c>
      <c r="X51" s="260" t="e">
        <f t="shared" si="13"/>
        <v>#N/A</v>
      </c>
      <c r="Z51" s="254" t="s">
        <v>374</v>
      </c>
      <c r="AA51" s="261">
        <v>50</v>
      </c>
      <c r="AB51" s="260">
        <f>VLOOKUP($Z51,Players!$C$3:$D$1242,2,FALSE)</f>
        <v>0</v>
      </c>
      <c r="AC51" s="260">
        <f t="shared" si="5"/>
        <v>0</v>
      </c>
      <c r="AJ51" s="256" t="s">
        <v>387</v>
      </c>
      <c r="AK51" s="261">
        <v>50</v>
      </c>
      <c r="AL51" s="260">
        <f>VLOOKUP($AJ51,Players!$Z$3:$AA$1425,2,FALSE)</f>
        <v>0</v>
      </c>
      <c r="AM51" s="260">
        <f t="shared" si="7"/>
        <v>0</v>
      </c>
      <c r="AT51" s="225"/>
      <c r="AU51" s="261">
        <v>50</v>
      </c>
      <c r="AV51" s="260" t="e">
        <f>VLOOKUP($AT51,Players!$Z$3:$AA$1425,2,FALSE)</f>
        <v>#N/A</v>
      </c>
      <c r="AW51" s="260" t="e">
        <f t="shared" si="9"/>
        <v>#N/A</v>
      </c>
    </row>
    <row r="52" spans="1:49">
      <c r="A52" s="225"/>
      <c r="B52" s="262">
        <v>51</v>
      </c>
      <c r="C52" s="260" t="e">
        <f>VLOOKUP($A52,Players!$C$3:$D$1242,2,FALSE)</f>
        <v>#N/A</v>
      </c>
      <c r="D52" s="260" t="e">
        <f t="shared" si="0"/>
        <v>#N/A</v>
      </c>
      <c r="F52" s="225"/>
      <c r="G52" s="121">
        <v>51</v>
      </c>
      <c r="H52" s="260" t="e">
        <f>VLOOKUP($F52,Players!$C$3:$D$1242,2,FALSE)</f>
        <v>#N/A</v>
      </c>
      <c r="I52" s="260" t="e">
        <f t="shared" si="10"/>
        <v>#N/A</v>
      </c>
      <c r="K52" s="225"/>
      <c r="L52" s="261">
        <v>51</v>
      </c>
      <c r="M52" s="260" t="e">
        <f>VLOOKUP($K52,Players!$C$3:$D$1242,2,FALSE)</f>
        <v>#N/A</v>
      </c>
      <c r="N52" s="260" t="e">
        <f t="shared" si="11"/>
        <v>#N/A</v>
      </c>
      <c r="P52" s="225"/>
      <c r="Q52" s="261">
        <v>52</v>
      </c>
      <c r="R52" s="260" t="e">
        <f>VLOOKUP($P52,Players!$C$3:$D$1242,2,FALSE)</f>
        <v>#N/A</v>
      </c>
      <c r="S52" s="260" t="e">
        <f t="shared" si="12"/>
        <v>#N/A</v>
      </c>
      <c r="U52" s="225"/>
      <c r="V52" s="261">
        <v>51</v>
      </c>
      <c r="W52" s="260" t="e">
        <f>VLOOKUP($U52,Players!$C$3:$D$1242,2,FALSE)</f>
        <v>#N/A</v>
      </c>
      <c r="X52" s="260" t="e">
        <f t="shared" si="13"/>
        <v>#N/A</v>
      </c>
      <c r="Z52" s="254" t="s">
        <v>375</v>
      </c>
      <c r="AA52" s="261">
        <v>51</v>
      </c>
      <c r="AB52" s="260">
        <f>VLOOKUP($Z52,Players!$C$3:$D$1242,2,FALSE)</f>
        <v>0</v>
      </c>
      <c r="AC52" s="260">
        <f t="shared" si="5"/>
        <v>0</v>
      </c>
      <c r="AJ52" s="257" t="s">
        <v>647</v>
      </c>
      <c r="AK52" s="261">
        <v>51</v>
      </c>
      <c r="AL52" s="260" t="e">
        <f>VLOOKUP($AJ52,Players!$Z$3:$AA$1425,2,FALSE)</f>
        <v>#N/A</v>
      </c>
      <c r="AM52" s="260" t="e">
        <f t="shared" si="7"/>
        <v>#N/A</v>
      </c>
      <c r="AT52" s="225"/>
      <c r="AU52" s="261">
        <v>51</v>
      </c>
      <c r="AV52" s="260" t="e">
        <f>VLOOKUP($AT52,Players!$Z$3:$AA$1425,2,FALSE)</f>
        <v>#N/A</v>
      </c>
      <c r="AW52" s="260" t="e">
        <f t="shared" si="9"/>
        <v>#N/A</v>
      </c>
    </row>
    <row r="53" spans="1:49">
      <c r="A53" s="225"/>
      <c r="B53" s="262">
        <v>52</v>
      </c>
      <c r="C53" s="260" t="e">
        <f>VLOOKUP($A53,Players!$C$3:$D$1242,2,FALSE)</f>
        <v>#N/A</v>
      </c>
      <c r="D53" s="260" t="e">
        <f t="shared" si="0"/>
        <v>#N/A</v>
      </c>
      <c r="F53" s="225"/>
      <c r="G53" s="121">
        <v>52</v>
      </c>
      <c r="H53" s="260" t="e">
        <f>VLOOKUP($F53,Players!$C$3:$D$1242,2,FALSE)</f>
        <v>#N/A</v>
      </c>
      <c r="I53" s="260" t="e">
        <f t="shared" si="10"/>
        <v>#N/A</v>
      </c>
      <c r="K53" s="225"/>
      <c r="L53" s="261">
        <v>52</v>
      </c>
      <c r="M53" s="260" t="e">
        <f>VLOOKUP($K53,Players!$C$3:$D$1242,2,FALSE)</f>
        <v>#N/A</v>
      </c>
      <c r="N53" s="260" t="e">
        <f t="shared" si="11"/>
        <v>#N/A</v>
      </c>
      <c r="P53" s="225"/>
      <c r="Q53" s="261">
        <v>53</v>
      </c>
      <c r="R53" s="260" t="e">
        <f>VLOOKUP($P53,Players!$C$3:$D$1242,2,FALSE)</f>
        <v>#N/A</v>
      </c>
      <c r="S53" s="260" t="e">
        <f t="shared" si="12"/>
        <v>#N/A</v>
      </c>
      <c r="U53" s="225"/>
      <c r="V53" s="261">
        <v>52</v>
      </c>
      <c r="W53" s="260" t="e">
        <f>VLOOKUP($U53,Players!$C$3:$D$1242,2,FALSE)</f>
        <v>#N/A</v>
      </c>
      <c r="X53" s="260" t="e">
        <f t="shared" si="13"/>
        <v>#N/A</v>
      </c>
      <c r="Z53" s="254" t="s">
        <v>376</v>
      </c>
      <c r="AA53" s="261">
        <v>52</v>
      </c>
      <c r="AB53" s="260">
        <f>VLOOKUP($Z53,Players!$C$3:$D$1242,2,FALSE)</f>
        <v>0</v>
      </c>
      <c r="AC53" s="260">
        <f t="shared" si="5"/>
        <v>0</v>
      </c>
      <c r="AJ53" s="252" t="s">
        <v>389</v>
      </c>
      <c r="AK53" s="261">
        <v>52</v>
      </c>
      <c r="AL53" s="260">
        <f>VLOOKUP($AJ53,Players!$Z$3:$AA$1425,2,FALSE)</f>
        <v>0</v>
      </c>
      <c r="AM53" s="260">
        <f t="shared" si="7"/>
        <v>0</v>
      </c>
      <c r="AT53" s="225"/>
      <c r="AU53" s="261">
        <v>52</v>
      </c>
      <c r="AV53" s="260" t="e">
        <f>VLOOKUP($AT53,Players!$Z$3:$AA$1425,2,FALSE)</f>
        <v>#N/A</v>
      </c>
      <c r="AW53" s="260" t="e">
        <f t="shared" si="9"/>
        <v>#N/A</v>
      </c>
    </row>
    <row r="54" spans="1:49">
      <c r="A54" s="225"/>
      <c r="B54" s="262">
        <v>53</v>
      </c>
      <c r="C54" s="260" t="e">
        <f>VLOOKUP($A54,Players!$C$3:$D$1242,2,FALSE)</f>
        <v>#N/A</v>
      </c>
      <c r="D54" s="260" t="e">
        <f t="shared" si="0"/>
        <v>#N/A</v>
      </c>
      <c r="F54" s="225"/>
      <c r="G54" s="121">
        <v>53</v>
      </c>
      <c r="H54" s="260" t="e">
        <f>VLOOKUP($F54,Players!$C$3:$D$1242,2,FALSE)</f>
        <v>#N/A</v>
      </c>
      <c r="I54" s="260" t="e">
        <f t="shared" si="10"/>
        <v>#N/A</v>
      </c>
      <c r="K54" s="225"/>
      <c r="L54" s="261">
        <v>53</v>
      </c>
      <c r="M54" s="260" t="e">
        <f>VLOOKUP($K54,Players!$C$3:$D$1242,2,FALSE)</f>
        <v>#N/A</v>
      </c>
      <c r="N54" s="260" t="e">
        <f t="shared" si="11"/>
        <v>#N/A</v>
      </c>
      <c r="P54" s="225"/>
      <c r="Q54" s="261">
        <v>54</v>
      </c>
      <c r="R54" s="260" t="e">
        <f>VLOOKUP($P54,Players!$C$3:$D$1242,2,FALSE)</f>
        <v>#N/A</v>
      </c>
      <c r="S54" s="260" t="e">
        <f t="shared" si="12"/>
        <v>#N/A</v>
      </c>
      <c r="U54" s="225"/>
      <c r="V54" s="261">
        <v>53</v>
      </c>
      <c r="W54" s="260" t="e">
        <f>VLOOKUP($U54,Players!$C$3:$D$1242,2,FALSE)</f>
        <v>#N/A</v>
      </c>
      <c r="X54" s="260" t="e">
        <f t="shared" si="13"/>
        <v>#N/A</v>
      </c>
      <c r="Z54" s="254" t="s">
        <v>377</v>
      </c>
      <c r="AA54" s="261">
        <v>53</v>
      </c>
      <c r="AB54" s="260">
        <f>VLOOKUP($Z54,Players!$C$3:$D$1242,2,FALSE)</f>
        <v>0</v>
      </c>
      <c r="AC54" s="260">
        <f t="shared" si="5"/>
        <v>0</v>
      </c>
      <c r="AJ54" s="256" t="s">
        <v>390</v>
      </c>
      <c r="AK54" s="261">
        <v>53</v>
      </c>
      <c r="AL54" s="260">
        <f>VLOOKUP($AJ54,Players!$Z$3:$AA$1425,2,FALSE)</f>
        <v>0</v>
      </c>
      <c r="AM54" s="260">
        <f t="shared" si="7"/>
        <v>0</v>
      </c>
      <c r="AT54" s="225"/>
      <c r="AU54" s="261">
        <v>53</v>
      </c>
      <c r="AV54" s="260" t="e">
        <f>VLOOKUP($AT54,Players!$Z$3:$AA$1425,2,FALSE)</f>
        <v>#N/A</v>
      </c>
      <c r="AW54" s="260" t="e">
        <f t="shared" si="9"/>
        <v>#N/A</v>
      </c>
    </row>
    <row r="55" spans="1:49">
      <c r="A55" s="225"/>
      <c r="B55" s="262">
        <v>54</v>
      </c>
      <c r="C55" s="260" t="e">
        <f>VLOOKUP($A55,Players!$C$3:$D$1242,2,FALSE)</f>
        <v>#N/A</v>
      </c>
      <c r="D55" s="260" t="e">
        <f t="shared" si="0"/>
        <v>#N/A</v>
      </c>
      <c r="F55" s="225"/>
      <c r="G55" s="121">
        <v>54</v>
      </c>
      <c r="H55" s="260" t="e">
        <f>VLOOKUP($F55,Players!$C$3:$D$1242,2,FALSE)</f>
        <v>#N/A</v>
      </c>
      <c r="I55" s="260" t="e">
        <f t="shared" si="10"/>
        <v>#N/A</v>
      </c>
      <c r="K55" s="225"/>
      <c r="L55" s="261">
        <v>54</v>
      </c>
      <c r="M55" s="260" t="e">
        <f>VLOOKUP($K55,Players!$C$3:$D$1242,2,FALSE)</f>
        <v>#N/A</v>
      </c>
      <c r="N55" s="260" t="e">
        <f t="shared" si="11"/>
        <v>#N/A</v>
      </c>
      <c r="P55" s="225"/>
      <c r="Q55" s="261">
        <v>55</v>
      </c>
      <c r="R55" s="260" t="e">
        <f>VLOOKUP($P55,Players!$C$3:$D$1242,2,FALSE)</f>
        <v>#N/A</v>
      </c>
      <c r="S55" s="260" t="e">
        <f t="shared" si="12"/>
        <v>#N/A</v>
      </c>
      <c r="U55" s="225"/>
      <c r="V55" s="261">
        <v>54</v>
      </c>
      <c r="W55" s="260" t="e">
        <f>VLOOKUP($U55,Players!$C$3:$D$1242,2,FALSE)</f>
        <v>#N/A</v>
      </c>
      <c r="X55" s="260" t="e">
        <f t="shared" si="13"/>
        <v>#N/A</v>
      </c>
      <c r="Z55" s="254" t="s">
        <v>378</v>
      </c>
      <c r="AA55" s="261">
        <v>54</v>
      </c>
      <c r="AB55" s="260">
        <f>VLOOKUP($Z55,Players!$C$3:$D$1242,2,FALSE)</f>
        <v>0</v>
      </c>
      <c r="AC55" s="260">
        <f t="shared" si="5"/>
        <v>0</v>
      </c>
      <c r="AJ55" s="256" t="s">
        <v>391</v>
      </c>
      <c r="AK55" s="261">
        <v>54</v>
      </c>
      <c r="AL55" s="260">
        <f>VLOOKUP($AJ55,Players!$Z$3:$AA$1425,2,FALSE)</f>
        <v>0</v>
      </c>
      <c r="AM55" s="260">
        <f t="shared" si="7"/>
        <v>0</v>
      </c>
      <c r="AT55" s="225"/>
      <c r="AU55" s="261">
        <v>54</v>
      </c>
      <c r="AV55" s="260" t="e">
        <f>VLOOKUP($AT55,Players!$Z$3:$AA$1425,2,FALSE)</f>
        <v>#N/A</v>
      </c>
      <c r="AW55" s="260" t="e">
        <f t="shared" si="9"/>
        <v>#N/A</v>
      </c>
    </row>
    <row r="56" spans="1:49">
      <c r="A56" s="225"/>
      <c r="B56" s="262">
        <v>55</v>
      </c>
      <c r="C56" s="260" t="e">
        <f>VLOOKUP($A56,Players!$C$3:$D$1242,2,FALSE)</f>
        <v>#N/A</v>
      </c>
      <c r="D56" s="260" t="e">
        <f t="shared" si="0"/>
        <v>#N/A</v>
      </c>
      <c r="F56" s="225"/>
      <c r="G56" s="121">
        <v>55</v>
      </c>
      <c r="H56" s="260" t="e">
        <f>VLOOKUP($F56,Players!$C$3:$D$1242,2,FALSE)</f>
        <v>#N/A</v>
      </c>
      <c r="I56" s="260" t="e">
        <f t="shared" si="10"/>
        <v>#N/A</v>
      </c>
      <c r="K56" s="225"/>
      <c r="L56" s="261">
        <v>55</v>
      </c>
      <c r="M56" s="260" t="e">
        <f>VLOOKUP($K56,Players!$C$3:$D$1242,2,FALSE)</f>
        <v>#N/A</v>
      </c>
      <c r="N56" s="260" t="e">
        <f t="shared" si="11"/>
        <v>#N/A</v>
      </c>
      <c r="P56" s="225"/>
      <c r="Q56" s="261">
        <v>56</v>
      </c>
      <c r="R56" s="260" t="e">
        <f>VLOOKUP($P56,Players!$C$3:$D$1242,2,FALSE)</f>
        <v>#N/A</v>
      </c>
      <c r="S56" s="260" t="e">
        <f t="shared" si="12"/>
        <v>#N/A</v>
      </c>
      <c r="U56" s="225"/>
      <c r="V56" s="261">
        <v>55</v>
      </c>
      <c r="W56" s="260" t="e">
        <f>VLOOKUP($U56,Players!$C$3:$D$1242,2,FALSE)</f>
        <v>#N/A</v>
      </c>
      <c r="X56" s="260" t="e">
        <f t="shared" si="13"/>
        <v>#N/A</v>
      </c>
      <c r="Z56" s="254" t="s">
        <v>422</v>
      </c>
      <c r="AA56" s="261">
        <v>55</v>
      </c>
      <c r="AB56" s="260">
        <f>VLOOKUP($Z56,Players!$C$3:$D$1242,2,FALSE)</f>
        <v>0</v>
      </c>
      <c r="AC56" s="260">
        <f t="shared" si="5"/>
        <v>0</v>
      </c>
      <c r="AJ56" s="256" t="s">
        <v>648</v>
      </c>
      <c r="AK56" s="261">
        <v>55</v>
      </c>
      <c r="AL56" s="260" t="e">
        <f>VLOOKUP($AJ56,Players!$Z$3:$AA$1425,2,FALSE)</f>
        <v>#N/A</v>
      </c>
      <c r="AM56" s="260" t="e">
        <f t="shared" si="7"/>
        <v>#N/A</v>
      </c>
      <c r="AT56" s="225"/>
      <c r="AU56" s="261">
        <v>55</v>
      </c>
      <c r="AV56" s="260" t="e">
        <f>VLOOKUP($AT56,Players!$Z$3:$AA$1425,2,FALSE)</f>
        <v>#N/A</v>
      </c>
      <c r="AW56" s="260" t="e">
        <f t="shared" si="9"/>
        <v>#N/A</v>
      </c>
    </row>
    <row r="57" spans="1:49">
      <c r="A57" s="225"/>
      <c r="B57" s="262">
        <v>56</v>
      </c>
      <c r="C57" s="260" t="e">
        <f>VLOOKUP($A57,Players!$C$3:$D$1242,2,FALSE)</f>
        <v>#N/A</v>
      </c>
      <c r="D57" s="260" t="e">
        <f t="shared" si="0"/>
        <v>#N/A</v>
      </c>
      <c r="F57" s="225"/>
      <c r="G57" s="121">
        <v>56</v>
      </c>
      <c r="H57" s="260" t="e">
        <f>VLOOKUP($F57,Players!$C$3:$D$1242,2,FALSE)</f>
        <v>#N/A</v>
      </c>
      <c r="I57" s="260" t="e">
        <f t="shared" si="10"/>
        <v>#N/A</v>
      </c>
      <c r="K57" s="225"/>
      <c r="L57" s="261">
        <v>56</v>
      </c>
      <c r="M57" s="260" t="e">
        <f>VLOOKUP($K57,Players!$C$3:$D$1242,2,FALSE)</f>
        <v>#N/A</v>
      </c>
      <c r="N57" s="260" t="e">
        <f t="shared" si="11"/>
        <v>#N/A</v>
      </c>
      <c r="P57" s="225"/>
      <c r="Q57" s="261">
        <v>57</v>
      </c>
      <c r="R57" s="260" t="e">
        <f>VLOOKUP($P57,Players!$C$3:$D$1242,2,FALSE)</f>
        <v>#N/A</v>
      </c>
      <c r="S57" s="260" t="e">
        <f t="shared" si="12"/>
        <v>#N/A</v>
      </c>
      <c r="U57" s="225"/>
      <c r="V57" s="261">
        <v>56</v>
      </c>
      <c r="W57" s="260" t="e">
        <f>VLOOKUP($U57,Players!$C$3:$D$1242,2,FALSE)</f>
        <v>#N/A</v>
      </c>
      <c r="X57" s="260" t="e">
        <f t="shared" si="13"/>
        <v>#N/A</v>
      </c>
      <c r="Z57" s="254" t="s">
        <v>426</v>
      </c>
      <c r="AA57" s="261">
        <v>56</v>
      </c>
      <c r="AB57" s="260">
        <f>VLOOKUP($Z57,Players!$C$3:$D$1242,2,FALSE)</f>
        <v>0</v>
      </c>
      <c r="AC57" s="260">
        <f t="shared" si="5"/>
        <v>0</v>
      </c>
      <c r="AJ57" s="255" t="s">
        <v>393</v>
      </c>
      <c r="AK57" s="261">
        <v>56</v>
      </c>
      <c r="AL57" s="260">
        <f>VLOOKUP($AJ57,Players!$Z$3:$AA$1425,2,FALSE)</f>
        <v>0</v>
      </c>
      <c r="AM57" s="260">
        <f t="shared" si="7"/>
        <v>0</v>
      </c>
      <c r="AT57" s="225"/>
      <c r="AU57" s="261">
        <v>56</v>
      </c>
      <c r="AV57" s="260" t="e">
        <f>VLOOKUP($AT57,Players!$Z$3:$AA$1425,2,FALSE)</f>
        <v>#N/A</v>
      </c>
      <c r="AW57" s="260" t="e">
        <f t="shared" si="9"/>
        <v>#N/A</v>
      </c>
    </row>
    <row r="58" spans="1:49">
      <c r="A58" s="225"/>
      <c r="B58" s="262">
        <v>57</v>
      </c>
      <c r="C58" s="260" t="e">
        <f>VLOOKUP($A58,Players!$C$3:$D$1242,2,FALSE)</f>
        <v>#N/A</v>
      </c>
      <c r="D58" s="260" t="e">
        <f t="shared" si="0"/>
        <v>#N/A</v>
      </c>
      <c r="F58" s="225"/>
      <c r="G58" s="121">
        <v>57</v>
      </c>
      <c r="H58" s="260" t="e">
        <f>VLOOKUP($F58,Players!$C$3:$D$1242,2,FALSE)</f>
        <v>#N/A</v>
      </c>
      <c r="I58" s="260" t="e">
        <f t="shared" si="10"/>
        <v>#N/A</v>
      </c>
      <c r="K58" s="225"/>
      <c r="L58" s="261">
        <v>57</v>
      </c>
      <c r="M58" s="260" t="e">
        <f>VLOOKUP($K58,Players!$C$3:$D$1242,2,FALSE)</f>
        <v>#N/A</v>
      </c>
      <c r="N58" s="260" t="e">
        <f t="shared" si="11"/>
        <v>#N/A</v>
      </c>
      <c r="P58" s="225"/>
      <c r="Q58" s="261">
        <v>58</v>
      </c>
      <c r="R58" s="260" t="e">
        <f>VLOOKUP($P58,Players!$C$3:$D$1242,2,FALSE)</f>
        <v>#N/A</v>
      </c>
      <c r="S58" s="260" t="e">
        <f t="shared" si="12"/>
        <v>#N/A</v>
      </c>
      <c r="U58" s="225"/>
      <c r="V58" s="261">
        <v>57</v>
      </c>
      <c r="W58" s="260" t="e">
        <f>VLOOKUP($U58,Players!$C$3:$D$1242,2,FALSE)</f>
        <v>#N/A</v>
      </c>
      <c r="X58" s="260" t="e">
        <f t="shared" si="13"/>
        <v>#N/A</v>
      </c>
      <c r="Z58" s="249" t="s">
        <v>427</v>
      </c>
      <c r="AA58" s="261">
        <v>57</v>
      </c>
      <c r="AB58" s="260">
        <f>VLOOKUP($Z58,Players!$C$3:$D$1242,2,FALSE)</f>
        <v>0</v>
      </c>
      <c r="AC58" s="260">
        <f t="shared" si="5"/>
        <v>0</v>
      </c>
      <c r="AJ58" s="255" t="s">
        <v>394</v>
      </c>
      <c r="AK58" s="261">
        <v>57</v>
      </c>
      <c r="AL58" s="260">
        <f>VLOOKUP($AJ58,Players!$Z$3:$AA$1425,2,FALSE)</f>
        <v>0</v>
      </c>
      <c r="AM58" s="260">
        <f t="shared" si="7"/>
        <v>0</v>
      </c>
      <c r="AT58" s="225"/>
      <c r="AU58" s="261">
        <v>57</v>
      </c>
      <c r="AV58" s="260" t="e">
        <f>VLOOKUP($AT58,Players!$Z$3:$AA$1425,2,FALSE)</f>
        <v>#N/A</v>
      </c>
      <c r="AW58" s="260" t="e">
        <f t="shared" si="9"/>
        <v>#N/A</v>
      </c>
    </row>
    <row r="59" spans="1:49">
      <c r="A59" s="225"/>
      <c r="B59" s="262">
        <v>58</v>
      </c>
      <c r="C59" s="260" t="e">
        <f>VLOOKUP($A59,Players!$C$3:$D$1242,2,FALSE)</f>
        <v>#N/A</v>
      </c>
      <c r="D59" s="260" t="e">
        <f t="shared" si="0"/>
        <v>#N/A</v>
      </c>
      <c r="F59" s="225"/>
      <c r="G59" s="121">
        <v>58</v>
      </c>
      <c r="H59" s="260" t="e">
        <f>VLOOKUP($F59,Players!$C$3:$D$1242,2,FALSE)</f>
        <v>#N/A</v>
      </c>
      <c r="I59" s="260" t="e">
        <f t="shared" si="10"/>
        <v>#N/A</v>
      </c>
      <c r="K59" s="225"/>
      <c r="L59" s="261">
        <v>58</v>
      </c>
      <c r="M59" s="260" t="e">
        <f>VLOOKUP($K59,Players!$C$3:$D$1242,2,FALSE)</f>
        <v>#N/A</v>
      </c>
      <c r="N59" s="260" t="e">
        <f t="shared" si="11"/>
        <v>#N/A</v>
      </c>
      <c r="P59" s="225"/>
      <c r="Q59" s="261">
        <v>59</v>
      </c>
      <c r="R59" s="260" t="e">
        <f>VLOOKUP($P59,Players!$C$3:$D$1242,2,FALSE)</f>
        <v>#N/A</v>
      </c>
      <c r="S59" s="260" t="e">
        <f t="shared" si="12"/>
        <v>#N/A</v>
      </c>
      <c r="U59" s="225"/>
      <c r="V59" s="261">
        <v>58</v>
      </c>
      <c r="W59" s="260" t="e">
        <f>VLOOKUP($U59,Players!$C$3:$D$1242,2,FALSE)</f>
        <v>#N/A</v>
      </c>
      <c r="X59" s="260" t="e">
        <f t="shared" si="13"/>
        <v>#N/A</v>
      </c>
      <c r="Z59" s="254" t="s">
        <v>428</v>
      </c>
      <c r="AA59" s="261">
        <v>58</v>
      </c>
      <c r="AB59" s="260">
        <f>VLOOKUP($Z59,Players!$C$3:$D$1242,2,FALSE)</f>
        <v>0</v>
      </c>
      <c r="AC59" s="260">
        <f t="shared" si="5"/>
        <v>0</v>
      </c>
      <c r="AJ59" s="255" t="s">
        <v>395</v>
      </c>
      <c r="AK59" s="261">
        <v>58</v>
      </c>
      <c r="AL59" s="260">
        <f>VLOOKUP($AJ59,Players!$Z$3:$AA$1425,2,FALSE)</f>
        <v>0</v>
      </c>
      <c r="AM59" s="260">
        <f t="shared" si="7"/>
        <v>0</v>
      </c>
      <c r="AT59" s="225"/>
      <c r="AU59" s="261">
        <v>58</v>
      </c>
      <c r="AV59" s="260" t="e">
        <f>VLOOKUP($AT59,Players!$Z$3:$AA$1425,2,FALSE)</f>
        <v>#N/A</v>
      </c>
      <c r="AW59" s="260" t="e">
        <f t="shared" si="9"/>
        <v>#N/A</v>
      </c>
    </row>
    <row r="60" spans="1:49">
      <c r="A60" s="225"/>
      <c r="B60" s="262">
        <v>59</v>
      </c>
      <c r="C60" s="260" t="e">
        <f>VLOOKUP($A60,Players!$C$3:$D$1242,2,FALSE)</f>
        <v>#N/A</v>
      </c>
      <c r="D60" s="260" t="e">
        <f t="shared" si="0"/>
        <v>#N/A</v>
      </c>
      <c r="F60" s="225"/>
      <c r="G60" s="121">
        <v>59</v>
      </c>
      <c r="H60" s="260" t="e">
        <f>VLOOKUP($F60,Players!$C$3:$D$1242,2,FALSE)</f>
        <v>#N/A</v>
      </c>
      <c r="I60" s="260" t="e">
        <f t="shared" si="10"/>
        <v>#N/A</v>
      </c>
      <c r="K60" s="225"/>
      <c r="L60" s="261">
        <v>59</v>
      </c>
      <c r="M60" s="260" t="e">
        <f>VLOOKUP($K60,Players!$C$3:$D$1242,2,FALSE)</f>
        <v>#N/A</v>
      </c>
      <c r="N60" s="260" t="e">
        <f t="shared" si="11"/>
        <v>#N/A</v>
      </c>
      <c r="P60" s="225"/>
      <c r="Q60" s="261">
        <v>60</v>
      </c>
      <c r="R60" s="260" t="e">
        <f>VLOOKUP($P60,Players!$C$3:$D$1242,2,FALSE)</f>
        <v>#N/A</v>
      </c>
      <c r="S60" s="260" t="e">
        <f t="shared" si="12"/>
        <v>#N/A</v>
      </c>
      <c r="U60" s="225"/>
      <c r="V60" s="261">
        <v>59</v>
      </c>
      <c r="W60" s="260" t="e">
        <f>VLOOKUP($U60,Players!$C$3:$D$1242,2,FALSE)</f>
        <v>#N/A</v>
      </c>
      <c r="X60" s="260" t="e">
        <f t="shared" si="13"/>
        <v>#N/A</v>
      </c>
      <c r="Z60" s="253" t="s">
        <v>429</v>
      </c>
      <c r="AA60" s="261">
        <v>59</v>
      </c>
      <c r="AB60" s="260">
        <f>VLOOKUP($Z60,Players!$C$3:$D$1242,2,FALSE)</f>
        <v>0</v>
      </c>
      <c r="AC60" s="260">
        <f t="shared" si="5"/>
        <v>0</v>
      </c>
      <c r="AJ60" s="255" t="s">
        <v>396</v>
      </c>
      <c r="AK60" s="261">
        <v>59</v>
      </c>
      <c r="AL60" s="260">
        <f>VLOOKUP($AJ60,Players!$Z$3:$AA$1425,2,FALSE)</f>
        <v>0</v>
      </c>
      <c r="AM60" s="260">
        <f t="shared" si="7"/>
        <v>0</v>
      </c>
      <c r="AT60" s="225"/>
      <c r="AU60" s="261">
        <v>59</v>
      </c>
      <c r="AV60" s="260" t="e">
        <f>VLOOKUP($AT60,Players!$Z$3:$AA$1425,2,FALSE)</f>
        <v>#N/A</v>
      </c>
      <c r="AW60" s="260" t="e">
        <f t="shared" si="9"/>
        <v>#N/A</v>
      </c>
    </row>
    <row r="61" spans="1:49">
      <c r="A61" s="225"/>
      <c r="B61" s="262">
        <v>60</v>
      </c>
      <c r="C61" s="260" t="e">
        <f>VLOOKUP($A61,Players!$C$3:$D$1242,2,FALSE)</f>
        <v>#N/A</v>
      </c>
      <c r="D61" s="260" t="e">
        <f t="shared" si="0"/>
        <v>#N/A</v>
      </c>
      <c r="F61" s="225"/>
      <c r="G61" s="121">
        <v>60</v>
      </c>
      <c r="H61" s="260" t="e">
        <f>VLOOKUP($F61,Players!$C$3:$D$1242,2,FALSE)</f>
        <v>#N/A</v>
      </c>
      <c r="I61" s="260" t="e">
        <f t="shared" si="10"/>
        <v>#N/A</v>
      </c>
      <c r="K61" s="225"/>
      <c r="L61" s="261">
        <v>60</v>
      </c>
      <c r="M61" s="260" t="e">
        <f>VLOOKUP($K61,Players!$C$3:$D$1242,2,FALSE)</f>
        <v>#N/A</v>
      </c>
      <c r="N61" s="260" t="e">
        <f t="shared" si="11"/>
        <v>#N/A</v>
      </c>
      <c r="P61" s="225"/>
      <c r="Q61" s="261">
        <v>61</v>
      </c>
      <c r="R61" s="260" t="e">
        <f>VLOOKUP($P61,Players!$C$3:$D$1242,2,FALSE)</f>
        <v>#N/A</v>
      </c>
      <c r="S61" s="260" t="e">
        <f t="shared" si="12"/>
        <v>#N/A</v>
      </c>
      <c r="U61" s="225"/>
      <c r="V61" s="261">
        <v>60</v>
      </c>
      <c r="W61" s="260" t="e">
        <f>VLOOKUP($U61,Players!$C$3:$D$1242,2,FALSE)</f>
        <v>#N/A</v>
      </c>
      <c r="X61" s="260" t="e">
        <f t="shared" si="13"/>
        <v>#N/A</v>
      </c>
      <c r="Z61" s="248" t="s">
        <v>408</v>
      </c>
      <c r="AA61" s="261">
        <v>60</v>
      </c>
      <c r="AB61" s="260">
        <f>VLOOKUP($Z61,Players!$C$3:$D$1242,2,FALSE)</f>
        <v>0</v>
      </c>
      <c r="AC61" s="260">
        <f t="shared" si="5"/>
        <v>0</v>
      </c>
      <c r="AJ61" s="255" t="s">
        <v>397</v>
      </c>
      <c r="AK61" s="261">
        <v>60</v>
      </c>
      <c r="AL61" s="260">
        <f>VLOOKUP($AJ61,Players!$Z$3:$AA$1425,2,FALSE)</f>
        <v>0</v>
      </c>
      <c r="AM61" s="260">
        <f t="shared" si="7"/>
        <v>0</v>
      </c>
      <c r="AT61" s="225"/>
      <c r="AU61" s="261">
        <v>60</v>
      </c>
      <c r="AV61" s="260" t="e">
        <f>VLOOKUP($AT61,Players!$Z$3:$AA$1425,2,FALSE)</f>
        <v>#N/A</v>
      </c>
      <c r="AW61" s="260" t="e">
        <f t="shared" si="9"/>
        <v>#N/A</v>
      </c>
    </row>
    <row r="62" spans="1:49">
      <c r="A62" s="225"/>
      <c r="B62" s="262">
        <v>61</v>
      </c>
      <c r="C62" s="260" t="e">
        <f>VLOOKUP($A62,Players!$C$3:$D$1242,2,FALSE)</f>
        <v>#N/A</v>
      </c>
      <c r="D62" s="260" t="e">
        <f t="shared" si="0"/>
        <v>#N/A</v>
      </c>
      <c r="F62" s="225"/>
      <c r="G62" s="121">
        <v>61</v>
      </c>
      <c r="H62" s="260" t="e">
        <f>VLOOKUP($F62,Players!$C$3:$D$1242,2,FALSE)</f>
        <v>#N/A</v>
      </c>
      <c r="I62" s="260" t="e">
        <f t="shared" si="10"/>
        <v>#N/A</v>
      </c>
      <c r="K62" s="225"/>
      <c r="L62" s="261">
        <v>61</v>
      </c>
      <c r="M62" s="260" t="e">
        <f>VLOOKUP($K62,Players!$C$3:$D$1242,2,FALSE)</f>
        <v>#N/A</v>
      </c>
      <c r="N62" s="260" t="e">
        <f t="shared" si="11"/>
        <v>#N/A</v>
      </c>
      <c r="P62" s="225"/>
      <c r="Q62" s="261">
        <v>62</v>
      </c>
      <c r="R62" s="260" t="e">
        <f>VLOOKUP($P62,Players!$C$3:$D$1242,2,FALSE)</f>
        <v>#N/A</v>
      </c>
      <c r="S62" s="260" t="e">
        <f t="shared" si="12"/>
        <v>#N/A</v>
      </c>
      <c r="U62" s="225"/>
      <c r="V62" s="261">
        <v>61</v>
      </c>
      <c r="W62" s="260" t="e">
        <f>VLOOKUP($U62,Players!$C$3:$D$1242,2,FALSE)</f>
        <v>#N/A</v>
      </c>
      <c r="X62" s="260" t="e">
        <f t="shared" si="13"/>
        <v>#N/A</v>
      </c>
      <c r="Z62" s="248" t="s">
        <v>430</v>
      </c>
      <c r="AA62" s="261">
        <v>61</v>
      </c>
      <c r="AB62" s="260">
        <f>VLOOKUP($Z62,Players!$C$3:$D$1242,2,FALSE)</f>
        <v>0</v>
      </c>
      <c r="AC62" s="260">
        <f t="shared" si="5"/>
        <v>0</v>
      </c>
      <c r="AJ62" s="255" t="s">
        <v>649</v>
      </c>
      <c r="AK62" s="261">
        <v>61</v>
      </c>
      <c r="AL62" s="260" t="e">
        <f>VLOOKUP($AJ62,Players!$Z$3:$AA$1425,2,FALSE)</f>
        <v>#N/A</v>
      </c>
      <c r="AM62" s="260" t="e">
        <f t="shared" si="7"/>
        <v>#N/A</v>
      </c>
      <c r="AT62" s="225"/>
      <c r="AU62" s="261">
        <v>61</v>
      </c>
      <c r="AV62" s="260" t="e">
        <f>VLOOKUP($AT62,Players!$Z$3:$AA$1425,2,FALSE)</f>
        <v>#N/A</v>
      </c>
      <c r="AW62" s="260" t="e">
        <f t="shared" si="9"/>
        <v>#N/A</v>
      </c>
    </row>
    <row r="63" spans="1:49">
      <c r="A63" s="225"/>
      <c r="B63" s="262">
        <v>62</v>
      </c>
      <c r="C63" s="260" t="e">
        <f>VLOOKUP($A63,Players!$C$3:$D$1242,2,FALSE)</f>
        <v>#N/A</v>
      </c>
      <c r="D63" s="260" t="e">
        <f t="shared" si="0"/>
        <v>#N/A</v>
      </c>
      <c r="F63" s="225"/>
      <c r="G63" s="121">
        <v>62</v>
      </c>
      <c r="H63" s="260" t="e">
        <f>VLOOKUP($F63,Players!$C$3:$D$1242,2,FALSE)</f>
        <v>#N/A</v>
      </c>
      <c r="I63" s="260" t="e">
        <f t="shared" si="10"/>
        <v>#N/A</v>
      </c>
      <c r="K63" s="225"/>
      <c r="L63" s="261">
        <v>62</v>
      </c>
      <c r="M63" s="260" t="e">
        <f>VLOOKUP($K63,Players!$C$3:$D$1242,2,FALSE)</f>
        <v>#N/A</v>
      </c>
      <c r="N63" s="260" t="e">
        <f t="shared" si="11"/>
        <v>#N/A</v>
      </c>
      <c r="P63" s="225"/>
      <c r="Q63" s="261">
        <v>63</v>
      </c>
      <c r="R63" s="260" t="e">
        <f>VLOOKUP($P63,Players!$C$3:$D$1242,2,FALSE)</f>
        <v>#N/A</v>
      </c>
      <c r="S63" s="260" t="e">
        <f t="shared" si="12"/>
        <v>#N/A</v>
      </c>
      <c r="U63" s="225"/>
      <c r="V63" s="261">
        <v>62</v>
      </c>
      <c r="W63" s="260" t="e">
        <f>VLOOKUP($U63,Players!$C$3:$D$1242,2,FALSE)</f>
        <v>#N/A</v>
      </c>
      <c r="X63" s="260" t="e">
        <f t="shared" si="13"/>
        <v>#N/A</v>
      </c>
      <c r="Z63" s="253" t="s">
        <v>436</v>
      </c>
      <c r="AA63" s="261">
        <v>62</v>
      </c>
      <c r="AB63" s="260">
        <f>VLOOKUP($Z63,Players!$C$3:$D$1242,2,FALSE)</f>
        <v>0</v>
      </c>
      <c r="AC63" s="260">
        <f t="shared" si="5"/>
        <v>0</v>
      </c>
      <c r="AJ63" s="255" t="s">
        <v>399</v>
      </c>
      <c r="AK63" s="261">
        <v>62</v>
      </c>
      <c r="AL63" s="260">
        <f>VLOOKUP($AJ63,Players!$Z$3:$AA$1425,2,FALSE)</f>
        <v>0</v>
      </c>
      <c r="AM63" s="260">
        <f t="shared" si="7"/>
        <v>0</v>
      </c>
      <c r="AT63" s="225"/>
      <c r="AU63" s="261">
        <v>62</v>
      </c>
      <c r="AV63" s="260" t="e">
        <f>VLOOKUP($AT63,Players!$Z$3:$AA$1425,2,FALSE)</f>
        <v>#N/A</v>
      </c>
      <c r="AW63" s="260" t="e">
        <f t="shared" si="9"/>
        <v>#N/A</v>
      </c>
    </row>
    <row r="64" spans="1:49">
      <c r="A64" s="225"/>
      <c r="B64" s="262">
        <v>63</v>
      </c>
      <c r="C64" s="260" t="e">
        <f>VLOOKUP($A64,Players!$C$3:$D$1242,2,FALSE)</f>
        <v>#N/A</v>
      </c>
      <c r="D64" s="260" t="e">
        <f t="shared" si="0"/>
        <v>#N/A</v>
      </c>
      <c r="F64" s="225"/>
      <c r="G64" s="121">
        <v>63</v>
      </c>
      <c r="H64" s="260" t="e">
        <f>VLOOKUP($F64,Players!$C$3:$D$1242,2,FALSE)</f>
        <v>#N/A</v>
      </c>
      <c r="I64" s="260" t="e">
        <f t="shared" si="10"/>
        <v>#N/A</v>
      </c>
      <c r="K64" s="225"/>
      <c r="L64" s="261">
        <v>63</v>
      </c>
      <c r="M64" s="260" t="e">
        <f>VLOOKUP($K64,Players!$C$3:$D$1242,2,FALSE)</f>
        <v>#N/A</v>
      </c>
      <c r="N64" s="260" t="e">
        <f t="shared" si="11"/>
        <v>#N/A</v>
      </c>
      <c r="P64" s="225"/>
      <c r="Q64" s="261">
        <v>64</v>
      </c>
      <c r="R64" s="260" t="e">
        <f>VLOOKUP($P64,Players!$C$3:$D$1242,2,FALSE)</f>
        <v>#N/A</v>
      </c>
      <c r="S64" s="260" t="e">
        <f t="shared" si="12"/>
        <v>#N/A</v>
      </c>
      <c r="U64" s="225"/>
      <c r="V64" s="261">
        <v>63</v>
      </c>
      <c r="W64" s="260" t="e">
        <f>VLOOKUP($U64,Players!$C$3:$D$1242,2,FALSE)</f>
        <v>#N/A</v>
      </c>
      <c r="X64" s="260" t="e">
        <f t="shared" si="13"/>
        <v>#N/A</v>
      </c>
      <c r="Z64" s="254" t="s">
        <v>439</v>
      </c>
      <c r="AA64" s="261">
        <v>63</v>
      </c>
      <c r="AB64" s="260">
        <f>VLOOKUP($Z64,Players!$C$3:$D$1242,2,FALSE)</f>
        <v>0</v>
      </c>
      <c r="AC64" s="260">
        <f t="shared" si="5"/>
        <v>0</v>
      </c>
      <c r="AJ64" s="255" t="s">
        <v>400</v>
      </c>
      <c r="AK64" s="261">
        <v>63</v>
      </c>
      <c r="AL64" s="260">
        <f>VLOOKUP($AJ64,Players!$Z$3:$AA$1425,2,FALSE)</f>
        <v>0</v>
      </c>
      <c r="AM64" s="260">
        <f t="shared" si="7"/>
        <v>0</v>
      </c>
      <c r="AT64" s="225"/>
      <c r="AU64" s="261">
        <v>63</v>
      </c>
      <c r="AV64" s="260" t="e">
        <f>VLOOKUP($AT64,Players!$Z$3:$AA$1425,2,FALSE)</f>
        <v>#N/A</v>
      </c>
      <c r="AW64" s="260" t="e">
        <f t="shared" si="9"/>
        <v>#N/A</v>
      </c>
    </row>
    <row r="65" spans="1:49">
      <c r="A65" s="225"/>
      <c r="B65" s="262">
        <v>64</v>
      </c>
      <c r="C65" s="260" t="e">
        <f>VLOOKUP($A65,Players!$C$3:$D$1242,2,FALSE)</f>
        <v>#N/A</v>
      </c>
      <c r="D65" s="260" t="e">
        <f t="shared" si="0"/>
        <v>#N/A</v>
      </c>
      <c r="F65" s="225"/>
      <c r="G65" s="121">
        <v>64</v>
      </c>
      <c r="H65" s="260" t="e">
        <f>VLOOKUP($F65,Players!$C$3:$D$1242,2,FALSE)</f>
        <v>#N/A</v>
      </c>
      <c r="I65" s="260" t="e">
        <f t="shared" si="10"/>
        <v>#N/A</v>
      </c>
      <c r="K65" s="225"/>
      <c r="L65" s="261">
        <v>64</v>
      </c>
      <c r="M65" s="260" t="e">
        <f>VLOOKUP($K65,Players!$C$3:$D$1242,2,FALSE)</f>
        <v>#N/A</v>
      </c>
      <c r="N65" s="260" t="e">
        <f t="shared" si="11"/>
        <v>#N/A</v>
      </c>
      <c r="P65" s="225"/>
      <c r="Q65" s="261">
        <v>65</v>
      </c>
      <c r="R65" s="260" t="e">
        <f>VLOOKUP($P65,Players!$C$3:$D$1242,2,FALSE)</f>
        <v>#N/A</v>
      </c>
      <c r="S65" s="260" t="e">
        <f t="shared" si="12"/>
        <v>#N/A</v>
      </c>
      <c r="U65" s="225"/>
      <c r="V65" s="261">
        <v>64</v>
      </c>
      <c r="W65" s="260" t="e">
        <f>VLOOKUP($U65,Players!$C$3:$D$1242,2,FALSE)</f>
        <v>#N/A</v>
      </c>
      <c r="X65" s="260" t="e">
        <f t="shared" si="13"/>
        <v>#N/A</v>
      </c>
      <c r="Z65" s="254" t="s">
        <v>449</v>
      </c>
      <c r="AA65" s="261">
        <v>64</v>
      </c>
      <c r="AB65" s="260">
        <f>VLOOKUP($Z65,Players!$C$3:$D$1242,2,FALSE)</f>
        <v>0</v>
      </c>
      <c r="AC65" s="260">
        <f t="shared" si="5"/>
        <v>0</v>
      </c>
      <c r="AJ65" s="256" t="s">
        <v>401</v>
      </c>
      <c r="AK65" s="261">
        <v>64</v>
      </c>
      <c r="AL65" s="260">
        <f>VLOOKUP($AJ65,Players!$Z$3:$AA$1425,2,FALSE)</f>
        <v>0</v>
      </c>
      <c r="AM65" s="260">
        <f t="shared" si="7"/>
        <v>0</v>
      </c>
      <c r="AT65" s="225"/>
      <c r="AU65" s="261">
        <v>64</v>
      </c>
      <c r="AV65" s="260" t="e">
        <f>VLOOKUP($AT65,Players!$Z$3:$AA$1425,2,FALSE)</f>
        <v>#N/A</v>
      </c>
      <c r="AW65" s="260" t="e">
        <f t="shared" si="9"/>
        <v>#N/A</v>
      </c>
    </row>
    <row r="66" spans="1:49">
      <c r="A66" s="225"/>
      <c r="B66" s="262">
        <v>65</v>
      </c>
      <c r="C66" s="260" t="e">
        <f>VLOOKUP($A66,Players!$C$3:$D$1242,2,FALSE)</f>
        <v>#N/A</v>
      </c>
      <c r="D66" s="260" t="e">
        <f t="shared" ref="D66:D129" si="14">IF(C66&gt;0,1,0)</f>
        <v>#N/A</v>
      </c>
      <c r="F66" s="225"/>
      <c r="G66" s="121">
        <v>65</v>
      </c>
      <c r="H66" s="260" t="e">
        <f>VLOOKUP($F66,Players!$C$3:$D$1242,2,FALSE)</f>
        <v>#N/A</v>
      </c>
      <c r="I66" s="260" t="e">
        <f t="shared" si="10"/>
        <v>#N/A</v>
      </c>
      <c r="K66" s="225"/>
      <c r="L66" s="261">
        <v>65</v>
      </c>
      <c r="M66" s="260" t="e">
        <f>VLOOKUP($K66,Players!$C$3:$D$1242,2,FALSE)</f>
        <v>#N/A</v>
      </c>
      <c r="N66" s="260" t="e">
        <f t="shared" ref="N66:N97" si="15">IF(M66&gt;0,1,0)</f>
        <v>#N/A</v>
      </c>
      <c r="P66" s="225"/>
      <c r="Q66" s="261">
        <v>66</v>
      </c>
      <c r="R66" s="260" t="e">
        <f>VLOOKUP($P66,Players!$C$3:$D$1242,2,FALSE)</f>
        <v>#N/A</v>
      </c>
      <c r="S66" s="260" t="e">
        <f t="shared" ref="S66:S97" si="16">IF(R66&gt;0,1,0)</f>
        <v>#N/A</v>
      </c>
      <c r="U66" s="225"/>
      <c r="V66" s="261">
        <v>65</v>
      </c>
      <c r="W66" s="260" t="e">
        <f>VLOOKUP($U66,Players!$C$3:$D$1242,2,FALSE)</f>
        <v>#N/A</v>
      </c>
      <c r="X66" s="260" t="e">
        <f t="shared" ref="X66:X97" si="17">IF(W66&gt;0,1,0)</f>
        <v>#N/A</v>
      </c>
      <c r="Z66" s="254" t="s">
        <v>452</v>
      </c>
      <c r="AA66" s="261">
        <v>65</v>
      </c>
      <c r="AB66" s="260">
        <f>VLOOKUP($Z66,Players!$C$3:$D$1242,2,FALSE)</f>
        <v>0</v>
      </c>
      <c r="AC66" s="260">
        <f t="shared" ref="AC66:AC129" si="18">IF(AB66&gt;0,1,0)</f>
        <v>0</v>
      </c>
      <c r="AJ66" s="256" t="s">
        <v>650</v>
      </c>
      <c r="AK66" s="261">
        <v>65</v>
      </c>
      <c r="AL66" s="260" t="e">
        <f>VLOOKUP($AJ66,Players!$Z$3:$AA$1425,2,FALSE)</f>
        <v>#N/A</v>
      </c>
      <c r="AM66" s="260" t="e">
        <f t="shared" ref="AM66:AM129" si="19">IF(AL66&gt;0,1,0)</f>
        <v>#N/A</v>
      </c>
      <c r="AT66" s="225"/>
      <c r="AU66" s="261">
        <v>65</v>
      </c>
      <c r="AV66" s="260" t="e">
        <f>VLOOKUP($AT66,Players!$Z$3:$AA$1425,2,FALSE)</f>
        <v>#N/A</v>
      </c>
      <c r="AW66" s="260" t="e">
        <f t="shared" ref="AW66:AW129" si="20">IF(AV66&gt;0,1,0)</f>
        <v>#N/A</v>
      </c>
    </row>
    <row r="67" spans="1:49">
      <c r="A67" s="225"/>
      <c r="B67" s="262">
        <v>66</v>
      </c>
      <c r="C67" s="260" t="e">
        <f>VLOOKUP($A67,Players!$C$3:$D$1242,2,FALSE)</f>
        <v>#N/A</v>
      </c>
      <c r="D67" s="260" t="e">
        <f t="shared" si="14"/>
        <v>#N/A</v>
      </c>
      <c r="F67" s="225"/>
      <c r="G67" s="121">
        <v>66</v>
      </c>
      <c r="H67" s="260" t="e">
        <f>VLOOKUP($F67,Players!$C$3:$D$1242,2,FALSE)</f>
        <v>#N/A</v>
      </c>
      <c r="I67" s="260" t="e">
        <f t="shared" si="10"/>
        <v>#N/A</v>
      </c>
      <c r="K67" s="225"/>
      <c r="L67" s="261">
        <v>66</v>
      </c>
      <c r="M67" s="260" t="e">
        <f>VLOOKUP($K67,Players!$C$3:$D$1242,2,FALSE)</f>
        <v>#N/A</v>
      </c>
      <c r="N67" s="260" t="e">
        <f t="shared" si="15"/>
        <v>#N/A</v>
      </c>
      <c r="P67" s="225"/>
      <c r="Q67" s="261">
        <v>67</v>
      </c>
      <c r="R67" s="260" t="e">
        <f>VLOOKUP($P67,Players!$C$3:$D$1242,2,FALSE)</f>
        <v>#N/A</v>
      </c>
      <c r="S67" s="260" t="e">
        <f t="shared" si="16"/>
        <v>#N/A</v>
      </c>
      <c r="U67" s="225"/>
      <c r="V67" s="261">
        <v>66</v>
      </c>
      <c r="W67" s="260" t="e">
        <f>VLOOKUP($U67,Players!$C$3:$D$1242,2,FALSE)</f>
        <v>#N/A</v>
      </c>
      <c r="X67" s="260" t="e">
        <f t="shared" si="17"/>
        <v>#N/A</v>
      </c>
      <c r="Z67" s="254" t="s">
        <v>454</v>
      </c>
      <c r="AA67" s="261">
        <v>66</v>
      </c>
      <c r="AB67" s="260">
        <f>VLOOKUP($Z67,Players!$C$3:$D$1242,2,FALSE)</f>
        <v>0</v>
      </c>
      <c r="AC67" s="260">
        <f t="shared" si="18"/>
        <v>0</v>
      </c>
      <c r="AJ67" s="256" t="s">
        <v>403</v>
      </c>
      <c r="AK67" s="261">
        <v>66</v>
      </c>
      <c r="AL67" s="260">
        <f>VLOOKUP($AJ67,Players!$Z$3:$AA$1425,2,FALSE)</f>
        <v>0</v>
      </c>
      <c r="AM67" s="260">
        <f t="shared" si="19"/>
        <v>0</v>
      </c>
      <c r="AT67" s="225"/>
      <c r="AU67" s="261">
        <v>66</v>
      </c>
      <c r="AV67" s="260" t="e">
        <f>VLOOKUP($AT67,Players!$Z$3:$AA$1425,2,FALSE)</f>
        <v>#N/A</v>
      </c>
      <c r="AW67" s="260" t="e">
        <f t="shared" si="20"/>
        <v>#N/A</v>
      </c>
    </row>
    <row r="68" spans="1:49">
      <c r="A68" s="225"/>
      <c r="B68" s="262">
        <v>67</v>
      </c>
      <c r="C68" s="260" t="e">
        <f>VLOOKUP($A68,Players!$C$3:$D$1242,2,FALSE)</f>
        <v>#N/A</v>
      </c>
      <c r="D68" s="260" t="e">
        <f t="shared" si="14"/>
        <v>#N/A</v>
      </c>
      <c r="F68" s="225"/>
      <c r="G68" s="121">
        <v>67</v>
      </c>
      <c r="H68" s="260" t="e">
        <f>VLOOKUP($F68,Players!$C$3:$D$1242,2,FALSE)</f>
        <v>#N/A</v>
      </c>
      <c r="I68" s="260" t="e">
        <f t="shared" si="10"/>
        <v>#N/A</v>
      </c>
      <c r="K68" s="225"/>
      <c r="L68" s="261">
        <v>67</v>
      </c>
      <c r="M68" s="260" t="e">
        <f>VLOOKUP($K68,Players!$C$3:$D$1242,2,FALSE)</f>
        <v>#N/A</v>
      </c>
      <c r="N68" s="260" t="e">
        <f t="shared" si="15"/>
        <v>#N/A</v>
      </c>
      <c r="P68" s="225"/>
      <c r="Q68" s="261">
        <v>68</v>
      </c>
      <c r="R68" s="260" t="e">
        <f>VLOOKUP($P68,Players!$C$3:$D$1242,2,FALSE)</f>
        <v>#N/A</v>
      </c>
      <c r="S68" s="260" t="e">
        <f t="shared" si="16"/>
        <v>#N/A</v>
      </c>
      <c r="U68" s="225"/>
      <c r="V68" s="261">
        <v>67</v>
      </c>
      <c r="W68" s="260" t="e">
        <f>VLOOKUP($U68,Players!$C$3:$D$1242,2,FALSE)</f>
        <v>#N/A</v>
      </c>
      <c r="X68" s="260" t="e">
        <f t="shared" si="17"/>
        <v>#N/A</v>
      </c>
      <c r="Z68" s="254" t="s">
        <v>457</v>
      </c>
      <c r="AA68" s="261">
        <v>67</v>
      </c>
      <c r="AB68" s="260">
        <f>VLOOKUP($Z68,Players!$C$3:$D$1242,2,FALSE)</f>
        <v>0</v>
      </c>
      <c r="AC68" s="260">
        <f t="shared" si="18"/>
        <v>0</v>
      </c>
      <c r="AJ68" s="256" t="s">
        <v>451</v>
      </c>
      <c r="AK68" s="261">
        <v>67</v>
      </c>
      <c r="AL68" s="260">
        <f>VLOOKUP($AJ68,Players!$Z$3:$AA$1425,2,FALSE)</f>
        <v>0</v>
      </c>
      <c r="AM68" s="260">
        <f t="shared" si="19"/>
        <v>0</v>
      </c>
      <c r="AT68" s="225"/>
      <c r="AU68" s="261">
        <v>67</v>
      </c>
      <c r="AV68" s="260" t="e">
        <f>VLOOKUP($AT68,Players!$Z$3:$AA$1425,2,FALSE)</f>
        <v>#N/A</v>
      </c>
      <c r="AW68" s="260" t="e">
        <f t="shared" si="20"/>
        <v>#N/A</v>
      </c>
    </row>
    <row r="69" spans="1:49">
      <c r="A69" s="225"/>
      <c r="B69" s="262">
        <v>68</v>
      </c>
      <c r="C69" s="260" t="e">
        <f>VLOOKUP($A69,Players!$C$3:$D$1242,2,FALSE)</f>
        <v>#N/A</v>
      </c>
      <c r="D69" s="260" t="e">
        <f t="shared" si="14"/>
        <v>#N/A</v>
      </c>
      <c r="F69" s="225"/>
      <c r="G69" s="121">
        <v>68</v>
      </c>
      <c r="H69" s="260" t="e">
        <f>VLOOKUP($F69,Players!$C$3:$D$1242,2,FALSE)</f>
        <v>#N/A</v>
      </c>
      <c r="I69" s="260" t="e">
        <f t="shared" si="10"/>
        <v>#N/A</v>
      </c>
      <c r="K69" s="225"/>
      <c r="L69" s="261">
        <v>68</v>
      </c>
      <c r="M69" s="260" t="e">
        <f>VLOOKUP($K69,Players!$C$3:$D$1242,2,FALSE)</f>
        <v>#N/A</v>
      </c>
      <c r="N69" s="260" t="e">
        <f t="shared" si="15"/>
        <v>#N/A</v>
      </c>
      <c r="P69" s="225"/>
      <c r="Q69" s="261">
        <v>69</v>
      </c>
      <c r="R69" s="260" t="e">
        <f>VLOOKUP($P69,Players!$C$3:$D$1242,2,FALSE)</f>
        <v>#N/A</v>
      </c>
      <c r="S69" s="260" t="e">
        <f t="shared" si="16"/>
        <v>#N/A</v>
      </c>
      <c r="U69" s="225"/>
      <c r="V69" s="261">
        <v>68</v>
      </c>
      <c r="W69" s="260" t="e">
        <f>VLOOKUP($U69,Players!$C$3:$D$1242,2,FALSE)</f>
        <v>#N/A</v>
      </c>
      <c r="X69" s="260" t="e">
        <f t="shared" si="17"/>
        <v>#N/A</v>
      </c>
      <c r="Z69" s="248" t="s">
        <v>486</v>
      </c>
      <c r="AA69" s="261">
        <v>68</v>
      </c>
      <c r="AB69" s="260">
        <f>VLOOKUP($Z69,Players!$C$3:$D$1242,2,FALSE)</f>
        <v>0</v>
      </c>
      <c r="AC69" s="260">
        <f t="shared" si="18"/>
        <v>0</v>
      </c>
      <c r="AJ69" s="256" t="s">
        <v>455</v>
      </c>
      <c r="AK69" s="261">
        <v>68</v>
      </c>
      <c r="AL69" s="260">
        <f>VLOOKUP($AJ69,Players!$Z$3:$AA$1425,2,FALSE)</f>
        <v>0</v>
      </c>
      <c r="AM69" s="260">
        <f t="shared" si="19"/>
        <v>0</v>
      </c>
      <c r="AT69" s="225"/>
      <c r="AU69" s="261">
        <v>68</v>
      </c>
      <c r="AV69" s="260" t="e">
        <f>VLOOKUP($AT69,Players!$Z$3:$AA$1425,2,FALSE)</f>
        <v>#N/A</v>
      </c>
      <c r="AW69" s="260" t="e">
        <f t="shared" si="20"/>
        <v>#N/A</v>
      </c>
    </row>
    <row r="70" spans="1:49">
      <c r="A70" s="225"/>
      <c r="B70" s="262">
        <v>69</v>
      </c>
      <c r="C70" s="260" t="e">
        <f>VLOOKUP($A70,Players!$C$3:$D$1242,2,FALSE)</f>
        <v>#N/A</v>
      </c>
      <c r="D70" s="260" t="e">
        <f t="shared" si="14"/>
        <v>#N/A</v>
      </c>
      <c r="F70" s="225"/>
      <c r="G70" s="121">
        <v>69</v>
      </c>
      <c r="H70" s="260" t="e">
        <f>VLOOKUP($F70,Players!$C$3:$D$1242,2,FALSE)</f>
        <v>#N/A</v>
      </c>
      <c r="I70" s="260" t="e">
        <f t="shared" si="10"/>
        <v>#N/A</v>
      </c>
      <c r="K70" s="225"/>
      <c r="L70" s="261">
        <v>69</v>
      </c>
      <c r="M70" s="260" t="e">
        <f>VLOOKUP($K70,Players!$C$3:$D$1242,2,FALSE)</f>
        <v>#N/A</v>
      </c>
      <c r="N70" s="260" t="e">
        <f t="shared" si="15"/>
        <v>#N/A</v>
      </c>
      <c r="P70" s="225"/>
      <c r="Q70" s="261">
        <v>70</v>
      </c>
      <c r="R70" s="260" t="e">
        <f>VLOOKUP($P70,Players!$C$3:$D$1242,2,FALSE)</f>
        <v>#N/A</v>
      </c>
      <c r="S70" s="260" t="e">
        <f t="shared" si="16"/>
        <v>#N/A</v>
      </c>
      <c r="U70" s="225"/>
      <c r="V70" s="261">
        <v>69</v>
      </c>
      <c r="W70" s="260" t="e">
        <f>VLOOKUP($U70,Players!$C$3:$D$1242,2,FALSE)</f>
        <v>#N/A</v>
      </c>
      <c r="X70" s="260" t="e">
        <f t="shared" si="17"/>
        <v>#N/A</v>
      </c>
      <c r="Z70" s="253" t="s">
        <v>463</v>
      </c>
      <c r="AA70" s="261">
        <v>69</v>
      </c>
      <c r="AB70" s="260">
        <f>VLOOKUP($Z70,Players!$C$3:$D$1242,2,FALSE)</f>
        <v>0</v>
      </c>
      <c r="AC70" s="260">
        <f t="shared" si="18"/>
        <v>0</v>
      </c>
      <c r="AJ70" s="256" t="s">
        <v>458</v>
      </c>
      <c r="AK70" s="261">
        <v>69</v>
      </c>
      <c r="AL70" s="260">
        <f>VLOOKUP($AJ70,Players!$Z$3:$AA$1425,2,FALSE)</f>
        <v>0</v>
      </c>
      <c r="AM70" s="260">
        <f t="shared" si="19"/>
        <v>0</v>
      </c>
      <c r="AT70" s="225"/>
      <c r="AU70" s="261">
        <v>69</v>
      </c>
      <c r="AV70" s="260" t="e">
        <f>VLOOKUP($AT70,Players!$Z$3:$AA$1425,2,FALSE)</f>
        <v>#N/A</v>
      </c>
      <c r="AW70" s="260" t="e">
        <f t="shared" si="20"/>
        <v>#N/A</v>
      </c>
    </row>
    <row r="71" spans="1:49">
      <c r="A71" s="225"/>
      <c r="B71" s="262">
        <v>70</v>
      </c>
      <c r="C71" s="260" t="e">
        <f>VLOOKUP($A71,Players!$C$3:$D$1242,2,FALSE)</f>
        <v>#N/A</v>
      </c>
      <c r="D71" s="260" t="e">
        <f t="shared" si="14"/>
        <v>#N/A</v>
      </c>
      <c r="F71" s="225"/>
      <c r="G71" s="121">
        <v>70</v>
      </c>
      <c r="H71" s="260" t="e">
        <f>VLOOKUP($F71,Players!$C$3:$D$1242,2,FALSE)</f>
        <v>#N/A</v>
      </c>
      <c r="I71" s="260" t="e">
        <f t="shared" si="10"/>
        <v>#N/A</v>
      </c>
      <c r="K71" s="225"/>
      <c r="L71" s="261">
        <v>70</v>
      </c>
      <c r="M71" s="260" t="e">
        <f>VLOOKUP($K71,Players!$C$3:$D$1242,2,FALSE)</f>
        <v>#N/A</v>
      </c>
      <c r="N71" s="260" t="e">
        <f t="shared" si="15"/>
        <v>#N/A</v>
      </c>
      <c r="P71" s="225"/>
      <c r="Q71" s="261">
        <v>71</v>
      </c>
      <c r="R71" s="260" t="e">
        <f>VLOOKUP($P71,Players!$C$3:$D$1242,2,FALSE)</f>
        <v>#N/A</v>
      </c>
      <c r="S71" s="260" t="e">
        <f t="shared" si="16"/>
        <v>#N/A</v>
      </c>
      <c r="U71" s="225"/>
      <c r="V71" s="261">
        <v>70</v>
      </c>
      <c r="W71" s="260" t="e">
        <f>VLOOKUP($U71,Players!$C$3:$D$1242,2,FALSE)</f>
        <v>#N/A</v>
      </c>
      <c r="X71" s="260" t="e">
        <f t="shared" si="17"/>
        <v>#N/A</v>
      </c>
      <c r="Z71" s="248" t="s">
        <v>489</v>
      </c>
      <c r="AA71" s="261">
        <v>70</v>
      </c>
      <c r="AB71" s="260">
        <f>VLOOKUP($Z71,Players!$C$3:$D$1242,2,FALSE)</f>
        <v>0</v>
      </c>
      <c r="AC71" s="260">
        <f t="shared" si="18"/>
        <v>0</v>
      </c>
      <c r="AJ71" s="256" t="s">
        <v>460</v>
      </c>
      <c r="AK71" s="261">
        <v>70</v>
      </c>
      <c r="AL71" s="260">
        <f>VLOOKUP($AJ71,Players!$Z$3:$AA$1425,2,FALSE)</f>
        <v>0</v>
      </c>
      <c r="AM71" s="260">
        <f t="shared" si="19"/>
        <v>0</v>
      </c>
      <c r="AT71" s="225"/>
      <c r="AU71" s="261">
        <v>70</v>
      </c>
      <c r="AV71" s="260" t="e">
        <f>VLOOKUP($AT71,Players!$Z$3:$AA$1425,2,FALSE)</f>
        <v>#N/A</v>
      </c>
      <c r="AW71" s="260" t="e">
        <f t="shared" si="20"/>
        <v>#N/A</v>
      </c>
    </row>
    <row r="72" spans="1:49">
      <c r="A72" s="225"/>
      <c r="B72" s="262">
        <v>71</v>
      </c>
      <c r="C72" s="260" t="e">
        <f>VLOOKUP($A72,Players!$C$3:$D$1242,2,FALSE)</f>
        <v>#N/A</v>
      </c>
      <c r="D72" s="260" t="e">
        <f t="shared" si="14"/>
        <v>#N/A</v>
      </c>
      <c r="F72" s="225"/>
      <c r="G72" s="121">
        <v>71</v>
      </c>
      <c r="H72" s="260" t="e">
        <f>VLOOKUP($F72,Players!$C$3:$D$1242,2,FALSE)</f>
        <v>#N/A</v>
      </c>
      <c r="I72" s="260" t="e">
        <f t="shared" si="10"/>
        <v>#N/A</v>
      </c>
      <c r="K72" s="225"/>
      <c r="L72" s="261">
        <v>71</v>
      </c>
      <c r="M72" s="260" t="e">
        <f>VLOOKUP($K72,Players!$C$3:$D$1242,2,FALSE)</f>
        <v>#N/A</v>
      </c>
      <c r="N72" s="260" t="e">
        <f t="shared" si="15"/>
        <v>#N/A</v>
      </c>
      <c r="P72" s="225"/>
      <c r="Q72" s="261">
        <v>72</v>
      </c>
      <c r="R72" s="260" t="e">
        <f>VLOOKUP($P72,Players!$C$3:$D$1242,2,FALSE)</f>
        <v>#N/A</v>
      </c>
      <c r="S72" s="260" t="e">
        <f t="shared" si="16"/>
        <v>#N/A</v>
      </c>
      <c r="U72" s="225"/>
      <c r="V72" s="261">
        <v>71</v>
      </c>
      <c r="W72" s="260" t="e">
        <f>VLOOKUP($U72,Players!$C$3:$D$1242,2,FALSE)</f>
        <v>#N/A</v>
      </c>
      <c r="X72" s="260" t="e">
        <f t="shared" si="17"/>
        <v>#N/A</v>
      </c>
      <c r="Z72" s="253" t="s">
        <v>494</v>
      </c>
      <c r="AA72" s="261">
        <v>71</v>
      </c>
      <c r="AB72" s="260">
        <f>VLOOKUP($Z72,Players!$C$3:$D$1242,2,FALSE)</f>
        <v>0</v>
      </c>
      <c r="AC72" s="260">
        <f t="shared" si="18"/>
        <v>0</v>
      </c>
      <c r="AJ72" s="256" t="s">
        <v>461</v>
      </c>
      <c r="AK72" s="261">
        <v>71</v>
      </c>
      <c r="AL72" s="260">
        <f>VLOOKUP($AJ72,Players!$Z$3:$AA$1425,2,FALSE)</f>
        <v>0</v>
      </c>
      <c r="AM72" s="260">
        <f t="shared" si="19"/>
        <v>0</v>
      </c>
      <c r="AT72" s="225"/>
      <c r="AU72" s="261">
        <v>71</v>
      </c>
      <c r="AV72" s="260" t="e">
        <f>VLOOKUP($AT72,Players!$Z$3:$AA$1425,2,FALSE)</f>
        <v>#N/A</v>
      </c>
      <c r="AW72" s="260" t="e">
        <f t="shared" si="20"/>
        <v>#N/A</v>
      </c>
    </row>
    <row r="73" spans="1:49">
      <c r="A73" s="225"/>
      <c r="B73" s="262">
        <v>72</v>
      </c>
      <c r="C73" s="260" t="e">
        <f>VLOOKUP($A73,Players!$C$3:$D$1242,2,FALSE)</f>
        <v>#N/A</v>
      </c>
      <c r="D73" s="260" t="e">
        <f t="shared" si="14"/>
        <v>#N/A</v>
      </c>
      <c r="F73" s="225"/>
      <c r="G73" s="121">
        <v>72</v>
      </c>
      <c r="H73" s="260" t="e">
        <f>VLOOKUP($F73,Players!$C$3:$D$1242,2,FALSE)</f>
        <v>#N/A</v>
      </c>
      <c r="I73" s="260" t="e">
        <f t="shared" si="10"/>
        <v>#N/A</v>
      </c>
      <c r="K73" s="225"/>
      <c r="L73" s="261">
        <v>72</v>
      </c>
      <c r="M73" s="260" t="e">
        <f>VLOOKUP($K73,Players!$C$3:$D$1242,2,FALSE)</f>
        <v>#N/A</v>
      </c>
      <c r="N73" s="260" t="e">
        <f t="shared" si="15"/>
        <v>#N/A</v>
      </c>
      <c r="P73" s="225"/>
      <c r="Q73" s="261">
        <v>73</v>
      </c>
      <c r="R73" s="260" t="e">
        <f>VLOOKUP($P73,Players!$C$3:$D$1242,2,FALSE)</f>
        <v>#N/A</v>
      </c>
      <c r="S73" s="260" t="e">
        <f t="shared" si="16"/>
        <v>#N/A</v>
      </c>
      <c r="U73" s="225"/>
      <c r="V73" s="261">
        <v>72</v>
      </c>
      <c r="W73" s="260" t="e">
        <f>VLOOKUP($U73,Players!$C$3:$D$1242,2,FALSE)</f>
        <v>#N/A</v>
      </c>
      <c r="X73" s="260" t="e">
        <f t="shared" si="17"/>
        <v>#N/A</v>
      </c>
      <c r="Z73" s="248" t="s">
        <v>423</v>
      </c>
      <c r="AA73" s="261">
        <v>72</v>
      </c>
      <c r="AB73" s="260">
        <f>VLOOKUP($Z73,Players!$C$3:$D$1242,2,FALSE)</f>
        <v>0</v>
      </c>
      <c r="AC73" s="260">
        <f t="shared" si="18"/>
        <v>0</v>
      </c>
      <c r="AJ73" s="257" t="s">
        <v>464</v>
      </c>
      <c r="AK73" s="261">
        <v>72</v>
      </c>
      <c r="AL73" s="260">
        <f>VLOOKUP($AJ73,Players!$Z$3:$AA$1425,2,FALSE)</f>
        <v>0</v>
      </c>
      <c r="AM73" s="260">
        <f t="shared" si="19"/>
        <v>0</v>
      </c>
      <c r="AT73" s="225"/>
      <c r="AU73" s="261">
        <v>72</v>
      </c>
      <c r="AV73" s="260" t="e">
        <f>VLOOKUP($AT73,Players!$Z$3:$AA$1425,2,FALSE)</f>
        <v>#N/A</v>
      </c>
      <c r="AW73" s="260" t="e">
        <f t="shared" si="20"/>
        <v>#N/A</v>
      </c>
    </row>
    <row r="74" spans="1:49">
      <c r="A74" s="225"/>
      <c r="B74" s="262">
        <v>73</v>
      </c>
      <c r="C74" s="260" t="e">
        <f>VLOOKUP($A74,Players!$C$3:$D$1242,2,FALSE)</f>
        <v>#N/A</v>
      </c>
      <c r="D74" s="260" t="e">
        <f t="shared" si="14"/>
        <v>#N/A</v>
      </c>
      <c r="F74" s="225"/>
      <c r="G74" s="121">
        <v>73</v>
      </c>
      <c r="H74" s="260" t="e">
        <f>VLOOKUP($F74,Players!$C$3:$D$1242,2,FALSE)</f>
        <v>#N/A</v>
      </c>
      <c r="I74" s="260" t="e">
        <f t="shared" si="10"/>
        <v>#N/A</v>
      </c>
      <c r="K74" s="225"/>
      <c r="L74" s="261">
        <v>73</v>
      </c>
      <c r="M74" s="260" t="e">
        <f>VLOOKUP($K74,Players!$C$3:$D$1242,2,FALSE)</f>
        <v>#N/A</v>
      </c>
      <c r="N74" s="260" t="e">
        <f t="shared" si="15"/>
        <v>#N/A</v>
      </c>
      <c r="P74" s="225"/>
      <c r="Q74" s="261">
        <v>74</v>
      </c>
      <c r="R74" s="260" t="e">
        <f>VLOOKUP($P74,Players!$C$3:$D$1242,2,FALSE)</f>
        <v>#N/A</v>
      </c>
      <c r="S74" s="260" t="e">
        <f t="shared" si="16"/>
        <v>#N/A</v>
      </c>
      <c r="U74" s="225"/>
      <c r="V74" s="261">
        <v>73</v>
      </c>
      <c r="W74" s="260" t="e">
        <f>VLOOKUP($U74,Players!$C$3:$D$1242,2,FALSE)</f>
        <v>#N/A</v>
      </c>
      <c r="X74" s="260" t="e">
        <f t="shared" si="17"/>
        <v>#N/A</v>
      </c>
      <c r="Z74" s="248" t="s">
        <v>446</v>
      </c>
      <c r="AA74" s="261">
        <v>73</v>
      </c>
      <c r="AB74" s="260">
        <f>VLOOKUP($Z74,Players!$C$3:$D$1242,2,FALSE)</f>
        <v>0</v>
      </c>
      <c r="AC74" s="260">
        <f t="shared" si="18"/>
        <v>0</v>
      </c>
      <c r="AJ74" s="255" t="s">
        <v>465</v>
      </c>
      <c r="AK74" s="261">
        <v>73</v>
      </c>
      <c r="AL74" s="260">
        <f>VLOOKUP($AJ74,Players!$Z$3:$AA$1425,2,FALSE)</f>
        <v>0</v>
      </c>
      <c r="AM74" s="260">
        <f t="shared" si="19"/>
        <v>0</v>
      </c>
      <c r="AT74" s="225"/>
      <c r="AU74" s="261">
        <v>73</v>
      </c>
      <c r="AV74" s="260" t="e">
        <f>VLOOKUP($AT74,Players!$Z$3:$AA$1425,2,FALSE)</f>
        <v>#N/A</v>
      </c>
      <c r="AW74" s="260" t="e">
        <f t="shared" si="20"/>
        <v>#N/A</v>
      </c>
    </row>
    <row r="75" spans="1:49">
      <c r="A75" s="225"/>
      <c r="B75" s="262">
        <v>74</v>
      </c>
      <c r="C75" s="260" t="e">
        <f>VLOOKUP($A75,Players!$C$3:$D$1242,2,FALSE)</f>
        <v>#N/A</v>
      </c>
      <c r="D75" s="260" t="e">
        <f t="shared" si="14"/>
        <v>#N/A</v>
      </c>
      <c r="F75" s="225"/>
      <c r="G75" s="121">
        <v>74</v>
      </c>
      <c r="H75" s="260" t="e">
        <f>VLOOKUP($F75,Players!$C$3:$D$1242,2,FALSE)</f>
        <v>#N/A</v>
      </c>
      <c r="I75" s="260" t="e">
        <f t="shared" si="10"/>
        <v>#N/A</v>
      </c>
      <c r="K75" s="225"/>
      <c r="L75" s="261">
        <v>74</v>
      </c>
      <c r="M75" s="260" t="e">
        <f>VLOOKUP($K75,Players!$C$3:$D$1242,2,FALSE)</f>
        <v>#N/A</v>
      </c>
      <c r="N75" s="260" t="e">
        <f t="shared" si="15"/>
        <v>#N/A</v>
      </c>
      <c r="P75" s="225"/>
      <c r="Q75" s="261">
        <v>75</v>
      </c>
      <c r="R75" s="260" t="e">
        <f>VLOOKUP($P75,Players!$C$3:$D$1242,2,FALSE)</f>
        <v>#N/A</v>
      </c>
      <c r="S75" s="260" t="e">
        <f t="shared" si="16"/>
        <v>#N/A</v>
      </c>
      <c r="U75" s="225"/>
      <c r="V75" s="261">
        <v>74</v>
      </c>
      <c r="W75" s="260" t="e">
        <f>VLOOKUP($U75,Players!$C$3:$D$1242,2,FALSE)</f>
        <v>#N/A</v>
      </c>
      <c r="X75" s="260" t="e">
        <f t="shared" si="17"/>
        <v>#N/A</v>
      </c>
      <c r="Z75" s="253" t="s">
        <v>516</v>
      </c>
      <c r="AA75" s="261">
        <v>74</v>
      </c>
      <c r="AB75" s="260">
        <f>VLOOKUP($Z75,Players!$C$3:$D$1242,2,FALSE)</f>
        <v>0</v>
      </c>
      <c r="AC75" s="260">
        <f t="shared" si="18"/>
        <v>0</v>
      </c>
      <c r="AJ75" s="255" t="s">
        <v>466</v>
      </c>
      <c r="AK75" s="261">
        <v>74</v>
      </c>
      <c r="AL75" s="260">
        <f>VLOOKUP($AJ75,Players!$Z$3:$AA$1425,2,FALSE)</f>
        <v>0</v>
      </c>
      <c r="AM75" s="260">
        <f t="shared" si="19"/>
        <v>0</v>
      </c>
      <c r="AT75" s="225"/>
      <c r="AU75" s="261">
        <v>74</v>
      </c>
      <c r="AV75" s="260" t="e">
        <f>VLOOKUP($AT75,Players!$Z$3:$AA$1425,2,FALSE)</f>
        <v>#N/A</v>
      </c>
      <c r="AW75" s="260" t="e">
        <f t="shared" si="20"/>
        <v>#N/A</v>
      </c>
    </row>
    <row r="76" spans="1:49">
      <c r="A76" s="225"/>
      <c r="B76" s="262">
        <v>75</v>
      </c>
      <c r="C76" s="260" t="e">
        <f>VLOOKUP($A76,Players!$C$3:$D$1242,2,FALSE)</f>
        <v>#N/A</v>
      </c>
      <c r="D76" s="260" t="e">
        <f t="shared" si="14"/>
        <v>#N/A</v>
      </c>
      <c r="F76" s="225"/>
      <c r="G76" s="121">
        <v>75</v>
      </c>
      <c r="H76" s="260" t="e">
        <f>VLOOKUP($F76,Players!$C$3:$D$1242,2,FALSE)</f>
        <v>#N/A</v>
      </c>
      <c r="I76" s="260" t="e">
        <f t="shared" si="10"/>
        <v>#N/A</v>
      </c>
      <c r="K76" s="225"/>
      <c r="L76" s="261">
        <v>75</v>
      </c>
      <c r="M76" s="260" t="e">
        <f>VLOOKUP($K76,Players!$C$3:$D$1242,2,FALSE)</f>
        <v>#N/A</v>
      </c>
      <c r="N76" s="260" t="e">
        <f t="shared" si="15"/>
        <v>#N/A</v>
      </c>
      <c r="P76" s="225"/>
      <c r="Q76" s="261">
        <v>76</v>
      </c>
      <c r="R76" s="260" t="e">
        <f>VLOOKUP($P76,Players!$C$3:$D$1242,2,FALSE)</f>
        <v>#N/A</v>
      </c>
      <c r="S76" s="260" t="e">
        <f t="shared" si="16"/>
        <v>#N/A</v>
      </c>
      <c r="U76" s="225"/>
      <c r="V76" s="261">
        <v>75</v>
      </c>
      <c r="W76" s="260" t="e">
        <f>VLOOKUP($U76,Players!$C$3:$D$1242,2,FALSE)</f>
        <v>#N/A</v>
      </c>
      <c r="X76" s="260" t="e">
        <f t="shared" si="17"/>
        <v>#N/A</v>
      </c>
      <c r="Z76" s="254" t="s">
        <v>519</v>
      </c>
      <c r="AA76" s="261">
        <v>75</v>
      </c>
      <c r="AB76" s="260">
        <f>VLOOKUP($Z76,Players!$C$3:$D$1242,2,FALSE)</f>
        <v>0</v>
      </c>
      <c r="AC76" s="260">
        <f t="shared" si="18"/>
        <v>0</v>
      </c>
      <c r="AJ76" s="255" t="s">
        <v>467</v>
      </c>
      <c r="AK76" s="261">
        <v>75</v>
      </c>
      <c r="AL76" s="260">
        <f>VLOOKUP($AJ76,Players!$Z$3:$AA$1425,2,FALSE)</f>
        <v>0</v>
      </c>
      <c r="AM76" s="260">
        <f t="shared" si="19"/>
        <v>0</v>
      </c>
      <c r="AT76" s="225"/>
      <c r="AU76" s="261">
        <v>75</v>
      </c>
      <c r="AV76" s="260" t="e">
        <f>VLOOKUP($AT76,Players!$Z$3:$AA$1425,2,FALSE)</f>
        <v>#N/A</v>
      </c>
      <c r="AW76" s="260" t="e">
        <f t="shared" si="20"/>
        <v>#N/A</v>
      </c>
    </row>
    <row r="77" spans="1:49">
      <c r="A77" s="225"/>
      <c r="B77" s="262">
        <v>76</v>
      </c>
      <c r="C77" s="260" t="e">
        <f>VLOOKUP($A77,Players!$C$3:$D$1242,2,FALSE)</f>
        <v>#N/A</v>
      </c>
      <c r="D77" s="260" t="e">
        <f t="shared" si="14"/>
        <v>#N/A</v>
      </c>
      <c r="F77" s="225"/>
      <c r="G77" s="121">
        <v>76</v>
      </c>
      <c r="H77" s="260" t="e">
        <f>VLOOKUP($F77,Players!$C$3:$D$1242,2,FALSE)</f>
        <v>#N/A</v>
      </c>
      <c r="I77" s="260" t="e">
        <f t="shared" si="10"/>
        <v>#N/A</v>
      </c>
      <c r="K77" s="225"/>
      <c r="L77" s="261">
        <v>76</v>
      </c>
      <c r="M77" s="260" t="e">
        <f>VLOOKUP($K77,Players!$C$3:$D$1242,2,FALSE)</f>
        <v>#N/A</v>
      </c>
      <c r="N77" s="260" t="e">
        <f t="shared" si="15"/>
        <v>#N/A</v>
      </c>
      <c r="P77" s="225"/>
      <c r="Q77" s="261">
        <v>77</v>
      </c>
      <c r="R77" s="260" t="e">
        <f>VLOOKUP($P77,Players!$C$3:$D$1242,2,FALSE)</f>
        <v>#N/A</v>
      </c>
      <c r="S77" s="260" t="e">
        <f t="shared" si="16"/>
        <v>#N/A</v>
      </c>
      <c r="U77" s="225"/>
      <c r="V77" s="261">
        <v>76</v>
      </c>
      <c r="W77" s="260" t="e">
        <f>VLOOKUP($U77,Players!$C$3:$D$1242,2,FALSE)</f>
        <v>#N/A</v>
      </c>
      <c r="X77" s="260" t="e">
        <f t="shared" si="17"/>
        <v>#N/A</v>
      </c>
      <c r="Z77" s="254" t="s">
        <v>522</v>
      </c>
      <c r="AA77" s="261">
        <v>76</v>
      </c>
      <c r="AB77" s="260">
        <f>VLOOKUP($Z77,Players!$C$3:$D$1242,2,FALSE)</f>
        <v>0</v>
      </c>
      <c r="AC77" s="260">
        <f t="shared" si="18"/>
        <v>0</v>
      </c>
      <c r="AJ77" s="265" t="s">
        <v>470</v>
      </c>
      <c r="AK77" s="261">
        <v>76</v>
      </c>
      <c r="AL77" s="260">
        <f>VLOOKUP($AJ77,Players!$Z$3:$AA$1425,2,FALSE)</f>
        <v>0</v>
      </c>
      <c r="AM77" s="260">
        <f t="shared" si="19"/>
        <v>0</v>
      </c>
      <c r="AT77" s="225"/>
      <c r="AU77" s="261">
        <v>76</v>
      </c>
      <c r="AV77" s="260" t="e">
        <f>VLOOKUP($AT77,Players!$Z$3:$AA$1425,2,FALSE)</f>
        <v>#N/A</v>
      </c>
      <c r="AW77" s="260" t="e">
        <f t="shared" si="20"/>
        <v>#N/A</v>
      </c>
    </row>
    <row r="78" spans="1:49">
      <c r="A78" s="225"/>
      <c r="B78" s="262">
        <v>77</v>
      </c>
      <c r="C78" s="260" t="e">
        <f>VLOOKUP($A78,Players!$C$3:$D$1242,2,FALSE)</f>
        <v>#N/A</v>
      </c>
      <c r="D78" s="260" t="e">
        <f t="shared" si="14"/>
        <v>#N/A</v>
      </c>
      <c r="F78" s="225"/>
      <c r="G78" s="121">
        <v>77</v>
      </c>
      <c r="H78" s="260" t="e">
        <f>VLOOKUP($F78,Players!$C$3:$D$1242,2,FALSE)</f>
        <v>#N/A</v>
      </c>
      <c r="I78" s="260" t="e">
        <f t="shared" si="10"/>
        <v>#N/A</v>
      </c>
      <c r="K78" s="225"/>
      <c r="L78" s="261">
        <v>77</v>
      </c>
      <c r="M78" s="260" t="e">
        <f>VLOOKUP($K78,Players!$C$3:$D$1242,2,FALSE)</f>
        <v>#N/A</v>
      </c>
      <c r="N78" s="260" t="e">
        <f t="shared" si="15"/>
        <v>#N/A</v>
      </c>
      <c r="P78" s="225"/>
      <c r="Q78" s="261">
        <v>78</v>
      </c>
      <c r="R78" s="260" t="e">
        <f>VLOOKUP($P78,Players!$C$3:$D$1242,2,FALSE)</f>
        <v>#N/A</v>
      </c>
      <c r="S78" s="260" t="e">
        <f t="shared" si="16"/>
        <v>#N/A</v>
      </c>
      <c r="U78" s="225"/>
      <c r="V78" s="261">
        <v>77</v>
      </c>
      <c r="W78" s="260" t="e">
        <f>VLOOKUP($U78,Players!$C$3:$D$1242,2,FALSE)</f>
        <v>#N/A</v>
      </c>
      <c r="X78" s="260" t="e">
        <f t="shared" si="17"/>
        <v>#N/A</v>
      </c>
      <c r="Z78" s="254" t="s">
        <v>523</v>
      </c>
      <c r="AA78" s="261">
        <v>77</v>
      </c>
      <c r="AB78" s="260">
        <f>VLOOKUP($Z78,Players!$C$3:$D$1242,2,FALSE)</f>
        <v>0</v>
      </c>
      <c r="AC78" s="260">
        <f t="shared" si="18"/>
        <v>0</v>
      </c>
      <c r="AJ78" s="255" t="s">
        <v>473</v>
      </c>
      <c r="AK78" s="261">
        <v>77</v>
      </c>
      <c r="AL78" s="260">
        <f>VLOOKUP($AJ78,Players!$Z$3:$AA$1425,2,FALSE)</f>
        <v>0</v>
      </c>
      <c r="AM78" s="260">
        <f t="shared" si="19"/>
        <v>0</v>
      </c>
      <c r="AT78" s="225"/>
      <c r="AU78" s="261">
        <v>77</v>
      </c>
      <c r="AV78" s="260" t="e">
        <f>VLOOKUP($AT78,Players!$Z$3:$AA$1425,2,FALSE)</f>
        <v>#N/A</v>
      </c>
      <c r="AW78" s="260" t="e">
        <f t="shared" si="20"/>
        <v>#N/A</v>
      </c>
    </row>
    <row r="79" spans="1:49">
      <c r="A79" s="225"/>
      <c r="B79" s="262">
        <v>78</v>
      </c>
      <c r="C79" s="260" t="e">
        <f>VLOOKUP($A79,Players!$C$3:$D$1242,2,FALSE)</f>
        <v>#N/A</v>
      </c>
      <c r="D79" s="260" t="e">
        <f t="shared" si="14"/>
        <v>#N/A</v>
      </c>
      <c r="F79" s="225"/>
      <c r="G79" s="121">
        <v>78</v>
      </c>
      <c r="H79" s="260" t="e">
        <f>VLOOKUP($F79,Players!$C$3:$D$1242,2,FALSE)</f>
        <v>#N/A</v>
      </c>
      <c r="I79" s="260" t="e">
        <f t="shared" si="10"/>
        <v>#N/A</v>
      </c>
      <c r="K79" s="225"/>
      <c r="L79" s="261">
        <v>78</v>
      </c>
      <c r="M79" s="260" t="e">
        <f>VLOOKUP($K79,Players!$C$3:$D$1242,2,FALSE)</f>
        <v>#N/A</v>
      </c>
      <c r="N79" s="260" t="e">
        <f t="shared" si="15"/>
        <v>#N/A</v>
      </c>
      <c r="P79" s="225"/>
      <c r="Q79" s="261">
        <v>79</v>
      </c>
      <c r="R79" s="260" t="e">
        <f>VLOOKUP($P79,Players!$C$3:$D$1242,2,FALSE)</f>
        <v>#N/A</v>
      </c>
      <c r="S79" s="260" t="e">
        <f t="shared" si="16"/>
        <v>#N/A</v>
      </c>
      <c r="U79" s="225"/>
      <c r="V79" s="261">
        <v>78</v>
      </c>
      <c r="W79" s="260" t="e">
        <f>VLOOKUP($U79,Players!$C$3:$D$1242,2,FALSE)</f>
        <v>#N/A</v>
      </c>
      <c r="X79" s="260" t="e">
        <f t="shared" si="17"/>
        <v>#N/A</v>
      </c>
      <c r="Z79" s="254" t="s">
        <v>526</v>
      </c>
      <c r="AA79" s="261">
        <v>78</v>
      </c>
      <c r="AB79" s="260">
        <f>VLOOKUP($Z79,Players!$C$3:$D$1242,2,FALSE)</f>
        <v>0</v>
      </c>
      <c r="AC79" s="260">
        <f t="shared" si="18"/>
        <v>0</v>
      </c>
      <c r="AJ79" s="255" t="s">
        <v>476</v>
      </c>
      <c r="AK79" s="261">
        <v>78</v>
      </c>
      <c r="AL79" s="260">
        <f>VLOOKUP($AJ79,Players!$Z$3:$AA$1425,2,FALSE)</f>
        <v>0</v>
      </c>
      <c r="AM79" s="260">
        <f t="shared" si="19"/>
        <v>0</v>
      </c>
      <c r="AT79" s="225"/>
      <c r="AU79" s="261">
        <v>78</v>
      </c>
      <c r="AV79" s="260" t="e">
        <f>VLOOKUP($AT79,Players!$Z$3:$AA$1425,2,FALSE)</f>
        <v>#N/A</v>
      </c>
      <c r="AW79" s="260" t="e">
        <f t="shared" si="20"/>
        <v>#N/A</v>
      </c>
    </row>
    <row r="80" spans="1:49">
      <c r="A80" s="225"/>
      <c r="B80" s="262">
        <v>79</v>
      </c>
      <c r="C80" s="260" t="e">
        <f>VLOOKUP($A80,Players!$C$3:$D$1242,2,FALSE)</f>
        <v>#N/A</v>
      </c>
      <c r="D80" s="260" t="e">
        <f t="shared" si="14"/>
        <v>#N/A</v>
      </c>
      <c r="F80" s="225"/>
      <c r="G80" s="121">
        <v>79</v>
      </c>
      <c r="H80" s="260" t="e">
        <f>VLOOKUP($F80,Players!$C$3:$D$1242,2,FALSE)</f>
        <v>#N/A</v>
      </c>
      <c r="I80" s="260" t="e">
        <f t="shared" si="10"/>
        <v>#N/A</v>
      </c>
      <c r="K80" s="225"/>
      <c r="L80" s="261">
        <v>79</v>
      </c>
      <c r="M80" s="260" t="e">
        <f>VLOOKUP($K80,Players!$C$3:$D$1242,2,FALSE)</f>
        <v>#N/A</v>
      </c>
      <c r="N80" s="260" t="e">
        <f t="shared" si="15"/>
        <v>#N/A</v>
      </c>
      <c r="P80" s="225"/>
      <c r="Q80" s="261">
        <v>80</v>
      </c>
      <c r="R80" s="260" t="e">
        <f>VLOOKUP($P80,Players!$C$3:$D$1242,2,FALSE)</f>
        <v>#N/A</v>
      </c>
      <c r="S80" s="260" t="e">
        <f t="shared" si="16"/>
        <v>#N/A</v>
      </c>
      <c r="U80" s="225"/>
      <c r="V80" s="261">
        <v>79</v>
      </c>
      <c r="W80" s="260" t="e">
        <f>VLOOKUP($U80,Players!$C$3:$D$1242,2,FALSE)</f>
        <v>#N/A</v>
      </c>
      <c r="X80" s="260" t="e">
        <f t="shared" si="17"/>
        <v>#N/A</v>
      </c>
      <c r="Z80" s="254" t="s">
        <v>639</v>
      </c>
      <c r="AA80" s="261">
        <v>79</v>
      </c>
      <c r="AB80" s="260" t="e">
        <f>VLOOKUP($Z80,Players!$C$3:$D$1242,2,FALSE)</f>
        <v>#N/A</v>
      </c>
      <c r="AC80" s="260" t="e">
        <f t="shared" si="18"/>
        <v>#N/A</v>
      </c>
      <c r="AJ80" s="266" t="s">
        <v>478</v>
      </c>
      <c r="AK80" s="261">
        <v>79</v>
      </c>
      <c r="AL80" s="260">
        <f>VLOOKUP($AJ80,Players!$Z$3:$AA$1425,2,FALSE)</f>
        <v>0</v>
      </c>
      <c r="AM80" s="260">
        <f t="shared" si="19"/>
        <v>0</v>
      </c>
      <c r="AT80" s="225"/>
      <c r="AU80" s="261">
        <v>79</v>
      </c>
      <c r="AV80" s="260" t="e">
        <f>VLOOKUP($AT80,Players!$Z$3:$AA$1425,2,FALSE)</f>
        <v>#N/A</v>
      </c>
      <c r="AW80" s="260" t="e">
        <f t="shared" si="20"/>
        <v>#N/A</v>
      </c>
    </row>
    <row r="81" spans="1:49">
      <c r="A81" s="225"/>
      <c r="B81" s="262">
        <v>80</v>
      </c>
      <c r="C81" s="260" t="e">
        <f>VLOOKUP($A81,Players!$C$3:$D$1242,2,FALSE)</f>
        <v>#N/A</v>
      </c>
      <c r="D81" s="260" t="e">
        <f t="shared" si="14"/>
        <v>#N/A</v>
      </c>
      <c r="F81" s="225"/>
      <c r="G81" s="121">
        <v>80</v>
      </c>
      <c r="H81" s="260" t="e">
        <f>VLOOKUP($F81,Players!$C$3:$D$1242,2,FALSE)</f>
        <v>#N/A</v>
      </c>
      <c r="I81" s="260" t="e">
        <f t="shared" si="10"/>
        <v>#N/A</v>
      </c>
      <c r="K81" s="225"/>
      <c r="L81" s="261">
        <v>80</v>
      </c>
      <c r="M81" s="260" t="e">
        <f>VLOOKUP($K81,Players!$C$3:$D$1242,2,FALSE)</f>
        <v>#N/A</v>
      </c>
      <c r="N81" s="260" t="e">
        <f t="shared" si="15"/>
        <v>#N/A</v>
      </c>
      <c r="P81" s="225"/>
      <c r="Q81" s="261">
        <v>81</v>
      </c>
      <c r="R81" s="260" t="e">
        <f>VLOOKUP($P81,Players!$C$3:$D$1242,2,FALSE)</f>
        <v>#N/A</v>
      </c>
      <c r="S81" s="260" t="e">
        <f t="shared" si="16"/>
        <v>#N/A</v>
      </c>
      <c r="U81" s="225"/>
      <c r="V81" s="261">
        <v>80</v>
      </c>
      <c r="W81" s="260" t="e">
        <f>VLOOKUP($U81,Players!$C$3:$D$1242,2,FALSE)</f>
        <v>#N/A</v>
      </c>
      <c r="X81" s="260" t="e">
        <f t="shared" si="17"/>
        <v>#N/A</v>
      </c>
      <c r="Z81" s="254" t="s">
        <v>530</v>
      </c>
      <c r="AA81" s="261">
        <v>80</v>
      </c>
      <c r="AB81" s="260">
        <f>VLOOKUP($Z81,Players!$C$3:$D$1242,2,FALSE)</f>
        <v>0</v>
      </c>
      <c r="AC81" s="260">
        <f t="shared" si="18"/>
        <v>0</v>
      </c>
      <c r="AJ81" s="255" t="s">
        <v>506</v>
      </c>
      <c r="AK81" s="261">
        <v>80</v>
      </c>
      <c r="AL81" s="260">
        <f>VLOOKUP($AJ81,Players!$Z$3:$AA$1425,2,FALSE)</f>
        <v>0</v>
      </c>
      <c r="AM81" s="260">
        <f t="shared" si="19"/>
        <v>0</v>
      </c>
      <c r="AT81" s="225"/>
      <c r="AU81" s="261">
        <v>80</v>
      </c>
      <c r="AV81" s="260" t="e">
        <f>VLOOKUP($AT81,Players!$Z$3:$AA$1425,2,FALSE)</f>
        <v>#N/A</v>
      </c>
      <c r="AW81" s="260" t="e">
        <f t="shared" si="20"/>
        <v>#N/A</v>
      </c>
    </row>
    <row r="82" spans="1:49">
      <c r="A82" s="225"/>
      <c r="B82" s="262">
        <v>81</v>
      </c>
      <c r="C82" s="260" t="e">
        <f>VLOOKUP($A82,Players!$C$3:$D$1242,2,FALSE)</f>
        <v>#N/A</v>
      </c>
      <c r="D82" s="260" t="e">
        <f t="shared" si="14"/>
        <v>#N/A</v>
      </c>
      <c r="F82" s="225"/>
      <c r="G82" s="121">
        <v>81</v>
      </c>
      <c r="H82" s="260" t="e">
        <f>VLOOKUP($F82,Players!$C$3:$D$1242,2,FALSE)</f>
        <v>#N/A</v>
      </c>
      <c r="I82" s="260" t="e">
        <f t="shared" si="10"/>
        <v>#N/A</v>
      </c>
      <c r="K82" s="225"/>
      <c r="L82" s="261">
        <v>81</v>
      </c>
      <c r="M82" s="260" t="e">
        <f>VLOOKUP($K82,Players!$C$3:$D$1242,2,FALSE)</f>
        <v>#N/A</v>
      </c>
      <c r="N82" s="260" t="e">
        <f t="shared" si="15"/>
        <v>#N/A</v>
      </c>
      <c r="P82" s="225"/>
      <c r="Q82" s="261">
        <v>82</v>
      </c>
      <c r="R82" s="260" t="e">
        <f>VLOOKUP($P82,Players!$C$3:$D$1242,2,FALSE)</f>
        <v>#N/A</v>
      </c>
      <c r="S82" s="260" t="e">
        <f t="shared" si="16"/>
        <v>#N/A</v>
      </c>
      <c r="U82" s="225"/>
      <c r="V82" s="261">
        <v>81</v>
      </c>
      <c r="W82" s="260" t="e">
        <f>VLOOKUP($U82,Players!$C$3:$D$1242,2,FALSE)</f>
        <v>#N/A</v>
      </c>
      <c r="X82" s="260" t="e">
        <f t="shared" si="17"/>
        <v>#N/A</v>
      </c>
      <c r="Z82" s="254" t="s">
        <v>531</v>
      </c>
      <c r="AA82" s="261">
        <v>81</v>
      </c>
      <c r="AB82" s="260">
        <f>VLOOKUP($Z82,Players!$C$3:$D$1242,2,FALSE)</f>
        <v>0</v>
      </c>
      <c r="AC82" s="260">
        <f t="shared" si="18"/>
        <v>0</v>
      </c>
      <c r="AJ82" s="255" t="s">
        <v>651</v>
      </c>
      <c r="AK82" s="261">
        <v>81</v>
      </c>
      <c r="AL82" s="260" t="e">
        <f>VLOOKUP($AJ82,Players!$Z$3:$AA$1425,2,FALSE)</f>
        <v>#N/A</v>
      </c>
      <c r="AM82" s="260" t="e">
        <f t="shared" si="19"/>
        <v>#N/A</v>
      </c>
      <c r="AT82" s="225"/>
      <c r="AU82" s="261">
        <v>81</v>
      </c>
      <c r="AV82" s="260" t="e">
        <f>VLOOKUP($AT82,Players!$Z$3:$AA$1425,2,FALSE)</f>
        <v>#N/A</v>
      </c>
      <c r="AW82" s="260" t="e">
        <f t="shared" si="20"/>
        <v>#N/A</v>
      </c>
    </row>
    <row r="83" spans="1:49">
      <c r="A83" s="225"/>
      <c r="B83" s="262">
        <v>82</v>
      </c>
      <c r="C83" s="260" t="e">
        <f>VLOOKUP($A83,Players!$C$3:$D$1242,2,FALSE)</f>
        <v>#N/A</v>
      </c>
      <c r="D83" s="260" t="e">
        <f t="shared" si="14"/>
        <v>#N/A</v>
      </c>
      <c r="F83" s="225"/>
      <c r="G83" s="121">
        <v>82</v>
      </c>
      <c r="H83" s="260" t="e">
        <f>VLOOKUP($F83,Players!$C$3:$D$1242,2,FALSE)</f>
        <v>#N/A</v>
      </c>
      <c r="I83" s="260" t="e">
        <f t="shared" si="10"/>
        <v>#N/A</v>
      </c>
      <c r="K83" s="225"/>
      <c r="L83" s="261">
        <v>82</v>
      </c>
      <c r="M83" s="260" t="e">
        <f>VLOOKUP($K83,Players!$C$3:$D$1242,2,FALSE)</f>
        <v>#N/A</v>
      </c>
      <c r="N83" s="260" t="e">
        <f t="shared" si="15"/>
        <v>#N/A</v>
      </c>
      <c r="P83" s="225"/>
      <c r="Q83" s="261">
        <v>83</v>
      </c>
      <c r="R83" s="260" t="e">
        <f>VLOOKUP($P83,Players!$C$3:$D$1242,2,FALSE)</f>
        <v>#N/A</v>
      </c>
      <c r="S83" s="260" t="e">
        <f t="shared" si="16"/>
        <v>#N/A</v>
      </c>
      <c r="U83" s="225"/>
      <c r="V83" s="261">
        <v>82</v>
      </c>
      <c r="W83" s="260" t="e">
        <f>VLOOKUP($U83,Players!$C$3:$D$1242,2,FALSE)</f>
        <v>#N/A</v>
      </c>
      <c r="X83" s="260" t="e">
        <f t="shared" si="17"/>
        <v>#N/A</v>
      </c>
      <c r="Z83" s="254" t="s">
        <v>535</v>
      </c>
      <c r="AA83" s="261">
        <v>82</v>
      </c>
      <c r="AB83" s="260">
        <f>VLOOKUP($Z83,Players!$C$3:$D$1242,2,FALSE)</f>
        <v>0</v>
      </c>
      <c r="AC83" s="260">
        <f t="shared" si="18"/>
        <v>0</v>
      </c>
      <c r="AJ83" s="255" t="s">
        <v>512</v>
      </c>
      <c r="AK83" s="261">
        <v>82</v>
      </c>
      <c r="AL83" s="260">
        <f>VLOOKUP($AJ83,Players!$Z$3:$AA$1425,2,FALSE)</f>
        <v>0</v>
      </c>
      <c r="AM83" s="260">
        <f t="shared" si="19"/>
        <v>0</v>
      </c>
      <c r="AT83" s="225"/>
      <c r="AU83" s="261">
        <v>82</v>
      </c>
      <c r="AV83" s="260" t="e">
        <f>VLOOKUP($AT83,Players!$Z$3:$AA$1425,2,FALSE)</f>
        <v>#N/A</v>
      </c>
      <c r="AW83" s="260" t="e">
        <f t="shared" si="20"/>
        <v>#N/A</v>
      </c>
    </row>
    <row r="84" spans="1:49">
      <c r="A84" s="225"/>
      <c r="B84" s="262">
        <v>83</v>
      </c>
      <c r="C84" s="260" t="e">
        <f>VLOOKUP($A84,Players!$C$3:$D$1242,2,FALSE)</f>
        <v>#N/A</v>
      </c>
      <c r="D84" s="260" t="e">
        <f t="shared" si="14"/>
        <v>#N/A</v>
      </c>
      <c r="F84" s="225"/>
      <c r="G84" s="121">
        <v>83</v>
      </c>
      <c r="H84" s="260" t="e">
        <f>VLOOKUP($F84,Players!$C$3:$D$1242,2,FALSE)</f>
        <v>#N/A</v>
      </c>
      <c r="I84" s="260" t="e">
        <f t="shared" si="10"/>
        <v>#N/A</v>
      </c>
      <c r="K84" s="225"/>
      <c r="L84" s="261">
        <v>83</v>
      </c>
      <c r="M84" s="260" t="e">
        <f>VLOOKUP($K84,Players!$C$3:$D$1242,2,FALSE)</f>
        <v>#N/A</v>
      </c>
      <c r="N84" s="260" t="e">
        <f t="shared" si="15"/>
        <v>#N/A</v>
      </c>
      <c r="P84" s="225"/>
      <c r="Q84" s="261">
        <v>84</v>
      </c>
      <c r="R84" s="260" t="e">
        <f>VLOOKUP($P84,Players!$C$3:$D$1242,2,FALSE)</f>
        <v>#N/A</v>
      </c>
      <c r="S84" s="260" t="e">
        <f t="shared" si="16"/>
        <v>#N/A</v>
      </c>
      <c r="U84" s="225"/>
      <c r="V84" s="261">
        <v>83</v>
      </c>
      <c r="W84" s="260" t="e">
        <f>VLOOKUP($U84,Players!$C$3:$D$1242,2,FALSE)</f>
        <v>#N/A</v>
      </c>
      <c r="X84" s="260" t="e">
        <f t="shared" si="17"/>
        <v>#N/A</v>
      </c>
      <c r="Z84" s="254" t="s">
        <v>640</v>
      </c>
      <c r="AA84" s="261">
        <v>83</v>
      </c>
      <c r="AB84" s="260" t="e">
        <f>VLOOKUP($Z84,Players!$C$3:$D$1242,2,FALSE)</f>
        <v>#N/A</v>
      </c>
      <c r="AC84" s="260" t="e">
        <f t="shared" si="18"/>
        <v>#N/A</v>
      </c>
      <c r="AJ84" s="255" t="s">
        <v>517</v>
      </c>
      <c r="AK84" s="261">
        <v>83</v>
      </c>
      <c r="AL84" s="260">
        <f>VLOOKUP($AJ84,Players!$Z$3:$AA$1425,2,FALSE)</f>
        <v>0</v>
      </c>
      <c r="AM84" s="260">
        <f t="shared" si="19"/>
        <v>0</v>
      </c>
      <c r="AT84" s="225"/>
      <c r="AU84" s="261">
        <v>83</v>
      </c>
      <c r="AV84" s="260" t="e">
        <f>VLOOKUP($AT84,Players!$Z$3:$AA$1425,2,FALSE)</f>
        <v>#N/A</v>
      </c>
      <c r="AW84" s="260" t="e">
        <f t="shared" si="20"/>
        <v>#N/A</v>
      </c>
    </row>
    <row r="85" spans="1:49">
      <c r="A85" s="225"/>
      <c r="B85" s="262">
        <v>84</v>
      </c>
      <c r="C85" s="260" t="e">
        <f>VLOOKUP($A85,Players!$C$3:$D$1242,2,FALSE)</f>
        <v>#N/A</v>
      </c>
      <c r="D85" s="260" t="e">
        <f t="shared" si="14"/>
        <v>#N/A</v>
      </c>
      <c r="F85" s="225"/>
      <c r="G85" s="121">
        <v>84</v>
      </c>
      <c r="H85" s="260" t="e">
        <f>VLOOKUP($F85,Players!$C$3:$D$1242,2,FALSE)</f>
        <v>#N/A</v>
      </c>
      <c r="I85" s="260" t="e">
        <f t="shared" si="10"/>
        <v>#N/A</v>
      </c>
      <c r="K85" s="225"/>
      <c r="L85" s="261">
        <v>84</v>
      </c>
      <c r="M85" s="260" t="e">
        <f>VLOOKUP($K85,Players!$C$3:$D$1242,2,FALSE)</f>
        <v>#N/A</v>
      </c>
      <c r="N85" s="260" t="e">
        <f t="shared" si="15"/>
        <v>#N/A</v>
      </c>
      <c r="P85" s="225"/>
      <c r="Q85" s="261">
        <v>85</v>
      </c>
      <c r="R85" s="260" t="e">
        <f>VLOOKUP($P85,Players!$C$3:$D$1242,2,FALSE)</f>
        <v>#N/A</v>
      </c>
      <c r="S85" s="260" t="e">
        <f t="shared" si="16"/>
        <v>#N/A</v>
      </c>
      <c r="U85" s="225"/>
      <c r="V85" s="261">
        <v>84</v>
      </c>
      <c r="W85" s="260" t="e">
        <f>VLOOKUP($U85,Players!$C$3:$D$1242,2,FALSE)</f>
        <v>#N/A</v>
      </c>
      <c r="X85" s="260" t="e">
        <f t="shared" si="17"/>
        <v>#N/A</v>
      </c>
      <c r="Z85" s="254" t="s">
        <v>541</v>
      </c>
      <c r="AA85" s="261">
        <v>84</v>
      </c>
      <c r="AB85" s="260">
        <f>VLOOKUP($Z85,Players!$C$3:$D$1242,2,FALSE)</f>
        <v>0</v>
      </c>
      <c r="AC85" s="260">
        <f t="shared" si="18"/>
        <v>0</v>
      </c>
      <c r="AJ85" s="256" t="s">
        <v>652</v>
      </c>
      <c r="AK85" s="261">
        <v>84</v>
      </c>
      <c r="AL85" s="260" t="e">
        <f>VLOOKUP($AJ85,Players!$Z$3:$AA$1425,2,FALSE)</f>
        <v>#N/A</v>
      </c>
      <c r="AM85" s="260" t="e">
        <f t="shared" si="19"/>
        <v>#N/A</v>
      </c>
      <c r="AT85" s="225"/>
      <c r="AU85" s="261">
        <v>84</v>
      </c>
      <c r="AV85" s="260" t="e">
        <f>VLOOKUP($AT85,Players!$Z$3:$AA$1425,2,FALSE)</f>
        <v>#N/A</v>
      </c>
      <c r="AW85" s="260" t="e">
        <f t="shared" si="20"/>
        <v>#N/A</v>
      </c>
    </row>
    <row r="86" spans="1:49">
      <c r="A86" s="225"/>
      <c r="B86" s="262">
        <v>85</v>
      </c>
      <c r="C86" s="260" t="e">
        <f>VLOOKUP($A86,Players!$C$3:$D$1242,2,FALSE)</f>
        <v>#N/A</v>
      </c>
      <c r="D86" s="260" t="e">
        <f t="shared" si="14"/>
        <v>#N/A</v>
      </c>
      <c r="F86" s="225"/>
      <c r="G86" s="121">
        <v>85</v>
      </c>
      <c r="H86" s="260" t="e">
        <f>VLOOKUP($F86,Players!$C$3:$D$1242,2,FALSE)</f>
        <v>#N/A</v>
      </c>
      <c r="I86" s="260" t="e">
        <f t="shared" si="10"/>
        <v>#N/A</v>
      </c>
      <c r="K86" s="225"/>
      <c r="L86" s="261">
        <v>85</v>
      </c>
      <c r="M86" s="260" t="e">
        <f>VLOOKUP($K86,Players!$C$3:$D$1242,2,FALSE)</f>
        <v>#N/A</v>
      </c>
      <c r="N86" s="260" t="e">
        <f t="shared" si="15"/>
        <v>#N/A</v>
      </c>
      <c r="P86" s="225"/>
      <c r="Q86" s="261">
        <v>86</v>
      </c>
      <c r="R86" s="260" t="e">
        <f>VLOOKUP($P86,Players!$C$3:$D$1242,2,FALSE)</f>
        <v>#N/A</v>
      </c>
      <c r="S86" s="260" t="e">
        <f t="shared" si="16"/>
        <v>#N/A</v>
      </c>
      <c r="U86" s="225"/>
      <c r="V86" s="261">
        <v>85</v>
      </c>
      <c r="W86" s="260" t="e">
        <f>VLOOKUP($U86,Players!$C$3:$D$1242,2,FALSE)</f>
        <v>#N/A</v>
      </c>
      <c r="X86" s="260" t="e">
        <f t="shared" si="17"/>
        <v>#N/A</v>
      </c>
      <c r="Z86" s="253" t="s">
        <v>547</v>
      </c>
      <c r="AA86" s="261">
        <v>85</v>
      </c>
      <c r="AB86" s="260">
        <f>VLOOKUP($Z86,Players!$C$3:$D$1242,2,FALSE)</f>
        <v>0</v>
      </c>
      <c r="AC86" s="260">
        <f t="shared" si="18"/>
        <v>0</v>
      </c>
      <c r="AJ86" s="256" t="s">
        <v>520</v>
      </c>
      <c r="AK86" s="261">
        <v>85</v>
      </c>
      <c r="AL86" s="260">
        <f>VLOOKUP($AJ86,Players!$Z$3:$AA$1425,2,FALSE)</f>
        <v>0</v>
      </c>
      <c r="AM86" s="260">
        <f t="shared" si="19"/>
        <v>0</v>
      </c>
      <c r="AT86" s="225"/>
      <c r="AU86" s="261">
        <v>85</v>
      </c>
      <c r="AV86" s="260" t="e">
        <f>VLOOKUP($AT86,Players!$Z$3:$AA$1425,2,FALSE)</f>
        <v>#N/A</v>
      </c>
      <c r="AW86" s="260" t="e">
        <f t="shared" si="20"/>
        <v>#N/A</v>
      </c>
    </row>
    <row r="87" spans="1:49">
      <c r="A87" s="225"/>
      <c r="B87" s="262">
        <v>86</v>
      </c>
      <c r="C87" s="260" t="e">
        <f>VLOOKUP($A87,Players!$C$3:$D$1242,2,FALSE)</f>
        <v>#N/A</v>
      </c>
      <c r="D87" s="260" t="e">
        <f t="shared" si="14"/>
        <v>#N/A</v>
      </c>
      <c r="F87" s="225"/>
      <c r="G87" s="121">
        <v>86</v>
      </c>
      <c r="H87" s="260" t="e">
        <f>VLOOKUP($F87,Players!$C$3:$D$1242,2,FALSE)</f>
        <v>#N/A</v>
      </c>
      <c r="I87" s="260" t="e">
        <f t="shared" si="10"/>
        <v>#N/A</v>
      </c>
      <c r="K87" s="225"/>
      <c r="L87" s="261">
        <v>86</v>
      </c>
      <c r="M87" s="260" t="e">
        <f>VLOOKUP($K87,Players!$C$3:$D$1242,2,FALSE)</f>
        <v>#N/A</v>
      </c>
      <c r="N87" s="260" t="e">
        <f t="shared" si="15"/>
        <v>#N/A</v>
      </c>
      <c r="P87" s="225"/>
      <c r="Q87" s="261">
        <v>87</v>
      </c>
      <c r="R87" s="260" t="e">
        <f>VLOOKUP($P87,Players!$C$3:$D$1242,2,FALSE)</f>
        <v>#N/A</v>
      </c>
      <c r="S87" s="260" t="e">
        <f t="shared" si="16"/>
        <v>#N/A</v>
      </c>
      <c r="U87" s="225"/>
      <c r="V87" s="261">
        <v>86</v>
      </c>
      <c r="W87" s="260" t="e">
        <f>VLOOKUP($U87,Players!$C$3:$D$1242,2,FALSE)</f>
        <v>#N/A</v>
      </c>
      <c r="X87" s="260" t="e">
        <f t="shared" si="17"/>
        <v>#N/A</v>
      </c>
      <c r="Z87" s="253" t="s">
        <v>551</v>
      </c>
      <c r="AA87" s="261">
        <v>86</v>
      </c>
      <c r="AB87" s="260">
        <f>VLOOKUP($Z87,Players!$C$3:$D$1242,2,FALSE)</f>
        <v>0</v>
      </c>
      <c r="AC87" s="260">
        <f t="shared" si="18"/>
        <v>0</v>
      </c>
      <c r="AJ87" s="256" t="s">
        <v>524</v>
      </c>
      <c r="AK87" s="261">
        <v>86</v>
      </c>
      <c r="AL87" s="260">
        <f>VLOOKUP($AJ87,Players!$Z$3:$AA$1425,2,FALSE)</f>
        <v>0</v>
      </c>
      <c r="AM87" s="260">
        <f t="shared" si="19"/>
        <v>0</v>
      </c>
      <c r="AT87" s="225"/>
      <c r="AU87" s="261">
        <v>86</v>
      </c>
      <c r="AV87" s="260" t="e">
        <f>VLOOKUP($AT87,Players!$Z$3:$AA$1425,2,FALSE)</f>
        <v>#N/A</v>
      </c>
      <c r="AW87" s="260" t="e">
        <f t="shared" si="20"/>
        <v>#N/A</v>
      </c>
    </row>
    <row r="88" spans="1:49">
      <c r="A88" s="225"/>
      <c r="B88" s="262">
        <v>87</v>
      </c>
      <c r="C88" s="260" t="e">
        <f>VLOOKUP($A88,Players!$C$3:$D$1242,2,FALSE)</f>
        <v>#N/A</v>
      </c>
      <c r="D88" s="260" t="e">
        <f t="shared" si="14"/>
        <v>#N/A</v>
      </c>
      <c r="F88" s="225"/>
      <c r="G88" s="121">
        <v>87</v>
      </c>
      <c r="H88" s="260" t="e">
        <f>VLOOKUP($F88,Players!$C$3:$D$1242,2,FALSE)</f>
        <v>#N/A</v>
      </c>
      <c r="I88" s="260" t="e">
        <f t="shared" si="10"/>
        <v>#N/A</v>
      </c>
      <c r="K88" s="225"/>
      <c r="L88" s="261">
        <v>87</v>
      </c>
      <c r="M88" s="260" t="e">
        <f>VLOOKUP($K88,Players!$C$3:$D$1242,2,FALSE)</f>
        <v>#N/A</v>
      </c>
      <c r="N88" s="260" t="e">
        <f t="shared" si="15"/>
        <v>#N/A</v>
      </c>
      <c r="P88" s="225"/>
      <c r="Q88" s="261">
        <v>88</v>
      </c>
      <c r="R88" s="260" t="e">
        <f>VLOOKUP($P88,Players!$C$3:$D$1242,2,FALSE)</f>
        <v>#N/A</v>
      </c>
      <c r="S88" s="260" t="e">
        <f t="shared" si="16"/>
        <v>#N/A</v>
      </c>
      <c r="U88" s="225"/>
      <c r="V88" s="261">
        <v>87</v>
      </c>
      <c r="W88" s="260" t="e">
        <f>VLOOKUP($U88,Players!$C$3:$D$1242,2,FALSE)</f>
        <v>#N/A</v>
      </c>
      <c r="X88" s="260" t="e">
        <f t="shared" si="17"/>
        <v>#N/A</v>
      </c>
      <c r="Z88" s="253" t="s">
        <v>557</v>
      </c>
      <c r="AA88" s="261">
        <v>87</v>
      </c>
      <c r="AB88" s="260">
        <f>VLOOKUP($Z88,Players!$C$3:$D$1242,2,FALSE)</f>
        <v>0</v>
      </c>
      <c r="AC88" s="260">
        <f t="shared" si="18"/>
        <v>0</v>
      </c>
      <c r="AJ88" s="256" t="s">
        <v>525</v>
      </c>
      <c r="AK88" s="261">
        <v>87</v>
      </c>
      <c r="AL88" s="260">
        <f>VLOOKUP($AJ88,Players!$Z$3:$AA$1425,2,FALSE)</f>
        <v>0</v>
      </c>
      <c r="AM88" s="260">
        <f t="shared" si="19"/>
        <v>0</v>
      </c>
      <c r="AT88" s="225"/>
      <c r="AU88" s="261">
        <v>87</v>
      </c>
      <c r="AV88" s="260" t="e">
        <f>VLOOKUP($AT88,Players!$Z$3:$AA$1425,2,FALSE)</f>
        <v>#N/A</v>
      </c>
      <c r="AW88" s="260" t="e">
        <f t="shared" si="20"/>
        <v>#N/A</v>
      </c>
    </row>
    <row r="89" spans="1:49">
      <c r="A89" s="225"/>
      <c r="B89" s="262">
        <v>88</v>
      </c>
      <c r="C89" s="260" t="e">
        <f>VLOOKUP($A89,Players!$C$3:$D$1242,2,FALSE)</f>
        <v>#N/A</v>
      </c>
      <c r="D89" s="260" t="e">
        <f t="shared" si="14"/>
        <v>#N/A</v>
      </c>
      <c r="F89" s="225"/>
      <c r="G89" s="121">
        <v>88</v>
      </c>
      <c r="H89" s="260" t="e">
        <f>VLOOKUP($F89,Players!$C$3:$D$1242,2,FALSE)</f>
        <v>#N/A</v>
      </c>
      <c r="I89" s="260" t="e">
        <f t="shared" si="10"/>
        <v>#N/A</v>
      </c>
      <c r="K89" s="225"/>
      <c r="L89" s="261">
        <v>88</v>
      </c>
      <c r="M89" s="260" t="e">
        <f>VLOOKUP($K89,Players!$C$3:$D$1242,2,FALSE)</f>
        <v>#N/A</v>
      </c>
      <c r="N89" s="260" t="e">
        <f t="shared" si="15"/>
        <v>#N/A</v>
      </c>
      <c r="P89" s="225"/>
      <c r="Q89" s="261">
        <v>89</v>
      </c>
      <c r="R89" s="260" t="e">
        <f>VLOOKUP($P89,Players!$C$3:$D$1242,2,FALSE)</f>
        <v>#N/A</v>
      </c>
      <c r="S89" s="260" t="e">
        <f t="shared" si="16"/>
        <v>#N/A</v>
      </c>
      <c r="U89" s="225"/>
      <c r="V89" s="261">
        <v>88</v>
      </c>
      <c r="W89" s="260" t="e">
        <f>VLOOKUP($U89,Players!$C$3:$D$1242,2,FALSE)</f>
        <v>#N/A</v>
      </c>
      <c r="X89" s="260" t="e">
        <f t="shared" si="17"/>
        <v>#N/A</v>
      </c>
      <c r="Z89" s="248" t="s">
        <v>509</v>
      </c>
      <c r="AA89" s="261">
        <v>88</v>
      </c>
      <c r="AB89" s="260">
        <f>VLOOKUP($Z89,Players!$C$3:$D$1242,2,FALSE)</f>
        <v>0</v>
      </c>
      <c r="AC89" s="260">
        <f t="shared" si="18"/>
        <v>0</v>
      </c>
      <c r="AJ89" s="256" t="s">
        <v>527</v>
      </c>
      <c r="AK89" s="261">
        <v>88</v>
      </c>
      <c r="AL89" s="260">
        <f>VLOOKUP($AJ89,Players!$Z$3:$AA$1425,2,FALSE)</f>
        <v>0</v>
      </c>
      <c r="AM89" s="260">
        <f t="shared" si="19"/>
        <v>0</v>
      </c>
      <c r="AT89" s="225"/>
      <c r="AU89" s="261">
        <v>88</v>
      </c>
      <c r="AV89" s="260" t="e">
        <f>VLOOKUP($AT89,Players!$Z$3:$AA$1425,2,FALSE)</f>
        <v>#N/A</v>
      </c>
      <c r="AW89" s="260" t="e">
        <f t="shared" si="20"/>
        <v>#N/A</v>
      </c>
    </row>
    <row r="90" spans="1:49">
      <c r="A90" s="225"/>
      <c r="B90" s="262">
        <v>89</v>
      </c>
      <c r="C90" s="260" t="e">
        <f>VLOOKUP($A90,Players!$C$3:$D$1242,2,FALSE)</f>
        <v>#N/A</v>
      </c>
      <c r="D90" s="260" t="e">
        <f t="shared" si="14"/>
        <v>#N/A</v>
      </c>
      <c r="F90" s="225"/>
      <c r="G90" s="121">
        <v>89</v>
      </c>
      <c r="H90" s="260" t="e">
        <f>VLOOKUP($F90,Players!$C$3:$D$1242,2,FALSE)</f>
        <v>#N/A</v>
      </c>
      <c r="I90" s="260" t="e">
        <f t="shared" si="10"/>
        <v>#N/A</v>
      </c>
      <c r="K90" s="225"/>
      <c r="L90" s="261">
        <v>89</v>
      </c>
      <c r="M90" s="260" t="e">
        <f>VLOOKUP($K90,Players!$C$3:$D$1242,2,FALSE)</f>
        <v>#N/A</v>
      </c>
      <c r="N90" s="260" t="e">
        <f t="shared" si="15"/>
        <v>#N/A</v>
      </c>
      <c r="P90" s="225"/>
      <c r="Q90" s="261">
        <v>90</v>
      </c>
      <c r="R90" s="260" t="e">
        <f>VLOOKUP($P90,Players!$C$3:$D$1242,2,FALSE)</f>
        <v>#N/A</v>
      </c>
      <c r="S90" s="260" t="e">
        <f t="shared" si="16"/>
        <v>#N/A</v>
      </c>
      <c r="U90" s="225"/>
      <c r="V90" s="261">
        <v>89</v>
      </c>
      <c r="W90" s="260" t="e">
        <f>VLOOKUP($U90,Players!$C$3:$D$1242,2,FALSE)</f>
        <v>#N/A</v>
      </c>
      <c r="X90" s="260" t="e">
        <f t="shared" si="17"/>
        <v>#N/A</v>
      </c>
      <c r="Z90" s="253" t="s">
        <v>559</v>
      </c>
      <c r="AA90" s="261">
        <v>89</v>
      </c>
      <c r="AB90" s="260">
        <f>VLOOKUP($Z90,Players!$C$3:$D$1242,2,FALSE)</f>
        <v>0</v>
      </c>
      <c r="AC90" s="260">
        <f t="shared" si="18"/>
        <v>0</v>
      </c>
      <c r="AJ90" s="256" t="s">
        <v>529</v>
      </c>
      <c r="AK90" s="261">
        <v>89</v>
      </c>
      <c r="AL90" s="260">
        <f>VLOOKUP($AJ90,Players!$Z$3:$AA$1425,2,FALSE)</f>
        <v>0</v>
      </c>
      <c r="AM90" s="260">
        <f t="shared" si="19"/>
        <v>0</v>
      </c>
      <c r="AT90" s="225"/>
      <c r="AU90" s="261">
        <v>89</v>
      </c>
      <c r="AV90" s="260" t="e">
        <f>VLOOKUP($AT90,Players!$Z$3:$AA$1425,2,FALSE)</f>
        <v>#N/A</v>
      </c>
      <c r="AW90" s="260" t="e">
        <f t="shared" si="20"/>
        <v>#N/A</v>
      </c>
    </row>
    <row r="91" spans="1:49">
      <c r="A91" s="225"/>
      <c r="B91" s="262">
        <v>90</v>
      </c>
      <c r="C91" s="260" t="e">
        <f>VLOOKUP($A91,Players!$C$3:$D$1242,2,FALSE)</f>
        <v>#N/A</v>
      </c>
      <c r="D91" s="260" t="e">
        <f t="shared" si="14"/>
        <v>#N/A</v>
      </c>
      <c r="F91" s="225"/>
      <c r="G91" s="121">
        <v>90</v>
      </c>
      <c r="H91" s="260" t="e">
        <f>VLOOKUP($F91,Players!$C$3:$D$1242,2,FALSE)</f>
        <v>#N/A</v>
      </c>
      <c r="I91" s="260" t="e">
        <f t="shared" si="10"/>
        <v>#N/A</v>
      </c>
      <c r="K91" s="225"/>
      <c r="L91" s="261">
        <v>90</v>
      </c>
      <c r="M91" s="260" t="e">
        <f>VLOOKUP($K91,Players!$C$3:$D$1242,2,FALSE)</f>
        <v>#N/A</v>
      </c>
      <c r="N91" s="260" t="e">
        <f t="shared" si="15"/>
        <v>#N/A</v>
      </c>
      <c r="P91" s="225"/>
      <c r="Q91" s="261">
        <v>91</v>
      </c>
      <c r="R91" s="260" t="e">
        <f>VLOOKUP($P91,Players!$C$3:$D$1242,2,FALSE)</f>
        <v>#N/A</v>
      </c>
      <c r="S91" s="260" t="e">
        <f t="shared" si="16"/>
        <v>#N/A</v>
      </c>
      <c r="U91" s="225"/>
      <c r="V91" s="261">
        <v>90</v>
      </c>
      <c r="W91" s="260" t="e">
        <f>VLOOKUP($U91,Players!$C$3:$D$1242,2,FALSE)</f>
        <v>#N/A</v>
      </c>
      <c r="X91" s="260" t="e">
        <f t="shared" si="17"/>
        <v>#N/A</v>
      </c>
      <c r="Z91" s="253" t="s">
        <v>560</v>
      </c>
      <c r="AA91" s="261">
        <v>90</v>
      </c>
      <c r="AB91" s="260">
        <f>VLOOKUP($Z91,Players!$C$3:$D$1242,2,FALSE)</f>
        <v>0</v>
      </c>
      <c r="AC91" s="260">
        <f t="shared" si="18"/>
        <v>0</v>
      </c>
      <c r="AJ91" s="256" t="s">
        <v>532</v>
      </c>
      <c r="AK91" s="261">
        <v>90</v>
      </c>
      <c r="AL91" s="260">
        <f>VLOOKUP($AJ91,Players!$Z$3:$AA$1425,2,FALSE)</f>
        <v>0</v>
      </c>
      <c r="AM91" s="260">
        <f t="shared" si="19"/>
        <v>0</v>
      </c>
      <c r="AT91" s="225"/>
      <c r="AU91" s="261">
        <v>90</v>
      </c>
      <c r="AV91" s="260" t="e">
        <f>VLOOKUP($AT91,Players!$Z$3:$AA$1425,2,FALSE)</f>
        <v>#N/A</v>
      </c>
      <c r="AW91" s="260" t="e">
        <f t="shared" si="20"/>
        <v>#N/A</v>
      </c>
    </row>
    <row r="92" spans="1:49">
      <c r="A92" s="225"/>
      <c r="B92" s="262">
        <v>91</v>
      </c>
      <c r="C92" s="260" t="e">
        <f>VLOOKUP($A92,Players!$C$3:$D$1242,2,FALSE)</f>
        <v>#N/A</v>
      </c>
      <c r="D92" s="260" t="e">
        <f t="shared" si="14"/>
        <v>#N/A</v>
      </c>
      <c r="F92" s="225"/>
      <c r="G92" s="121">
        <v>91</v>
      </c>
      <c r="H92" s="260" t="e">
        <f>VLOOKUP($F92,Players!$C$3:$D$1242,2,FALSE)</f>
        <v>#N/A</v>
      </c>
      <c r="I92" s="260" t="e">
        <f t="shared" si="10"/>
        <v>#N/A</v>
      </c>
      <c r="K92" s="225"/>
      <c r="L92" s="261">
        <v>91</v>
      </c>
      <c r="M92" s="260" t="e">
        <f>VLOOKUP($K92,Players!$C$3:$D$1242,2,FALSE)</f>
        <v>#N/A</v>
      </c>
      <c r="N92" s="260" t="e">
        <f t="shared" si="15"/>
        <v>#N/A</v>
      </c>
      <c r="P92" s="225"/>
      <c r="Q92" s="261">
        <v>92</v>
      </c>
      <c r="R92" s="260" t="e">
        <f>VLOOKUP($P92,Players!$C$3:$D$1242,2,FALSE)</f>
        <v>#N/A</v>
      </c>
      <c r="S92" s="260" t="e">
        <f t="shared" si="16"/>
        <v>#N/A</v>
      </c>
      <c r="U92" s="225"/>
      <c r="V92" s="261">
        <v>91</v>
      </c>
      <c r="W92" s="260" t="e">
        <f>VLOOKUP($U92,Players!$C$3:$D$1242,2,FALSE)</f>
        <v>#N/A</v>
      </c>
      <c r="X92" s="260" t="e">
        <f t="shared" si="17"/>
        <v>#N/A</v>
      </c>
      <c r="Z92" s="253" t="s">
        <v>561</v>
      </c>
      <c r="AA92" s="261">
        <v>91</v>
      </c>
      <c r="AB92" s="260">
        <f>VLOOKUP($Z92,Players!$C$3:$D$1242,2,FALSE)</f>
        <v>0</v>
      </c>
      <c r="AC92" s="260">
        <f t="shared" si="18"/>
        <v>0</v>
      </c>
      <c r="AJ92" s="256" t="s">
        <v>533</v>
      </c>
      <c r="AK92" s="261">
        <v>91</v>
      </c>
      <c r="AL92" s="260">
        <f>VLOOKUP($AJ92,Players!$Z$3:$AA$1425,2,FALSE)</f>
        <v>0</v>
      </c>
      <c r="AM92" s="260">
        <f t="shared" si="19"/>
        <v>0</v>
      </c>
      <c r="AT92" s="225"/>
      <c r="AU92" s="261">
        <v>91</v>
      </c>
      <c r="AV92" s="260" t="e">
        <f>VLOOKUP($AT92,Players!$Z$3:$AA$1425,2,FALSE)</f>
        <v>#N/A</v>
      </c>
      <c r="AW92" s="260" t="e">
        <f t="shared" si="20"/>
        <v>#N/A</v>
      </c>
    </row>
    <row r="93" spans="1:49">
      <c r="A93" s="225"/>
      <c r="B93" s="262">
        <v>92</v>
      </c>
      <c r="C93" s="260" t="e">
        <f>VLOOKUP($A93,Players!$C$3:$D$1242,2,FALSE)</f>
        <v>#N/A</v>
      </c>
      <c r="D93" s="260" t="e">
        <f t="shared" si="14"/>
        <v>#N/A</v>
      </c>
      <c r="F93" s="225"/>
      <c r="G93" s="121">
        <v>92</v>
      </c>
      <c r="H93" s="260" t="e">
        <f>VLOOKUP($F93,Players!$C$3:$D$1242,2,FALSE)</f>
        <v>#N/A</v>
      </c>
      <c r="I93" s="260" t="e">
        <f t="shared" si="10"/>
        <v>#N/A</v>
      </c>
      <c r="K93" s="225"/>
      <c r="L93" s="261">
        <v>92</v>
      </c>
      <c r="M93" s="260" t="e">
        <f>VLOOKUP($K93,Players!$C$3:$D$1242,2,FALSE)</f>
        <v>#N/A</v>
      </c>
      <c r="N93" s="260" t="e">
        <f t="shared" si="15"/>
        <v>#N/A</v>
      </c>
      <c r="P93" s="225"/>
      <c r="Q93" s="261">
        <v>93</v>
      </c>
      <c r="R93" s="260" t="e">
        <f>VLOOKUP($P93,Players!$C$3:$D$1242,2,FALSE)</f>
        <v>#N/A</v>
      </c>
      <c r="S93" s="260" t="e">
        <f t="shared" si="16"/>
        <v>#N/A</v>
      </c>
      <c r="U93" s="225"/>
      <c r="V93" s="261">
        <v>92</v>
      </c>
      <c r="W93" s="260" t="e">
        <f>VLOOKUP($U93,Players!$C$3:$D$1242,2,FALSE)</f>
        <v>#N/A</v>
      </c>
      <c r="X93" s="260" t="e">
        <f t="shared" si="17"/>
        <v>#N/A</v>
      </c>
      <c r="Z93" s="253" t="s">
        <v>562</v>
      </c>
      <c r="AA93" s="261">
        <v>92</v>
      </c>
      <c r="AB93" s="260">
        <f>VLOOKUP($Z93,Players!$C$3:$D$1242,2,FALSE)</f>
        <v>0</v>
      </c>
      <c r="AC93" s="260">
        <f t="shared" si="18"/>
        <v>0</v>
      </c>
      <c r="AJ93" s="257" t="s">
        <v>534</v>
      </c>
      <c r="AK93" s="261">
        <v>92</v>
      </c>
      <c r="AL93" s="260">
        <f>VLOOKUP($AJ93,Players!$Z$3:$AA$1425,2,FALSE)</f>
        <v>0</v>
      </c>
      <c r="AM93" s="260">
        <f t="shared" si="19"/>
        <v>0</v>
      </c>
      <c r="AT93" s="225"/>
      <c r="AU93" s="261">
        <v>92</v>
      </c>
      <c r="AV93" s="260" t="e">
        <f>VLOOKUP($AT93,Players!$Z$3:$AA$1425,2,FALSE)</f>
        <v>#N/A</v>
      </c>
      <c r="AW93" s="260" t="e">
        <f t="shared" si="20"/>
        <v>#N/A</v>
      </c>
    </row>
    <row r="94" spans="1:49">
      <c r="A94" s="225"/>
      <c r="B94" s="262">
        <v>93</v>
      </c>
      <c r="C94" s="260" t="e">
        <f>VLOOKUP($A94,Players!$C$3:$D$1242,2,FALSE)</f>
        <v>#N/A</v>
      </c>
      <c r="D94" s="260" t="e">
        <f t="shared" si="14"/>
        <v>#N/A</v>
      </c>
      <c r="F94" s="225"/>
      <c r="G94" s="121">
        <v>93</v>
      </c>
      <c r="H94" s="260" t="e">
        <f>VLOOKUP($F94,Players!$C$3:$D$1242,2,FALSE)</f>
        <v>#N/A</v>
      </c>
      <c r="I94" s="260" t="e">
        <f t="shared" si="10"/>
        <v>#N/A</v>
      </c>
      <c r="K94" s="225"/>
      <c r="L94" s="261">
        <v>93</v>
      </c>
      <c r="M94" s="260" t="e">
        <f>VLOOKUP($K94,Players!$C$3:$D$1242,2,FALSE)</f>
        <v>#N/A</v>
      </c>
      <c r="N94" s="260" t="e">
        <f t="shared" si="15"/>
        <v>#N/A</v>
      </c>
      <c r="P94" s="225"/>
      <c r="Q94" s="261">
        <v>94</v>
      </c>
      <c r="R94" s="260" t="e">
        <f>VLOOKUP($P94,Players!$C$3:$D$1242,2,FALSE)</f>
        <v>#N/A</v>
      </c>
      <c r="S94" s="260" t="e">
        <f t="shared" si="16"/>
        <v>#N/A</v>
      </c>
      <c r="U94" s="225"/>
      <c r="V94" s="261">
        <v>93</v>
      </c>
      <c r="W94" s="260" t="e">
        <f>VLOOKUP($U94,Players!$C$3:$D$1242,2,FALSE)</f>
        <v>#N/A</v>
      </c>
      <c r="X94" s="260" t="e">
        <f t="shared" si="17"/>
        <v>#N/A</v>
      </c>
      <c r="Z94" s="248" t="s">
        <v>514</v>
      </c>
      <c r="AA94" s="261">
        <v>93</v>
      </c>
      <c r="AB94" s="260">
        <f>VLOOKUP($Z94,Players!$C$3:$D$1242,2,FALSE)</f>
        <v>0</v>
      </c>
      <c r="AC94" s="260">
        <f t="shared" si="18"/>
        <v>0</v>
      </c>
      <c r="AJ94" s="256" t="s">
        <v>536</v>
      </c>
      <c r="AK94" s="261">
        <v>93</v>
      </c>
      <c r="AL94" s="260">
        <f>VLOOKUP($AJ94,Players!$Z$3:$AA$1425,2,FALSE)</f>
        <v>0</v>
      </c>
      <c r="AM94" s="260">
        <f t="shared" si="19"/>
        <v>0</v>
      </c>
      <c r="AT94" s="225"/>
      <c r="AU94" s="261">
        <v>93</v>
      </c>
      <c r="AV94" s="260" t="e">
        <f>VLOOKUP($AT94,Players!$Z$3:$AA$1425,2,FALSE)</f>
        <v>#N/A</v>
      </c>
      <c r="AW94" s="260" t="e">
        <f t="shared" si="20"/>
        <v>#N/A</v>
      </c>
    </row>
    <row r="95" spans="1:49">
      <c r="A95" s="225"/>
      <c r="B95" s="262">
        <v>94</v>
      </c>
      <c r="C95" s="260" t="e">
        <f>VLOOKUP($A95,Players!$C$3:$D$1242,2,FALSE)</f>
        <v>#N/A</v>
      </c>
      <c r="D95" s="260" t="e">
        <f t="shared" si="14"/>
        <v>#N/A</v>
      </c>
      <c r="F95" s="225"/>
      <c r="G95" s="121">
        <v>94</v>
      </c>
      <c r="H95" s="260" t="e">
        <f>VLOOKUP($F95,Players!$C$3:$D$1242,2,FALSE)</f>
        <v>#N/A</v>
      </c>
      <c r="I95" s="260" t="e">
        <f t="shared" si="10"/>
        <v>#N/A</v>
      </c>
      <c r="K95" s="225"/>
      <c r="L95" s="261">
        <v>94</v>
      </c>
      <c r="M95" s="260" t="e">
        <f>VLOOKUP($K95,Players!$C$3:$D$1242,2,FALSE)</f>
        <v>#N/A</v>
      </c>
      <c r="N95" s="260" t="e">
        <f t="shared" si="15"/>
        <v>#N/A</v>
      </c>
      <c r="P95" s="225"/>
      <c r="Q95" s="261">
        <v>95</v>
      </c>
      <c r="R95" s="260" t="e">
        <f>VLOOKUP($P95,Players!$C$3:$D$1242,2,FALSE)</f>
        <v>#N/A</v>
      </c>
      <c r="S95" s="260" t="e">
        <f t="shared" si="16"/>
        <v>#N/A</v>
      </c>
      <c r="U95" s="225"/>
      <c r="V95" s="261">
        <v>94</v>
      </c>
      <c r="W95" s="260" t="e">
        <f>VLOOKUP($U95,Players!$C$3:$D$1242,2,FALSE)</f>
        <v>#N/A</v>
      </c>
      <c r="X95" s="260" t="e">
        <f t="shared" si="17"/>
        <v>#N/A</v>
      </c>
      <c r="Z95" s="253" t="s">
        <v>565</v>
      </c>
      <c r="AA95" s="261">
        <v>94</v>
      </c>
      <c r="AB95" s="260">
        <f>VLOOKUP($Z95,Players!$C$3:$D$1242,2,FALSE)</f>
        <v>0</v>
      </c>
      <c r="AC95" s="260">
        <f t="shared" si="18"/>
        <v>0</v>
      </c>
      <c r="AJ95" s="256" t="s">
        <v>653</v>
      </c>
      <c r="AK95" s="261">
        <v>94</v>
      </c>
      <c r="AL95" s="260" t="e">
        <f>VLOOKUP($AJ95,Players!$Z$3:$AA$1425,2,FALSE)</f>
        <v>#N/A</v>
      </c>
      <c r="AM95" s="260" t="e">
        <f t="shared" si="19"/>
        <v>#N/A</v>
      </c>
      <c r="AT95" s="225"/>
      <c r="AU95" s="261">
        <v>94</v>
      </c>
      <c r="AV95" s="260" t="e">
        <f>VLOOKUP($AT95,Players!$Z$3:$AA$1425,2,FALSE)</f>
        <v>#N/A</v>
      </c>
      <c r="AW95" s="260" t="e">
        <f t="shared" si="20"/>
        <v>#N/A</v>
      </c>
    </row>
    <row r="96" spans="1:49">
      <c r="A96" s="225"/>
      <c r="B96" s="262">
        <v>95</v>
      </c>
      <c r="C96" s="260" t="e">
        <f>VLOOKUP($A96,Players!$C$3:$D$1242,2,FALSE)</f>
        <v>#N/A</v>
      </c>
      <c r="D96" s="260" t="e">
        <f t="shared" si="14"/>
        <v>#N/A</v>
      </c>
      <c r="F96" s="225"/>
      <c r="G96" s="121">
        <v>95</v>
      </c>
      <c r="H96" s="260" t="e">
        <f>VLOOKUP($F96,Players!$C$3:$D$1242,2,FALSE)</f>
        <v>#N/A</v>
      </c>
      <c r="I96" s="260" t="e">
        <f t="shared" si="10"/>
        <v>#N/A</v>
      </c>
      <c r="K96" s="225"/>
      <c r="L96" s="261">
        <v>95</v>
      </c>
      <c r="M96" s="260" t="e">
        <f>VLOOKUP($K96,Players!$C$3:$D$1242,2,FALSE)</f>
        <v>#N/A</v>
      </c>
      <c r="N96" s="260" t="e">
        <f t="shared" si="15"/>
        <v>#N/A</v>
      </c>
      <c r="P96" s="225"/>
      <c r="Q96" s="261">
        <v>96</v>
      </c>
      <c r="R96" s="260" t="e">
        <f>VLOOKUP($P96,Players!$C$3:$D$1242,2,FALSE)</f>
        <v>#N/A</v>
      </c>
      <c r="S96" s="260" t="e">
        <f t="shared" si="16"/>
        <v>#N/A</v>
      </c>
      <c r="U96" s="225"/>
      <c r="V96" s="261">
        <v>95</v>
      </c>
      <c r="W96" s="260" t="e">
        <f>VLOOKUP($U96,Players!$C$3:$D$1242,2,FALSE)</f>
        <v>#N/A</v>
      </c>
      <c r="X96" s="260" t="e">
        <f t="shared" si="17"/>
        <v>#N/A</v>
      </c>
      <c r="Z96" s="254" t="s">
        <v>566</v>
      </c>
      <c r="AA96" s="261">
        <v>95</v>
      </c>
      <c r="AB96" s="260">
        <f>VLOOKUP($Z96,Players!$C$3:$D$1242,2,FALSE)</f>
        <v>0</v>
      </c>
      <c r="AC96" s="260">
        <f t="shared" si="18"/>
        <v>0</v>
      </c>
      <c r="AJ96" s="256" t="s">
        <v>537</v>
      </c>
      <c r="AK96" s="261">
        <v>95</v>
      </c>
      <c r="AL96" s="260">
        <f>VLOOKUP($AJ96,Players!$Z$3:$AA$1425,2,FALSE)</f>
        <v>0</v>
      </c>
      <c r="AM96" s="260">
        <f t="shared" si="19"/>
        <v>0</v>
      </c>
      <c r="AT96" s="225"/>
      <c r="AU96" s="261">
        <v>95</v>
      </c>
      <c r="AV96" s="260" t="e">
        <f>VLOOKUP($AT96,Players!$Z$3:$AA$1425,2,FALSE)</f>
        <v>#N/A</v>
      </c>
      <c r="AW96" s="260" t="e">
        <f t="shared" si="20"/>
        <v>#N/A</v>
      </c>
    </row>
    <row r="97" spans="1:49">
      <c r="A97" s="225"/>
      <c r="B97" s="262">
        <v>96</v>
      </c>
      <c r="C97" s="260" t="e">
        <f>VLOOKUP($A97,Players!$C$3:$D$1242,2,FALSE)</f>
        <v>#N/A</v>
      </c>
      <c r="D97" s="260" t="e">
        <f t="shared" si="14"/>
        <v>#N/A</v>
      </c>
      <c r="F97" s="225"/>
      <c r="G97" s="121">
        <v>96</v>
      </c>
      <c r="H97" s="260" t="e">
        <f>VLOOKUP($F97,Players!$C$3:$D$1242,2,FALSE)</f>
        <v>#N/A</v>
      </c>
      <c r="I97" s="260" t="e">
        <f t="shared" si="10"/>
        <v>#N/A</v>
      </c>
      <c r="K97" s="225"/>
      <c r="L97" s="261">
        <v>96</v>
      </c>
      <c r="M97" s="260" t="e">
        <f>VLOOKUP($K97,Players!$C$3:$D$1242,2,FALSE)</f>
        <v>#N/A</v>
      </c>
      <c r="N97" s="260" t="e">
        <f t="shared" si="15"/>
        <v>#N/A</v>
      </c>
      <c r="P97" s="225"/>
      <c r="Q97" s="261">
        <v>97</v>
      </c>
      <c r="R97" s="260" t="e">
        <f>VLOOKUP($P97,Players!$C$3:$D$1242,2,FALSE)</f>
        <v>#N/A</v>
      </c>
      <c r="S97" s="260" t="e">
        <f t="shared" si="16"/>
        <v>#N/A</v>
      </c>
      <c r="U97" s="225"/>
      <c r="V97" s="261">
        <v>96</v>
      </c>
      <c r="W97" s="260" t="e">
        <f>VLOOKUP($U97,Players!$C$3:$D$1242,2,FALSE)</f>
        <v>#N/A</v>
      </c>
      <c r="X97" s="260" t="e">
        <f t="shared" si="17"/>
        <v>#N/A</v>
      </c>
      <c r="Z97" s="254" t="s">
        <v>567</v>
      </c>
      <c r="AA97" s="261">
        <v>96</v>
      </c>
      <c r="AB97" s="260">
        <f>VLOOKUP($Z97,Players!$C$3:$D$1242,2,FALSE)</f>
        <v>0</v>
      </c>
      <c r="AC97" s="260">
        <f t="shared" si="18"/>
        <v>0</v>
      </c>
      <c r="AJ97" s="256" t="s">
        <v>538</v>
      </c>
      <c r="AK97" s="261">
        <v>96</v>
      </c>
      <c r="AL97" s="260">
        <f>VLOOKUP($AJ97,Players!$Z$3:$AA$1425,2,FALSE)</f>
        <v>0</v>
      </c>
      <c r="AM97" s="260">
        <f t="shared" si="19"/>
        <v>0</v>
      </c>
      <c r="AT97" s="225"/>
      <c r="AU97" s="261">
        <v>96</v>
      </c>
      <c r="AV97" s="260" t="e">
        <f>VLOOKUP($AT97,Players!$Z$3:$AA$1425,2,FALSE)</f>
        <v>#N/A</v>
      </c>
      <c r="AW97" s="260" t="e">
        <f t="shared" si="20"/>
        <v>#N/A</v>
      </c>
    </row>
    <row r="98" spans="1:49">
      <c r="A98" s="225"/>
      <c r="B98" s="262">
        <v>97</v>
      </c>
      <c r="C98" s="260" t="e">
        <f>VLOOKUP($A98,Players!$C$3:$D$1242,2,FALSE)</f>
        <v>#N/A</v>
      </c>
      <c r="D98" s="260" t="e">
        <f t="shared" si="14"/>
        <v>#N/A</v>
      </c>
      <c r="F98" s="225"/>
      <c r="G98" s="121">
        <v>97</v>
      </c>
      <c r="H98" s="260" t="e">
        <f>VLOOKUP($F98,Players!$C$3:$D$1242,2,FALSE)</f>
        <v>#N/A</v>
      </c>
      <c r="I98" s="260" t="e">
        <f t="shared" ref="I98:I161" si="21">IF(H98&gt;0,1,0)</f>
        <v>#N/A</v>
      </c>
      <c r="K98" s="225"/>
      <c r="L98" s="261">
        <v>97</v>
      </c>
      <c r="M98" s="260" t="e">
        <f>VLOOKUP($K98,Players!$C$3:$D$1242,2,FALSE)</f>
        <v>#N/A</v>
      </c>
      <c r="N98" s="260" t="e">
        <f t="shared" ref="N98:N129" si="22">IF(M98&gt;0,1,0)</f>
        <v>#N/A</v>
      </c>
      <c r="P98" s="225"/>
      <c r="Q98" s="261">
        <v>98</v>
      </c>
      <c r="R98" s="260" t="e">
        <f>VLOOKUP($P98,Players!$C$3:$D$1242,2,FALSE)</f>
        <v>#N/A</v>
      </c>
      <c r="S98" s="260" t="e">
        <f t="shared" ref="S98:S129" si="23">IF(R98&gt;0,1,0)</f>
        <v>#N/A</v>
      </c>
      <c r="U98" s="225"/>
      <c r="V98" s="261">
        <v>97</v>
      </c>
      <c r="W98" s="260" t="e">
        <f>VLOOKUP($U98,Players!$C$3:$D$1242,2,FALSE)</f>
        <v>#N/A</v>
      </c>
      <c r="X98" s="260" t="e">
        <f t="shared" ref="X98:X129" si="24">IF(W98&gt;0,1,0)</f>
        <v>#N/A</v>
      </c>
      <c r="Z98" s="254" t="s">
        <v>569</v>
      </c>
      <c r="AA98" s="261">
        <v>97</v>
      </c>
      <c r="AB98" s="260">
        <f>VLOOKUP($Z98,Players!$C$3:$D$1242,2,FALSE)</f>
        <v>0</v>
      </c>
      <c r="AC98" s="260">
        <f t="shared" si="18"/>
        <v>0</v>
      </c>
      <c r="AJ98" s="256" t="s">
        <v>543</v>
      </c>
      <c r="AK98" s="261">
        <v>97</v>
      </c>
      <c r="AL98" s="260">
        <f>VLOOKUP($AJ98,Players!$Z$3:$AA$1425,2,FALSE)</f>
        <v>0</v>
      </c>
      <c r="AM98" s="260">
        <f t="shared" si="19"/>
        <v>0</v>
      </c>
      <c r="AT98" s="225"/>
      <c r="AU98" s="261">
        <v>97</v>
      </c>
      <c r="AV98" s="260" t="e">
        <f>VLOOKUP($AT98,Players!$Z$3:$AA$1425,2,FALSE)</f>
        <v>#N/A</v>
      </c>
      <c r="AW98" s="260" t="e">
        <f t="shared" si="20"/>
        <v>#N/A</v>
      </c>
    </row>
    <row r="99" spans="1:49">
      <c r="A99" s="225"/>
      <c r="B99" s="262">
        <v>98</v>
      </c>
      <c r="C99" s="260" t="e">
        <f>VLOOKUP($A99,Players!$C$3:$D$1242,2,FALSE)</f>
        <v>#N/A</v>
      </c>
      <c r="D99" s="260" t="e">
        <f t="shared" si="14"/>
        <v>#N/A</v>
      </c>
      <c r="F99" s="225"/>
      <c r="G99" s="121">
        <v>98</v>
      </c>
      <c r="H99" s="260" t="e">
        <f>VLOOKUP($F99,Players!$C$3:$D$1242,2,FALSE)</f>
        <v>#N/A</v>
      </c>
      <c r="I99" s="260" t="e">
        <f t="shared" si="21"/>
        <v>#N/A</v>
      </c>
      <c r="K99" s="225"/>
      <c r="L99" s="261">
        <v>98</v>
      </c>
      <c r="M99" s="260" t="e">
        <f>VLOOKUP($K99,Players!$C$3:$D$1242,2,FALSE)</f>
        <v>#N/A</v>
      </c>
      <c r="N99" s="260" t="e">
        <f t="shared" si="22"/>
        <v>#N/A</v>
      </c>
      <c r="P99" s="225"/>
      <c r="Q99" s="261">
        <v>99</v>
      </c>
      <c r="R99" s="260" t="e">
        <f>VLOOKUP($P99,Players!$C$3:$D$1242,2,FALSE)</f>
        <v>#N/A</v>
      </c>
      <c r="S99" s="260" t="e">
        <f t="shared" si="23"/>
        <v>#N/A</v>
      </c>
      <c r="U99" s="225"/>
      <c r="V99" s="261">
        <v>98</v>
      </c>
      <c r="W99" s="260" t="e">
        <f>VLOOKUP($U99,Players!$C$3:$D$1242,2,FALSE)</f>
        <v>#N/A</v>
      </c>
      <c r="X99" s="260" t="e">
        <f t="shared" si="24"/>
        <v>#N/A</v>
      </c>
      <c r="Z99" s="254" t="s">
        <v>571</v>
      </c>
      <c r="AA99" s="261">
        <v>98</v>
      </c>
      <c r="AB99" s="260">
        <f>VLOOKUP($Z99,Players!$C$3:$D$1242,2,FALSE)</f>
        <v>0</v>
      </c>
      <c r="AC99" s="260">
        <f t="shared" si="18"/>
        <v>0</v>
      </c>
      <c r="AJ99" s="256" t="s">
        <v>546</v>
      </c>
      <c r="AK99" s="261">
        <v>98</v>
      </c>
      <c r="AL99" s="260">
        <f>VLOOKUP($AJ99,Players!$Z$3:$AA$1425,2,FALSE)</f>
        <v>0</v>
      </c>
      <c r="AM99" s="260">
        <f t="shared" si="19"/>
        <v>0</v>
      </c>
      <c r="AT99" s="225"/>
      <c r="AU99" s="261">
        <v>98</v>
      </c>
      <c r="AV99" s="260" t="e">
        <f>VLOOKUP($AT99,Players!$Z$3:$AA$1425,2,FALSE)</f>
        <v>#N/A</v>
      </c>
      <c r="AW99" s="260" t="e">
        <f t="shared" si="20"/>
        <v>#N/A</v>
      </c>
    </row>
    <row r="100" spans="1:49">
      <c r="A100" s="225"/>
      <c r="B100" s="262">
        <v>99</v>
      </c>
      <c r="C100" s="260" t="e">
        <f>VLOOKUP($A100,Players!$C$3:$D$1242,2,FALSE)</f>
        <v>#N/A</v>
      </c>
      <c r="D100" s="260" t="e">
        <f t="shared" si="14"/>
        <v>#N/A</v>
      </c>
      <c r="F100" s="225"/>
      <c r="G100" s="121">
        <v>99</v>
      </c>
      <c r="H100" s="260" t="e">
        <f>VLOOKUP($F100,Players!$C$3:$D$1242,2,FALSE)</f>
        <v>#N/A</v>
      </c>
      <c r="I100" s="260" t="e">
        <f t="shared" si="21"/>
        <v>#N/A</v>
      </c>
      <c r="K100" s="225"/>
      <c r="L100" s="261">
        <v>99</v>
      </c>
      <c r="M100" s="260" t="e">
        <f>VLOOKUP($K100,Players!$C$3:$D$1242,2,FALSE)</f>
        <v>#N/A</v>
      </c>
      <c r="N100" s="260" t="e">
        <f t="shared" si="22"/>
        <v>#N/A</v>
      </c>
      <c r="P100" s="225"/>
      <c r="Q100" s="261">
        <v>100</v>
      </c>
      <c r="R100" s="260" t="e">
        <f>VLOOKUP($P100,Players!$C$3:$D$1242,2,FALSE)</f>
        <v>#N/A</v>
      </c>
      <c r="S100" s="260" t="e">
        <f t="shared" si="23"/>
        <v>#N/A</v>
      </c>
      <c r="U100" s="225"/>
      <c r="V100" s="261">
        <v>99</v>
      </c>
      <c r="W100" s="260" t="e">
        <f>VLOOKUP($U100,Players!$C$3:$D$1242,2,FALSE)</f>
        <v>#N/A</v>
      </c>
      <c r="X100" s="260" t="e">
        <f t="shared" si="24"/>
        <v>#N/A</v>
      </c>
      <c r="Z100" s="254" t="s">
        <v>572</v>
      </c>
      <c r="AA100" s="261">
        <v>99</v>
      </c>
      <c r="AB100" s="260">
        <f>VLOOKUP($Z100,Players!$C$3:$D$1242,2,FALSE)</f>
        <v>0</v>
      </c>
      <c r="AC100" s="260">
        <f t="shared" si="18"/>
        <v>0</v>
      </c>
      <c r="AJ100" s="256" t="s">
        <v>654</v>
      </c>
      <c r="AK100" s="261">
        <v>99</v>
      </c>
      <c r="AL100" s="260" t="e">
        <f>VLOOKUP($AJ100,Players!$Z$3:$AA$1425,2,FALSE)</f>
        <v>#N/A</v>
      </c>
      <c r="AM100" s="260" t="e">
        <f t="shared" si="19"/>
        <v>#N/A</v>
      </c>
      <c r="AT100" s="225"/>
      <c r="AU100" s="261">
        <v>99</v>
      </c>
      <c r="AV100" s="260" t="e">
        <f>VLOOKUP($AT100,Players!$Z$3:$AA$1425,2,FALSE)</f>
        <v>#N/A</v>
      </c>
      <c r="AW100" s="260" t="e">
        <f t="shared" si="20"/>
        <v>#N/A</v>
      </c>
    </row>
    <row r="101" spans="1:49">
      <c r="A101" s="225"/>
      <c r="B101" s="262">
        <v>100</v>
      </c>
      <c r="C101" s="260" t="e">
        <f>VLOOKUP($A101,Players!$C$3:$D$1242,2,FALSE)</f>
        <v>#N/A</v>
      </c>
      <c r="D101" s="260" t="e">
        <f t="shared" si="14"/>
        <v>#N/A</v>
      </c>
      <c r="F101" s="225"/>
      <c r="G101" s="121">
        <v>100</v>
      </c>
      <c r="H101" s="260" t="e">
        <f>VLOOKUP($F101,Players!$C$3:$D$1242,2,FALSE)</f>
        <v>#N/A</v>
      </c>
      <c r="I101" s="260" t="e">
        <f t="shared" si="21"/>
        <v>#N/A</v>
      </c>
      <c r="K101" s="225"/>
      <c r="L101" s="261">
        <v>100</v>
      </c>
      <c r="M101" s="260" t="e">
        <f>VLOOKUP($K101,Players!$C$3:$D$1242,2,FALSE)</f>
        <v>#N/A</v>
      </c>
      <c r="N101" s="260" t="e">
        <f t="shared" si="22"/>
        <v>#N/A</v>
      </c>
      <c r="P101" s="225"/>
      <c r="Q101" s="261">
        <v>101</v>
      </c>
      <c r="R101" s="260" t="e">
        <f>VLOOKUP($P101,Players!$C$3:$D$1242,2,FALSE)</f>
        <v>#N/A</v>
      </c>
      <c r="S101" s="260" t="e">
        <f t="shared" si="23"/>
        <v>#N/A</v>
      </c>
      <c r="U101" s="225"/>
      <c r="V101" s="261">
        <v>100</v>
      </c>
      <c r="W101" s="260" t="e">
        <f>VLOOKUP($U101,Players!$C$3:$D$1242,2,FALSE)</f>
        <v>#N/A</v>
      </c>
      <c r="X101" s="260" t="e">
        <f t="shared" si="24"/>
        <v>#N/A</v>
      </c>
      <c r="Z101" s="254" t="s">
        <v>573</v>
      </c>
      <c r="AA101" s="261">
        <v>100</v>
      </c>
      <c r="AB101" s="260">
        <f>VLOOKUP($Z101,Players!$C$3:$D$1242,2,FALSE)</f>
        <v>0</v>
      </c>
      <c r="AC101" s="260">
        <f t="shared" si="18"/>
        <v>0</v>
      </c>
      <c r="AJ101" s="255" t="s">
        <v>568</v>
      </c>
      <c r="AK101" s="261">
        <v>100</v>
      </c>
      <c r="AL101" s="260">
        <f>VLOOKUP($AJ101,Players!$Z$3:$AA$1425,2,FALSE)</f>
        <v>0</v>
      </c>
      <c r="AM101" s="260">
        <f t="shared" si="19"/>
        <v>0</v>
      </c>
      <c r="AT101" s="225"/>
      <c r="AU101" s="261">
        <v>100</v>
      </c>
      <c r="AV101" s="260" t="e">
        <f>VLOOKUP($AT101,Players!$Z$3:$AA$1425,2,FALSE)</f>
        <v>#N/A</v>
      </c>
      <c r="AW101" s="260" t="e">
        <f t="shared" si="20"/>
        <v>#N/A</v>
      </c>
    </row>
    <row r="102" spans="1:49">
      <c r="A102" s="225"/>
      <c r="B102" s="262">
        <v>101</v>
      </c>
      <c r="C102" s="260" t="e">
        <f>VLOOKUP($A102,Players!$C$3:$D$1242,2,FALSE)</f>
        <v>#N/A</v>
      </c>
      <c r="D102" s="260" t="e">
        <f t="shared" si="14"/>
        <v>#N/A</v>
      </c>
      <c r="F102" s="225"/>
      <c r="G102" s="121">
        <v>101</v>
      </c>
      <c r="H102" s="260" t="e">
        <f>VLOOKUP($F102,Players!$C$3:$D$1242,2,FALSE)</f>
        <v>#N/A</v>
      </c>
      <c r="I102" s="260" t="e">
        <f t="shared" si="21"/>
        <v>#N/A</v>
      </c>
      <c r="K102" s="225"/>
      <c r="L102" s="261">
        <v>101</v>
      </c>
      <c r="M102" s="260" t="e">
        <f>VLOOKUP($K102,Players!$C$3:$D$1242,2,FALSE)</f>
        <v>#N/A</v>
      </c>
      <c r="N102" s="260" t="e">
        <f t="shared" si="22"/>
        <v>#N/A</v>
      </c>
      <c r="P102" s="225"/>
      <c r="Q102" s="261">
        <v>102</v>
      </c>
      <c r="R102" s="260" t="e">
        <f>VLOOKUP($P102,Players!$C$3:$D$1242,2,FALSE)</f>
        <v>#N/A</v>
      </c>
      <c r="S102" s="260" t="e">
        <f t="shared" si="23"/>
        <v>#N/A</v>
      </c>
      <c r="U102" s="225"/>
      <c r="V102" s="261">
        <v>101</v>
      </c>
      <c r="W102" s="260" t="e">
        <f>VLOOKUP($U102,Players!$C$3:$D$1242,2,FALSE)</f>
        <v>#N/A</v>
      </c>
      <c r="X102" s="260" t="e">
        <f t="shared" si="24"/>
        <v>#N/A</v>
      </c>
      <c r="Z102" s="254" t="s">
        <v>575</v>
      </c>
      <c r="AA102" s="261">
        <v>101</v>
      </c>
      <c r="AB102" s="260">
        <f>VLOOKUP($Z102,Players!$C$3:$D$1242,2,FALSE)</f>
        <v>0</v>
      </c>
      <c r="AC102" s="260">
        <f t="shared" si="18"/>
        <v>0</v>
      </c>
      <c r="AJ102" s="266" t="s">
        <v>655</v>
      </c>
      <c r="AK102" s="261">
        <v>101</v>
      </c>
      <c r="AL102" s="260" t="e">
        <f>VLOOKUP($AJ102,Players!$Z$3:$AA$1425,2,FALSE)</f>
        <v>#N/A</v>
      </c>
      <c r="AM102" s="260" t="e">
        <f t="shared" si="19"/>
        <v>#N/A</v>
      </c>
      <c r="AT102" s="225"/>
      <c r="AU102" s="261">
        <v>101</v>
      </c>
      <c r="AV102" s="260" t="e">
        <f>VLOOKUP($AT102,Players!$Z$3:$AA$1425,2,FALSE)</f>
        <v>#N/A</v>
      </c>
      <c r="AW102" s="260" t="e">
        <f t="shared" si="20"/>
        <v>#N/A</v>
      </c>
    </row>
    <row r="103" spans="1:49">
      <c r="A103" s="225"/>
      <c r="B103" s="262">
        <v>102</v>
      </c>
      <c r="C103" s="260" t="e">
        <f>VLOOKUP($A103,Players!$C$3:$D$1242,2,FALSE)</f>
        <v>#N/A</v>
      </c>
      <c r="D103" s="260" t="e">
        <f t="shared" si="14"/>
        <v>#N/A</v>
      </c>
      <c r="F103" s="225"/>
      <c r="G103" s="121">
        <v>102</v>
      </c>
      <c r="H103" s="260" t="e">
        <f>VLOOKUP($F103,Players!$C$3:$D$1242,2,FALSE)</f>
        <v>#N/A</v>
      </c>
      <c r="I103" s="260" t="e">
        <f t="shared" si="21"/>
        <v>#N/A</v>
      </c>
      <c r="K103" s="225"/>
      <c r="L103" s="261">
        <v>102</v>
      </c>
      <c r="M103" s="260" t="e">
        <f>VLOOKUP($K103,Players!$C$3:$D$1242,2,FALSE)</f>
        <v>#N/A</v>
      </c>
      <c r="N103" s="260" t="e">
        <f t="shared" si="22"/>
        <v>#N/A</v>
      </c>
      <c r="P103" s="225"/>
      <c r="Q103" s="261">
        <v>103</v>
      </c>
      <c r="R103" s="260" t="e">
        <f>VLOOKUP($P103,Players!$C$3:$D$1242,2,FALSE)</f>
        <v>#N/A</v>
      </c>
      <c r="S103" s="260" t="e">
        <f t="shared" si="23"/>
        <v>#N/A</v>
      </c>
      <c r="U103" s="225"/>
      <c r="V103" s="261">
        <v>102</v>
      </c>
      <c r="W103" s="260" t="e">
        <f>VLOOKUP($U103,Players!$C$3:$D$1242,2,FALSE)</f>
        <v>#N/A</v>
      </c>
      <c r="X103" s="260" t="e">
        <f t="shared" si="24"/>
        <v>#N/A</v>
      </c>
      <c r="Z103" s="254" t="s">
        <v>579</v>
      </c>
      <c r="AA103" s="261">
        <v>102</v>
      </c>
      <c r="AB103" s="260">
        <f>VLOOKUP($Z103,Players!$C$3:$D$1242,2,FALSE)</f>
        <v>0</v>
      </c>
      <c r="AC103" s="260">
        <f t="shared" si="18"/>
        <v>0</v>
      </c>
      <c r="AJ103" s="255" t="s">
        <v>585</v>
      </c>
      <c r="AK103" s="261">
        <v>102</v>
      </c>
      <c r="AL103" s="260">
        <f>VLOOKUP($AJ103,Players!$Z$3:$AA$1425,2,FALSE)</f>
        <v>0</v>
      </c>
      <c r="AM103" s="260">
        <f t="shared" si="19"/>
        <v>0</v>
      </c>
      <c r="AT103" s="225"/>
      <c r="AU103" s="261">
        <v>102</v>
      </c>
      <c r="AV103" s="260" t="e">
        <f>VLOOKUP($AT103,Players!$Z$3:$AA$1425,2,FALSE)</f>
        <v>#N/A</v>
      </c>
      <c r="AW103" s="260" t="e">
        <f t="shared" si="20"/>
        <v>#N/A</v>
      </c>
    </row>
    <row r="104" spans="1:49">
      <c r="A104" s="225"/>
      <c r="B104" s="262">
        <v>103</v>
      </c>
      <c r="C104" s="260" t="e">
        <f>VLOOKUP($A104,Players!$C$3:$D$1242,2,FALSE)</f>
        <v>#N/A</v>
      </c>
      <c r="D104" s="260" t="e">
        <f t="shared" si="14"/>
        <v>#N/A</v>
      </c>
      <c r="F104" s="225"/>
      <c r="G104" s="121">
        <v>103</v>
      </c>
      <c r="H104" s="260" t="e">
        <f>VLOOKUP($F104,Players!$C$3:$D$1242,2,FALSE)</f>
        <v>#N/A</v>
      </c>
      <c r="I104" s="260" t="e">
        <f t="shared" si="21"/>
        <v>#N/A</v>
      </c>
      <c r="K104" s="225"/>
      <c r="L104" s="261">
        <v>103</v>
      </c>
      <c r="M104" s="260" t="e">
        <f>VLOOKUP($K104,Players!$C$3:$D$1242,2,FALSE)</f>
        <v>#N/A</v>
      </c>
      <c r="N104" s="260" t="e">
        <f t="shared" si="22"/>
        <v>#N/A</v>
      </c>
      <c r="P104" s="225"/>
      <c r="Q104" s="261">
        <v>104</v>
      </c>
      <c r="R104" s="260" t="e">
        <f>VLOOKUP($P104,Players!$C$3:$D$1242,2,FALSE)</f>
        <v>#N/A</v>
      </c>
      <c r="S104" s="260" t="e">
        <f t="shared" si="23"/>
        <v>#N/A</v>
      </c>
      <c r="U104" s="225"/>
      <c r="V104" s="261">
        <v>103</v>
      </c>
      <c r="W104" s="260" t="e">
        <f>VLOOKUP($U104,Players!$C$3:$D$1242,2,FALSE)</f>
        <v>#N/A</v>
      </c>
      <c r="X104" s="260" t="e">
        <f t="shared" si="24"/>
        <v>#N/A</v>
      </c>
      <c r="Z104" s="254" t="s">
        <v>582</v>
      </c>
      <c r="AA104" s="261">
        <v>103</v>
      </c>
      <c r="AB104" s="260">
        <f>VLOOKUP($Z104,Players!$C$3:$D$1242,2,FALSE)</f>
        <v>0</v>
      </c>
      <c r="AC104" s="260">
        <f t="shared" si="18"/>
        <v>0</v>
      </c>
      <c r="AJ104" s="265" t="s">
        <v>589</v>
      </c>
      <c r="AK104" s="261">
        <v>103</v>
      </c>
      <c r="AL104" s="260">
        <f>VLOOKUP($AJ104,Players!$Z$3:$AA$1425,2,FALSE)</f>
        <v>0</v>
      </c>
      <c r="AM104" s="260">
        <f t="shared" si="19"/>
        <v>0</v>
      </c>
      <c r="AT104" s="225"/>
      <c r="AU104" s="261">
        <v>103</v>
      </c>
      <c r="AV104" s="260" t="e">
        <f>VLOOKUP($AT104,Players!$Z$3:$AA$1425,2,FALSE)</f>
        <v>#N/A</v>
      </c>
      <c r="AW104" s="260" t="e">
        <f t="shared" si="20"/>
        <v>#N/A</v>
      </c>
    </row>
    <row r="105" spans="1:49">
      <c r="A105" s="225"/>
      <c r="B105" s="262">
        <v>104</v>
      </c>
      <c r="C105" s="260" t="e">
        <f>VLOOKUP($A105,Players!$C$3:$D$1242,2,FALSE)</f>
        <v>#N/A</v>
      </c>
      <c r="D105" s="260" t="e">
        <f t="shared" si="14"/>
        <v>#N/A</v>
      </c>
      <c r="F105" s="225"/>
      <c r="G105" s="121">
        <v>104</v>
      </c>
      <c r="H105" s="260" t="e">
        <f>VLOOKUP($F105,Players!$C$3:$D$1242,2,FALSE)</f>
        <v>#N/A</v>
      </c>
      <c r="I105" s="260" t="e">
        <f t="shared" si="21"/>
        <v>#N/A</v>
      </c>
      <c r="K105" s="225"/>
      <c r="L105" s="261">
        <v>104</v>
      </c>
      <c r="M105" s="260" t="e">
        <f>VLOOKUP($K105,Players!$C$3:$D$1242,2,FALSE)</f>
        <v>#N/A</v>
      </c>
      <c r="N105" s="260" t="e">
        <f t="shared" si="22"/>
        <v>#N/A</v>
      </c>
      <c r="P105" s="225"/>
      <c r="Q105" s="261">
        <v>105</v>
      </c>
      <c r="R105" s="260" t="e">
        <f>VLOOKUP($P105,Players!$C$3:$D$1242,2,FALSE)</f>
        <v>#N/A</v>
      </c>
      <c r="S105" s="260" t="e">
        <f t="shared" si="23"/>
        <v>#N/A</v>
      </c>
      <c r="U105" s="225"/>
      <c r="V105" s="261">
        <v>104</v>
      </c>
      <c r="W105" s="260" t="e">
        <f>VLOOKUP($U105,Players!$C$3:$D$1242,2,FALSE)</f>
        <v>#N/A</v>
      </c>
      <c r="X105" s="260" t="e">
        <f t="shared" si="24"/>
        <v>#N/A</v>
      </c>
      <c r="Z105" s="254" t="s">
        <v>583</v>
      </c>
      <c r="AA105" s="261">
        <v>104</v>
      </c>
      <c r="AB105" s="260">
        <f>VLOOKUP($Z105,Players!$C$3:$D$1242,2,FALSE)</f>
        <v>0</v>
      </c>
      <c r="AC105" s="260">
        <f t="shared" si="18"/>
        <v>0</v>
      </c>
      <c r="AJ105" s="255" t="s">
        <v>590</v>
      </c>
      <c r="AK105" s="261">
        <v>104</v>
      </c>
      <c r="AL105" s="260">
        <f>VLOOKUP($AJ105,Players!$Z$3:$AA$1425,2,FALSE)</f>
        <v>0</v>
      </c>
      <c r="AM105" s="260">
        <f t="shared" si="19"/>
        <v>0</v>
      </c>
      <c r="AT105" s="225"/>
      <c r="AU105" s="261">
        <v>104</v>
      </c>
      <c r="AV105" s="260" t="e">
        <f>VLOOKUP($AT105,Players!$Z$3:$AA$1425,2,FALSE)</f>
        <v>#N/A</v>
      </c>
      <c r="AW105" s="260" t="e">
        <f t="shared" si="20"/>
        <v>#N/A</v>
      </c>
    </row>
    <row r="106" spans="1:49">
      <c r="A106" s="225"/>
      <c r="B106" s="262">
        <v>105</v>
      </c>
      <c r="C106" s="260" t="e">
        <f>VLOOKUP($A106,Players!$C$3:$D$1242,2,FALSE)</f>
        <v>#N/A</v>
      </c>
      <c r="D106" s="260" t="e">
        <f t="shared" si="14"/>
        <v>#N/A</v>
      </c>
      <c r="F106" s="225"/>
      <c r="G106" s="121">
        <v>105</v>
      </c>
      <c r="H106" s="260" t="e">
        <f>VLOOKUP($F106,Players!$C$3:$D$1242,2,FALSE)</f>
        <v>#N/A</v>
      </c>
      <c r="I106" s="260" t="e">
        <f t="shared" si="21"/>
        <v>#N/A</v>
      </c>
      <c r="K106" s="225"/>
      <c r="L106" s="261">
        <v>105</v>
      </c>
      <c r="M106" s="260" t="e">
        <f>VLOOKUP($K106,Players!$C$3:$D$1242,2,FALSE)</f>
        <v>#N/A</v>
      </c>
      <c r="N106" s="260" t="e">
        <f t="shared" si="22"/>
        <v>#N/A</v>
      </c>
      <c r="P106" s="225"/>
      <c r="Q106" s="261">
        <v>106</v>
      </c>
      <c r="R106" s="260" t="e">
        <f>VLOOKUP($P106,Players!$C$3:$D$1242,2,FALSE)</f>
        <v>#N/A</v>
      </c>
      <c r="S106" s="260" t="e">
        <f t="shared" si="23"/>
        <v>#N/A</v>
      </c>
      <c r="U106" s="225"/>
      <c r="V106" s="261">
        <v>105</v>
      </c>
      <c r="W106" s="260" t="e">
        <f>VLOOKUP($U106,Players!$C$3:$D$1242,2,FALSE)</f>
        <v>#N/A</v>
      </c>
      <c r="X106" s="260" t="e">
        <f t="shared" si="24"/>
        <v>#N/A</v>
      </c>
      <c r="Z106" s="254" t="s">
        <v>587</v>
      </c>
      <c r="AA106" s="261">
        <v>105</v>
      </c>
      <c r="AB106" s="260">
        <f>VLOOKUP($Z106,Players!$C$3:$D$1242,2,FALSE)</f>
        <v>0</v>
      </c>
      <c r="AC106" s="260">
        <f t="shared" si="18"/>
        <v>0</v>
      </c>
      <c r="AJ106" s="255" t="s">
        <v>593</v>
      </c>
      <c r="AK106" s="261">
        <v>105</v>
      </c>
      <c r="AL106" s="260">
        <f>VLOOKUP($AJ106,Players!$Z$3:$AA$1425,2,FALSE)</f>
        <v>0</v>
      </c>
      <c r="AM106" s="260">
        <f t="shared" si="19"/>
        <v>0</v>
      </c>
      <c r="AT106" s="225"/>
      <c r="AU106" s="261">
        <v>105</v>
      </c>
      <c r="AV106" s="260" t="e">
        <f>VLOOKUP($AT106,Players!$Z$3:$AA$1425,2,FALSE)</f>
        <v>#N/A</v>
      </c>
      <c r="AW106" s="260" t="e">
        <f t="shared" si="20"/>
        <v>#N/A</v>
      </c>
    </row>
    <row r="107" spans="1:49">
      <c r="A107" s="225"/>
      <c r="B107" s="262">
        <v>106</v>
      </c>
      <c r="C107" s="260" t="e">
        <f>VLOOKUP($A107,Players!$C$3:$D$1242,2,FALSE)</f>
        <v>#N/A</v>
      </c>
      <c r="D107" s="260" t="e">
        <f t="shared" si="14"/>
        <v>#N/A</v>
      </c>
      <c r="F107" s="225"/>
      <c r="G107" s="121">
        <v>106</v>
      </c>
      <c r="H107" s="260" t="e">
        <f>VLOOKUP($F107,Players!$C$3:$D$1242,2,FALSE)</f>
        <v>#N/A</v>
      </c>
      <c r="I107" s="260" t="e">
        <f t="shared" si="21"/>
        <v>#N/A</v>
      </c>
      <c r="K107" s="225"/>
      <c r="L107" s="261">
        <v>106</v>
      </c>
      <c r="M107" s="260" t="e">
        <f>VLOOKUP($K107,Players!$C$3:$D$1242,2,FALSE)</f>
        <v>#N/A</v>
      </c>
      <c r="N107" s="260" t="e">
        <f t="shared" si="22"/>
        <v>#N/A</v>
      </c>
      <c r="P107" s="225"/>
      <c r="Q107" s="261">
        <v>107</v>
      </c>
      <c r="R107" s="260" t="e">
        <f>VLOOKUP($P107,Players!$C$3:$D$1242,2,FALSE)</f>
        <v>#N/A</v>
      </c>
      <c r="S107" s="260" t="e">
        <f t="shared" si="23"/>
        <v>#N/A</v>
      </c>
      <c r="U107" s="225"/>
      <c r="V107" s="261">
        <v>106</v>
      </c>
      <c r="W107" s="260" t="e">
        <f>VLOOKUP($U107,Players!$C$3:$D$1242,2,FALSE)</f>
        <v>#N/A</v>
      </c>
      <c r="X107" s="260" t="e">
        <f t="shared" si="24"/>
        <v>#N/A</v>
      </c>
      <c r="Z107" s="229"/>
      <c r="AA107" s="261">
        <v>106</v>
      </c>
      <c r="AB107" s="260" t="e">
        <f>VLOOKUP($Z107,Players!$C$3:$D$1242,2,FALSE)</f>
        <v>#N/A</v>
      </c>
      <c r="AC107" s="260" t="e">
        <f t="shared" si="18"/>
        <v>#N/A</v>
      </c>
      <c r="AJ107" s="255" t="s">
        <v>596</v>
      </c>
      <c r="AK107" s="261">
        <v>106</v>
      </c>
      <c r="AL107" s="260">
        <f>VLOOKUP($AJ107,Players!$Z$3:$AA$1425,2,FALSE)</f>
        <v>0</v>
      </c>
      <c r="AM107" s="260">
        <f t="shared" si="19"/>
        <v>0</v>
      </c>
      <c r="AT107" s="225"/>
      <c r="AU107" s="261">
        <v>106</v>
      </c>
      <c r="AV107" s="260" t="e">
        <f>VLOOKUP($AT107,Players!$Z$3:$AA$1425,2,FALSE)</f>
        <v>#N/A</v>
      </c>
      <c r="AW107" s="260" t="e">
        <f t="shared" si="20"/>
        <v>#N/A</v>
      </c>
    </row>
    <row r="108" spans="1:49">
      <c r="A108" s="225"/>
      <c r="B108" s="262">
        <v>107</v>
      </c>
      <c r="C108" s="260" t="e">
        <f>VLOOKUP($A108,Players!$C$3:$D$1242,2,FALSE)</f>
        <v>#N/A</v>
      </c>
      <c r="D108" s="260" t="e">
        <f t="shared" si="14"/>
        <v>#N/A</v>
      </c>
      <c r="F108" s="225"/>
      <c r="G108" s="121">
        <v>107</v>
      </c>
      <c r="H108" s="260" t="e">
        <f>VLOOKUP($F108,Players!$C$3:$D$1242,2,FALSE)</f>
        <v>#N/A</v>
      </c>
      <c r="I108" s="260" t="e">
        <f t="shared" si="21"/>
        <v>#N/A</v>
      </c>
      <c r="K108" s="225"/>
      <c r="L108" s="261">
        <v>107</v>
      </c>
      <c r="M108" s="260" t="e">
        <f>VLOOKUP($K108,Players!$C$3:$D$1242,2,FALSE)</f>
        <v>#N/A</v>
      </c>
      <c r="N108" s="260" t="e">
        <f t="shared" si="22"/>
        <v>#N/A</v>
      </c>
      <c r="P108" s="225"/>
      <c r="Q108" s="261">
        <v>108</v>
      </c>
      <c r="R108" s="260" t="e">
        <f>VLOOKUP($P108,Players!$C$3:$D$1242,2,FALSE)</f>
        <v>#N/A</v>
      </c>
      <c r="S108" s="260" t="e">
        <f t="shared" si="23"/>
        <v>#N/A</v>
      </c>
      <c r="U108" s="225"/>
      <c r="V108" s="261">
        <v>107</v>
      </c>
      <c r="W108" s="260" t="e">
        <f>VLOOKUP($U108,Players!$C$3:$D$1242,2,FALSE)</f>
        <v>#N/A</v>
      </c>
      <c r="X108" s="260" t="e">
        <f t="shared" si="24"/>
        <v>#N/A</v>
      </c>
      <c r="Z108" s="229"/>
      <c r="AA108" s="261">
        <v>107</v>
      </c>
      <c r="AB108" s="260" t="e">
        <f>VLOOKUP($Z108,Players!$C$3:$D$1242,2,FALSE)</f>
        <v>#N/A</v>
      </c>
      <c r="AC108" s="260" t="e">
        <f t="shared" si="18"/>
        <v>#N/A</v>
      </c>
      <c r="AJ108" s="255" t="s">
        <v>656</v>
      </c>
      <c r="AK108" s="261">
        <v>107</v>
      </c>
      <c r="AL108" s="260" t="e">
        <f>VLOOKUP($AJ108,Players!$Z$3:$AA$1425,2,FALSE)</f>
        <v>#N/A</v>
      </c>
      <c r="AM108" s="260" t="e">
        <f t="shared" si="19"/>
        <v>#N/A</v>
      </c>
      <c r="AT108" s="225"/>
      <c r="AU108" s="261">
        <v>107</v>
      </c>
      <c r="AV108" s="260" t="e">
        <f>VLOOKUP($AT108,Players!$Z$3:$AA$1425,2,FALSE)</f>
        <v>#N/A</v>
      </c>
      <c r="AW108" s="260" t="e">
        <f t="shared" si="20"/>
        <v>#N/A</v>
      </c>
    </row>
    <row r="109" spans="1:49">
      <c r="A109" s="225"/>
      <c r="B109" s="262">
        <v>108</v>
      </c>
      <c r="C109" s="260" t="e">
        <f>VLOOKUP($A109,Players!$C$3:$D$1242,2,FALSE)</f>
        <v>#N/A</v>
      </c>
      <c r="D109" s="260" t="e">
        <f t="shared" si="14"/>
        <v>#N/A</v>
      </c>
      <c r="F109" s="225"/>
      <c r="G109" s="121">
        <v>108</v>
      </c>
      <c r="H109" s="260" t="e">
        <f>VLOOKUP($F109,Players!$C$3:$D$1242,2,FALSE)</f>
        <v>#N/A</v>
      </c>
      <c r="I109" s="260" t="e">
        <f t="shared" si="21"/>
        <v>#N/A</v>
      </c>
      <c r="K109" s="225"/>
      <c r="L109" s="261">
        <v>108</v>
      </c>
      <c r="M109" s="260" t="e">
        <f>VLOOKUP($K109,Players!$C$3:$D$1242,2,FALSE)</f>
        <v>#N/A</v>
      </c>
      <c r="N109" s="260" t="e">
        <f t="shared" si="22"/>
        <v>#N/A</v>
      </c>
      <c r="P109" s="225"/>
      <c r="Q109" s="261">
        <v>109</v>
      </c>
      <c r="R109" s="260" t="e">
        <f>VLOOKUP($P109,Players!$C$3:$D$1242,2,FALSE)</f>
        <v>#N/A</v>
      </c>
      <c r="S109" s="260" t="e">
        <f t="shared" si="23"/>
        <v>#N/A</v>
      </c>
      <c r="U109" s="225"/>
      <c r="V109" s="261">
        <v>108</v>
      </c>
      <c r="W109" s="260" t="e">
        <f>VLOOKUP($U109,Players!$C$3:$D$1242,2,FALSE)</f>
        <v>#N/A</v>
      </c>
      <c r="X109" s="260" t="e">
        <f t="shared" si="24"/>
        <v>#N/A</v>
      </c>
      <c r="Z109" s="229"/>
      <c r="AA109" s="261">
        <v>108</v>
      </c>
      <c r="AB109" s="260" t="e">
        <f>VLOOKUP($Z109,Players!$C$3:$D$1242,2,FALSE)</f>
        <v>#N/A</v>
      </c>
      <c r="AC109" s="260" t="e">
        <f t="shared" si="18"/>
        <v>#N/A</v>
      </c>
      <c r="AJ109" s="255" t="s">
        <v>598</v>
      </c>
      <c r="AK109" s="261">
        <v>108</v>
      </c>
      <c r="AL109" s="260">
        <f>VLOOKUP($AJ109,Players!$Z$3:$AA$1425,2,FALSE)</f>
        <v>0</v>
      </c>
      <c r="AM109" s="260">
        <f t="shared" si="19"/>
        <v>0</v>
      </c>
      <c r="AT109" s="225"/>
      <c r="AU109" s="261">
        <v>108</v>
      </c>
      <c r="AV109" s="260" t="e">
        <f>VLOOKUP($AT109,Players!$Z$3:$AA$1425,2,FALSE)</f>
        <v>#N/A</v>
      </c>
      <c r="AW109" s="260" t="e">
        <f t="shared" si="20"/>
        <v>#N/A</v>
      </c>
    </row>
    <row r="110" spans="1:49">
      <c r="A110" s="225"/>
      <c r="B110" s="262">
        <v>109</v>
      </c>
      <c r="C110" s="260" t="e">
        <f>VLOOKUP($A110,Players!$C$3:$D$1242,2,FALSE)</f>
        <v>#N/A</v>
      </c>
      <c r="D110" s="260" t="e">
        <f t="shared" si="14"/>
        <v>#N/A</v>
      </c>
      <c r="F110" s="225"/>
      <c r="G110" s="121">
        <v>109</v>
      </c>
      <c r="H110" s="260" t="e">
        <f>VLOOKUP($F110,Players!$C$3:$D$1242,2,FALSE)</f>
        <v>#N/A</v>
      </c>
      <c r="I110" s="260" t="e">
        <f t="shared" si="21"/>
        <v>#N/A</v>
      </c>
      <c r="K110" s="225"/>
      <c r="L110" s="261">
        <v>109</v>
      </c>
      <c r="M110" s="260" t="e">
        <f>VLOOKUP($K110,Players!$C$3:$D$1242,2,FALSE)</f>
        <v>#N/A</v>
      </c>
      <c r="N110" s="260" t="e">
        <f t="shared" si="22"/>
        <v>#N/A</v>
      </c>
      <c r="P110" s="225"/>
      <c r="Q110" s="261">
        <v>110</v>
      </c>
      <c r="R110" s="260" t="e">
        <f>VLOOKUP($P110,Players!$C$3:$D$1242,2,FALSE)</f>
        <v>#N/A</v>
      </c>
      <c r="S110" s="260" t="e">
        <f t="shared" si="23"/>
        <v>#N/A</v>
      </c>
      <c r="U110" s="225"/>
      <c r="V110" s="261">
        <v>109</v>
      </c>
      <c r="W110" s="260" t="e">
        <f>VLOOKUP($U110,Players!$C$3:$D$1242,2,FALSE)</f>
        <v>#N/A</v>
      </c>
      <c r="X110" s="260" t="e">
        <f t="shared" si="24"/>
        <v>#N/A</v>
      </c>
      <c r="Z110" s="229"/>
      <c r="AA110" s="261">
        <v>109</v>
      </c>
      <c r="AB110" s="260" t="e">
        <f>VLOOKUP($Z110,Players!$C$3:$D$1242,2,FALSE)</f>
        <v>#N/A</v>
      </c>
      <c r="AC110" s="260" t="e">
        <f t="shared" si="18"/>
        <v>#N/A</v>
      </c>
      <c r="AJ110" s="267" t="s">
        <v>600</v>
      </c>
      <c r="AK110" s="261">
        <v>109</v>
      </c>
      <c r="AL110" s="260">
        <f>VLOOKUP($AJ110,Players!$Z$3:$AA$1425,2,FALSE)</f>
        <v>0</v>
      </c>
      <c r="AM110" s="260">
        <f t="shared" si="19"/>
        <v>0</v>
      </c>
      <c r="AT110" s="225"/>
      <c r="AU110" s="261">
        <v>109</v>
      </c>
      <c r="AV110" s="260" t="e">
        <f>VLOOKUP($AT110,Players!$Z$3:$AA$1425,2,FALSE)</f>
        <v>#N/A</v>
      </c>
      <c r="AW110" s="260" t="e">
        <f t="shared" si="20"/>
        <v>#N/A</v>
      </c>
    </row>
    <row r="111" spans="1:49">
      <c r="A111" s="225"/>
      <c r="B111" s="262">
        <v>110</v>
      </c>
      <c r="C111" s="260" t="e">
        <f>VLOOKUP($A111,Players!$C$3:$D$1242,2,FALSE)</f>
        <v>#N/A</v>
      </c>
      <c r="D111" s="260" t="e">
        <f t="shared" si="14"/>
        <v>#N/A</v>
      </c>
      <c r="F111" s="225"/>
      <c r="G111" s="121">
        <v>110</v>
      </c>
      <c r="H111" s="260" t="e">
        <f>VLOOKUP($F111,Players!$C$3:$D$1242,2,FALSE)</f>
        <v>#N/A</v>
      </c>
      <c r="I111" s="260" t="e">
        <f t="shared" si="21"/>
        <v>#N/A</v>
      </c>
      <c r="K111" s="225"/>
      <c r="L111" s="261">
        <v>110</v>
      </c>
      <c r="M111" s="260" t="e">
        <f>VLOOKUP($K111,Players!$C$3:$D$1242,2,FALSE)</f>
        <v>#N/A</v>
      </c>
      <c r="N111" s="260" t="e">
        <f t="shared" si="22"/>
        <v>#N/A</v>
      </c>
      <c r="P111" s="225"/>
      <c r="Q111" s="261">
        <v>111</v>
      </c>
      <c r="R111" s="260" t="e">
        <f>VLOOKUP($P111,Players!$C$3:$D$1242,2,FALSE)</f>
        <v>#N/A</v>
      </c>
      <c r="S111" s="260" t="e">
        <f t="shared" si="23"/>
        <v>#N/A</v>
      </c>
      <c r="U111" s="225"/>
      <c r="V111" s="261">
        <v>110</v>
      </c>
      <c r="W111" s="260" t="e">
        <f>VLOOKUP($U111,Players!$C$3:$D$1242,2,FALSE)</f>
        <v>#N/A</v>
      </c>
      <c r="X111" s="260" t="e">
        <f t="shared" si="24"/>
        <v>#N/A</v>
      </c>
      <c r="Z111" s="229"/>
      <c r="AA111" s="261">
        <v>110</v>
      </c>
      <c r="AB111" s="260" t="e">
        <f>VLOOKUP($Z111,Players!$C$3:$D$1242,2,FALSE)</f>
        <v>#N/A</v>
      </c>
      <c r="AC111" s="260" t="e">
        <f t="shared" si="18"/>
        <v>#N/A</v>
      </c>
      <c r="AJ111" s="255" t="s">
        <v>599</v>
      </c>
      <c r="AK111" s="261">
        <v>110</v>
      </c>
      <c r="AL111" s="260">
        <f>VLOOKUP($AJ111,Players!$Z$3:$AA$1425,2,FALSE)</f>
        <v>0</v>
      </c>
      <c r="AM111" s="260">
        <f t="shared" si="19"/>
        <v>0</v>
      </c>
      <c r="AT111" s="225"/>
      <c r="AU111" s="261">
        <v>110</v>
      </c>
      <c r="AV111" s="260" t="e">
        <f>VLOOKUP($AT111,Players!$Z$3:$AA$1425,2,FALSE)</f>
        <v>#N/A</v>
      </c>
      <c r="AW111" s="260" t="e">
        <f t="shared" si="20"/>
        <v>#N/A</v>
      </c>
    </row>
    <row r="112" spans="1:49">
      <c r="A112" s="225"/>
      <c r="B112" s="262">
        <v>111</v>
      </c>
      <c r="C112" s="260" t="e">
        <f>VLOOKUP($A112,Players!$C$3:$D$1242,2,FALSE)</f>
        <v>#N/A</v>
      </c>
      <c r="D112" s="260" t="e">
        <f t="shared" si="14"/>
        <v>#N/A</v>
      </c>
      <c r="F112" s="225"/>
      <c r="G112" s="121">
        <v>111</v>
      </c>
      <c r="H112" s="260" t="e">
        <f>VLOOKUP($F112,Players!$C$3:$D$1242,2,FALSE)</f>
        <v>#N/A</v>
      </c>
      <c r="I112" s="260" t="e">
        <f t="shared" si="21"/>
        <v>#N/A</v>
      </c>
      <c r="K112" s="225"/>
      <c r="L112" s="261">
        <v>111</v>
      </c>
      <c r="M112" s="260" t="e">
        <f>VLOOKUP($K112,Players!$C$3:$D$1242,2,FALSE)</f>
        <v>#N/A</v>
      </c>
      <c r="N112" s="260" t="e">
        <f t="shared" si="22"/>
        <v>#N/A</v>
      </c>
      <c r="P112" s="225"/>
      <c r="Q112" s="261">
        <v>112</v>
      </c>
      <c r="R112" s="260" t="e">
        <f>VLOOKUP($P112,Players!$C$3:$D$1242,2,FALSE)</f>
        <v>#N/A</v>
      </c>
      <c r="S112" s="260" t="e">
        <f t="shared" si="23"/>
        <v>#N/A</v>
      </c>
      <c r="U112" s="225"/>
      <c r="V112" s="261">
        <v>111</v>
      </c>
      <c r="W112" s="260" t="e">
        <f>VLOOKUP($U112,Players!$C$3:$D$1242,2,FALSE)</f>
        <v>#N/A</v>
      </c>
      <c r="X112" s="260" t="e">
        <f t="shared" si="24"/>
        <v>#N/A</v>
      </c>
      <c r="Z112" s="229"/>
      <c r="AA112" s="261">
        <v>111</v>
      </c>
      <c r="AB112" s="260" t="e">
        <f>VLOOKUP($Z112,Players!$C$3:$D$1242,2,FALSE)</f>
        <v>#N/A</v>
      </c>
      <c r="AC112" s="260" t="e">
        <f t="shared" si="18"/>
        <v>#N/A</v>
      </c>
      <c r="AJ112" s="255" t="s">
        <v>657</v>
      </c>
      <c r="AK112" s="261">
        <v>111</v>
      </c>
      <c r="AL112" s="260" t="e">
        <f>VLOOKUP($AJ112,Players!$Z$3:$AA$1425,2,FALSE)</f>
        <v>#N/A</v>
      </c>
      <c r="AM112" s="260" t="e">
        <f t="shared" si="19"/>
        <v>#N/A</v>
      </c>
      <c r="AT112" s="225"/>
      <c r="AU112" s="261">
        <v>111</v>
      </c>
      <c r="AV112" s="260" t="e">
        <f>VLOOKUP($AT112,Players!$Z$3:$AA$1425,2,FALSE)</f>
        <v>#N/A</v>
      </c>
      <c r="AW112" s="260" t="e">
        <f t="shared" si="20"/>
        <v>#N/A</v>
      </c>
    </row>
    <row r="113" spans="1:49">
      <c r="A113" s="225"/>
      <c r="B113" s="262">
        <v>112</v>
      </c>
      <c r="C113" s="260" t="e">
        <f>VLOOKUP($A113,Players!$C$3:$D$1242,2,FALSE)</f>
        <v>#N/A</v>
      </c>
      <c r="D113" s="260" t="e">
        <f t="shared" si="14"/>
        <v>#N/A</v>
      </c>
      <c r="F113" s="225"/>
      <c r="G113" s="121">
        <v>112</v>
      </c>
      <c r="H113" s="260" t="e">
        <f>VLOOKUP($F113,Players!$C$3:$D$1242,2,FALSE)</f>
        <v>#N/A</v>
      </c>
      <c r="I113" s="260" t="e">
        <f t="shared" si="21"/>
        <v>#N/A</v>
      </c>
      <c r="K113" s="225"/>
      <c r="L113" s="261">
        <v>112</v>
      </c>
      <c r="M113" s="260" t="e">
        <f>VLOOKUP($K113,Players!$C$3:$D$1242,2,FALSE)</f>
        <v>#N/A</v>
      </c>
      <c r="N113" s="260" t="e">
        <f t="shared" si="22"/>
        <v>#N/A</v>
      </c>
      <c r="P113" s="225"/>
      <c r="Q113" s="261">
        <v>113</v>
      </c>
      <c r="R113" s="260" t="e">
        <f>VLOOKUP($P113,Players!$C$3:$D$1242,2,FALSE)</f>
        <v>#N/A</v>
      </c>
      <c r="S113" s="260" t="e">
        <f t="shared" si="23"/>
        <v>#N/A</v>
      </c>
      <c r="U113" s="225"/>
      <c r="V113" s="261">
        <v>112</v>
      </c>
      <c r="W113" s="260" t="e">
        <f>VLOOKUP($U113,Players!$C$3:$D$1242,2,FALSE)</f>
        <v>#N/A</v>
      </c>
      <c r="X113" s="260" t="e">
        <f t="shared" si="24"/>
        <v>#N/A</v>
      </c>
      <c r="Z113" s="229"/>
      <c r="AA113" s="261">
        <v>112</v>
      </c>
      <c r="AB113" s="260" t="e">
        <f>VLOOKUP($Z113,Players!$C$3:$D$1242,2,FALSE)</f>
        <v>#N/A</v>
      </c>
      <c r="AC113" s="260" t="e">
        <f t="shared" si="18"/>
        <v>#N/A</v>
      </c>
      <c r="AJ113" s="255" t="s">
        <v>605</v>
      </c>
      <c r="AK113" s="261">
        <v>112</v>
      </c>
      <c r="AL113" s="260">
        <f>VLOOKUP($AJ113,Players!$Z$3:$AA$1425,2,FALSE)</f>
        <v>0</v>
      </c>
      <c r="AM113" s="260">
        <f t="shared" si="19"/>
        <v>0</v>
      </c>
      <c r="AT113" s="225"/>
      <c r="AU113" s="261">
        <v>112</v>
      </c>
      <c r="AV113" s="260" t="e">
        <f>VLOOKUP($AT113,Players!$Z$3:$AA$1425,2,FALSE)</f>
        <v>#N/A</v>
      </c>
      <c r="AW113" s="260" t="e">
        <f t="shared" si="20"/>
        <v>#N/A</v>
      </c>
    </row>
    <row r="114" spans="1:49">
      <c r="A114" s="225"/>
      <c r="B114" s="262">
        <v>113</v>
      </c>
      <c r="C114" s="260" t="e">
        <f>VLOOKUP($A114,Players!$C$3:$D$1242,2,FALSE)</f>
        <v>#N/A</v>
      </c>
      <c r="D114" s="260" t="e">
        <f t="shared" si="14"/>
        <v>#N/A</v>
      </c>
      <c r="F114" s="225"/>
      <c r="G114" s="121">
        <v>113</v>
      </c>
      <c r="H114" s="260" t="e">
        <f>VLOOKUP($F114,Players!$C$3:$D$1242,2,FALSE)</f>
        <v>#N/A</v>
      </c>
      <c r="I114" s="260" t="e">
        <f t="shared" si="21"/>
        <v>#N/A</v>
      </c>
      <c r="K114" s="225"/>
      <c r="L114" s="261">
        <v>113</v>
      </c>
      <c r="M114" s="260" t="e">
        <f>VLOOKUP($K114,Players!$C$3:$D$1242,2,FALSE)</f>
        <v>#N/A</v>
      </c>
      <c r="N114" s="260" t="e">
        <f t="shared" si="22"/>
        <v>#N/A</v>
      </c>
      <c r="P114" s="225"/>
      <c r="Q114" s="261">
        <v>114</v>
      </c>
      <c r="R114" s="260" t="e">
        <f>VLOOKUP($P114,Players!$C$3:$D$1242,2,FALSE)</f>
        <v>#N/A</v>
      </c>
      <c r="S114" s="260" t="e">
        <f t="shared" si="23"/>
        <v>#N/A</v>
      </c>
      <c r="U114" s="225"/>
      <c r="V114" s="261">
        <v>113</v>
      </c>
      <c r="W114" s="260" t="e">
        <f>VLOOKUP($U114,Players!$C$3:$D$1242,2,FALSE)</f>
        <v>#N/A</v>
      </c>
      <c r="X114" s="260" t="e">
        <f t="shared" si="24"/>
        <v>#N/A</v>
      </c>
      <c r="Z114" s="229"/>
      <c r="AA114" s="261">
        <v>113</v>
      </c>
      <c r="AB114" s="260" t="e">
        <f>VLOOKUP($Z114,Players!$C$3:$D$1242,2,FALSE)</f>
        <v>#N/A</v>
      </c>
      <c r="AC114" s="260" t="e">
        <f t="shared" si="18"/>
        <v>#N/A</v>
      </c>
      <c r="AJ114" s="255" t="s">
        <v>658</v>
      </c>
      <c r="AK114" s="261">
        <v>113</v>
      </c>
      <c r="AL114" s="260" t="e">
        <f>VLOOKUP($AJ114,Players!$Z$3:$AA$1425,2,FALSE)</f>
        <v>#N/A</v>
      </c>
      <c r="AM114" s="260" t="e">
        <f t="shared" si="19"/>
        <v>#N/A</v>
      </c>
      <c r="AT114" s="225"/>
      <c r="AU114" s="261">
        <v>113</v>
      </c>
      <c r="AV114" s="260" t="e">
        <f>VLOOKUP($AT114,Players!$Z$3:$AA$1425,2,FALSE)</f>
        <v>#N/A</v>
      </c>
      <c r="AW114" s="260" t="e">
        <f t="shared" si="20"/>
        <v>#N/A</v>
      </c>
    </row>
    <row r="115" spans="1:49">
      <c r="A115" s="225"/>
      <c r="B115" s="262">
        <v>114</v>
      </c>
      <c r="C115" s="260" t="e">
        <f>VLOOKUP($A115,Players!$C$3:$D$1242,2,FALSE)</f>
        <v>#N/A</v>
      </c>
      <c r="D115" s="260" t="e">
        <f t="shared" si="14"/>
        <v>#N/A</v>
      </c>
      <c r="F115" s="225"/>
      <c r="G115" s="121">
        <v>114</v>
      </c>
      <c r="H115" s="260" t="e">
        <f>VLOOKUP($F115,Players!$C$3:$D$1242,2,FALSE)</f>
        <v>#N/A</v>
      </c>
      <c r="I115" s="260" t="e">
        <f t="shared" si="21"/>
        <v>#N/A</v>
      </c>
      <c r="K115" s="225"/>
      <c r="L115" s="261">
        <v>114</v>
      </c>
      <c r="M115" s="260" t="e">
        <f>VLOOKUP($K115,Players!$C$3:$D$1242,2,FALSE)</f>
        <v>#N/A</v>
      </c>
      <c r="N115" s="260" t="e">
        <f t="shared" si="22"/>
        <v>#N/A</v>
      </c>
      <c r="P115" s="225"/>
      <c r="Q115" s="261">
        <v>115</v>
      </c>
      <c r="R115" s="260" t="e">
        <f>VLOOKUP($P115,Players!$C$3:$D$1242,2,FALSE)</f>
        <v>#N/A</v>
      </c>
      <c r="S115" s="260" t="e">
        <f t="shared" si="23"/>
        <v>#N/A</v>
      </c>
      <c r="U115" s="225"/>
      <c r="V115" s="261">
        <v>114</v>
      </c>
      <c r="W115" s="260" t="e">
        <f>VLOOKUP($U115,Players!$C$3:$D$1242,2,FALSE)</f>
        <v>#N/A</v>
      </c>
      <c r="X115" s="260" t="e">
        <f t="shared" si="24"/>
        <v>#N/A</v>
      </c>
      <c r="Z115" s="229"/>
      <c r="AA115" s="261">
        <v>114</v>
      </c>
      <c r="AB115" s="260" t="e">
        <f>VLOOKUP($Z115,Players!$C$3:$D$1242,2,FALSE)</f>
        <v>#N/A</v>
      </c>
      <c r="AC115" s="260" t="e">
        <f t="shared" si="18"/>
        <v>#N/A</v>
      </c>
      <c r="AJ115" s="255" t="s">
        <v>612</v>
      </c>
      <c r="AK115" s="261">
        <v>114</v>
      </c>
      <c r="AL115" s="260">
        <f>VLOOKUP($AJ115,Players!$Z$3:$AA$1425,2,FALSE)</f>
        <v>0</v>
      </c>
      <c r="AM115" s="260">
        <f t="shared" si="19"/>
        <v>0</v>
      </c>
      <c r="AT115" s="225"/>
      <c r="AU115" s="261">
        <v>114</v>
      </c>
      <c r="AV115" s="260" t="e">
        <f>VLOOKUP($AT115,Players!$Z$3:$AA$1425,2,FALSE)</f>
        <v>#N/A</v>
      </c>
      <c r="AW115" s="260" t="e">
        <f t="shared" si="20"/>
        <v>#N/A</v>
      </c>
    </row>
    <row r="116" spans="1:49">
      <c r="A116" s="225"/>
      <c r="B116" s="262">
        <v>115</v>
      </c>
      <c r="C116" s="260" t="e">
        <f>VLOOKUP($A116,Players!$C$3:$D$1242,2,FALSE)</f>
        <v>#N/A</v>
      </c>
      <c r="D116" s="260" t="e">
        <f t="shared" si="14"/>
        <v>#N/A</v>
      </c>
      <c r="F116" s="225"/>
      <c r="G116" s="121">
        <v>115</v>
      </c>
      <c r="H116" s="260" t="e">
        <f>VLOOKUP($F116,Players!$C$3:$D$1242,2,FALSE)</f>
        <v>#N/A</v>
      </c>
      <c r="I116" s="260" t="e">
        <f t="shared" si="21"/>
        <v>#N/A</v>
      </c>
      <c r="K116" s="225"/>
      <c r="L116" s="261">
        <v>115</v>
      </c>
      <c r="M116" s="260" t="e">
        <f>VLOOKUP($K116,Players!$C$3:$D$1242,2,FALSE)</f>
        <v>#N/A</v>
      </c>
      <c r="N116" s="260" t="e">
        <f t="shared" si="22"/>
        <v>#N/A</v>
      </c>
      <c r="P116" s="225"/>
      <c r="Q116" s="261">
        <v>116</v>
      </c>
      <c r="R116" s="260" t="e">
        <f>VLOOKUP($P116,Players!$C$3:$D$1242,2,FALSE)</f>
        <v>#N/A</v>
      </c>
      <c r="S116" s="260" t="e">
        <f t="shared" si="23"/>
        <v>#N/A</v>
      </c>
      <c r="U116" s="225"/>
      <c r="V116" s="261">
        <v>115</v>
      </c>
      <c r="W116" s="260" t="e">
        <f>VLOOKUP($U116,Players!$C$3:$D$1242,2,FALSE)</f>
        <v>#N/A</v>
      </c>
      <c r="X116" s="260" t="e">
        <f t="shared" si="24"/>
        <v>#N/A</v>
      </c>
      <c r="Z116" s="229"/>
      <c r="AA116" s="261">
        <v>115</v>
      </c>
      <c r="AB116" s="260" t="e">
        <f>VLOOKUP($Z116,Players!$C$3:$D$1242,2,FALSE)</f>
        <v>#N/A</v>
      </c>
      <c r="AC116" s="260" t="e">
        <f t="shared" si="18"/>
        <v>#N/A</v>
      </c>
      <c r="AJ116" s="282" t="s">
        <v>659</v>
      </c>
      <c r="AK116" s="261">
        <v>115</v>
      </c>
      <c r="AL116" s="260" t="e">
        <f>VLOOKUP($AJ116,Players!$Z$3:$AA$1425,2,FALSE)</f>
        <v>#N/A</v>
      </c>
      <c r="AM116" s="260" t="e">
        <f t="shared" si="19"/>
        <v>#N/A</v>
      </c>
      <c r="AT116" s="225"/>
      <c r="AU116" s="261">
        <v>115</v>
      </c>
      <c r="AV116" s="260" t="e">
        <f>VLOOKUP($AT116,Players!$Z$3:$AA$1425,2,FALSE)</f>
        <v>#N/A</v>
      </c>
      <c r="AW116" s="260" t="e">
        <f t="shared" si="20"/>
        <v>#N/A</v>
      </c>
    </row>
    <row r="117" spans="1:49">
      <c r="A117" s="225"/>
      <c r="B117" s="262">
        <v>116</v>
      </c>
      <c r="C117" s="260" t="e">
        <f>VLOOKUP($A117,Players!$C$3:$D$1242,2,FALSE)</f>
        <v>#N/A</v>
      </c>
      <c r="D117" s="260" t="e">
        <f t="shared" si="14"/>
        <v>#N/A</v>
      </c>
      <c r="F117" s="225"/>
      <c r="G117" s="121">
        <v>116</v>
      </c>
      <c r="H117" s="260" t="e">
        <f>VLOOKUP($F117,Players!$C$3:$D$1242,2,FALSE)</f>
        <v>#N/A</v>
      </c>
      <c r="I117" s="260" t="e">
        <f t="shared" si="21"/>
        <v>#N/A</v>
      </c>
      <c r="K117" s="225"/>
      <c r="L117" s="261">
        <v>116</v>
      </c>
      <c r="M117" s="260" t="e">
        <f>VLOOKUP($K117,Players!$C$3:$D$1242,2,FALSE)</f>
        <v>#N/A</v>
      </c>
      <c r="N117" s="260" t="e">
        <f t="shared" si="22"/>
        <v>#N/A</v>
      </c>
      <c r="P117" s="225"/>
      <c r="Q117" s="261">
        <v>117</v>
      </c>
      <c r="R117" s="260" t="e">
        <f>VLOOKUP($P117,Players!$C$3:$D$1242,2,FALSE)</f>
        <v>#N/A</v>
      </c>
      <c r="S117" s="260" t="e">
        <f t="shared" si="23"/>
        <v>#N/A</v>
      </c>
      <c r="U117" s="225"/>
      <c r="V117" s="261">
        <v>116</v>
      </c>
      <c r="W117" s="260" t="e">
        <f>VLOOKUP($U117,Players!$C$3:$D$1242,2,FALSE)</f>
        <v>#N/A</v>
      </c>
      <c r="X117" s="260" t="e">
        <f t="shared" si="24"/>
        <v>#N/A</v>
      </c>
      <c r="Z117" s="229"/>
      <c r="AA117" s="261">
        <v>116</v>
      </c>
      <c r="AB117" s="260" t="e">
        <f>VLOOKUP($Z117,Players!$C$3:$D$1242,2,FALSE)</f>
        <v>#N/A</v>
      </c>
      <c r="AC117" s="260" t="e">
        <f t="shared" si="18"/>
        <v>#N/A</v>
      </c>
      <c r="AJ117" s="225"/>
      <c r="AK117" s="261">
        <v>116</v>
      </c>
      <c r="AL117" s="260" t="e">
        <f>VLOOKUP($AJ117,Players!$Z$3:$AA$1425,2,FALSE)</f>
        <v>#N/A</v>
      </c>
      <c r="AM117" s="260" t="e">
        <f t="shared" si="19"/>
        <v>#N/A</v>
      </c>
      <c r="AT117" s="225"/>
      <c r="AU117" s="261">
        <v>116</v>
      </c>
      <c r="AV117" s="260" t="e">
        <f>VLOOKUP($AT117,Players!$Z$3:$AA$1425,2,FALSE)</f>
        <v>#N/A</v>
      </c>
      <c r="AW117" s="260" t="e">
        <f t="shared" si="20"/>
        <v>#N/A</v>
      </c>
    </row>
    <row r="118" spans="1:49">
      <c r="A118" s="225"/>
      <c r="B118" s="262">
        <v>117</v>
      </c>
      <c r="C118" s="260" t="e">
        <f>VLOOKUP($A118,Players!$C$3:$D$1242,2,FALSE)</f>
        <v>#N/A</v>
      </c>
      <c r="D118" s="260" t="e">
        <f t="shared" si="14"/>
        <v>#N/A</v>
      </c>
      <c r="F118" s="225"/>
      <c r="G118" s="121">
        <v>117</v>
      </c>
      <c r="H118" s="260" t="e">
        <f>VLOOKUP($F118,Players!$C$3:$D$1242,2,FALSE)</f>
        <v>#N/A</v>
      </c>
      <c r="I118" s="260" t="e">
        <f t="shared" si="21"/>
        <v>#N/A</v>
      </c>
      <c r="K118" s="225"/>
      <c r="L118" s="261">
        <v>117</v>
      </c>
      <c r="M118" s="260" t="e">
        <f>VLOOKUP($K118,Players!$C$3:$D$1242,2,FALSE)</f>
        <v>#N/A</v>
      </c>
      <c r="N118" s="260" t="e">
        <f t="shared" si="22"/>
        <v>#N/A</v>
      </c>
      <c r="P118" s="225"/>
      <c r="Q118" s="261">
        <v>118</v>
      </c>
      <c r="R118" s="260" t="e">
        <f>VLOOKUP($P118,Players!$C$3:$D$1242,2,FALSE)</f>
        <v>#N/A</v>
      </c>
      <c r="S118" s="260" t="e">
        <f t="shared" si="23"/>
        <v>#N/A</v>
      </c>
      <c r="U118" s="225"/>
      <c r="V118" s="261">
        <v>117</v>
      </c>
      <c r="W118" s="260" t="e">
        <f>VLOOKUP($U118,Players!$C$3:$D$1242,2,FALSE)</f>
        <v>#N/A</v>
      </c>
      <c r="X118" s="260" t="e">
        <f t="shared" si="24"/>
        <v>#N/A</v>
      </c>
      <c r="Z118" s="229"/>
      <c r="AA118" s="261">
        <v>117</v>
      </c>
      <c r="AB118" s="260" t="e">
        <f>VLOOKUP($Z118,Players!$C$3:$D$1242,2,FALSE)</f>
        <v>#N/A</v>
      </c>
      <c r="AC118" s="260" t="e">
        <f t="shared" si="18"/>
        <v>#N/A</v>
      </c>
      <c r="AJ118" s="225"/>
      <c r="AK118" s="261">
        <v>117</v>
      </c>
      <c r="AL118" s="260" t="e">
        <f>VLOOKUP($AJ118,Players!$Z$3:$AA$1425,2,FALSE)</f>
        <v>#N/A</v>
      </c>
      <c r="AM118" s="260" t="e">
        <f t="shared" si="19"/>
        <v>#N/A</v>
      </c>
      <c r="AT118" s="225"/>
      <c r="AU118" s="261">
        <v>117</v>
      </c>
      <c r="AV118" s="260" t="e">
        <f>VLOOKUP($AT118,Players!$Z$3:$AA$1425,2,FALSE)</f>
        <v>#N/A</v>
      </c>
      <c r="AW118" s="260" t="e">
        <f t="shared" si="20"/>
        <v>#N/A</v>
      </c>
    </row>
    <row r="119" spans="1:49">
      <c r="A119" s="225"/>
      <c r="B119" s="262">
        <v>118</v>
      </c>
      <c r="C119" s="260" t="e">
        <f>VLOOKUP($A119,Players!$C$3:$D$1242,2,FALSE)</f>
        <v>#N/A</v>
      </c>
      <c r="D119" s="260" t="e">
        <f t="shared" si="14"/>
        <v>#N/A</v>
      </c>
      <c r="F119" s="225"/>
      <c r="G119" s="121">
        <v>118</v>
      </c>
      <c r="H119" s="260" t="e">
        <f>VLOOKUP($F119,Players!$C$3:$D$1242,2,FALSE)</f>
        <v>#N/A</v>
      </c>
      <c r="I119" s="260" t="e">
        <f t="shared" si="21"/>
        <v>#N/A</v>
      </c>
      <c r="K119" s="225"/>
      <c r="L119" s="261">
        <v>118</v>
      </c>
      <c r="M119" s="260" t="e">
        <f>VLOOKUP($K119,Players!$C$3:$D$1242,2,FALSE)</f>
        <v>#N/A</v>
      </c>
      <c r="N119" s="260" t="e">
        <f t="shared" si="22"/>
        <v>#N/A</v>
      </c>
      <c r="P119" s="225"/>
      <c r="Q119" s="261">
        <v>119</v>
      </c>
      <c r="R119" s="260" t="e">
        <f>VLOOKUP($P119,Players!$C$3:$D$1242,2,FALSE)</f>
        <v>#N/A</v>
      </c>
      <c r="S119" s="260" t="e">
        <f t="shared" si="23"/>
        <v>#N/A</v>
      </c>
      <c r="U119" s="225"/>
      <c r="V119" s="261">
        <v>118</v>
      </c>
      <c r="W119" s="260" t="e">
        <f>VLOOKUP($U119,Players!$C$3:$D$1242,2,FALSE)</f>
        <v>#N/A</v>
      </c>
      <c r="X119" s="260" t="e">
        <f t="shared" si="24"/>
        <v>#N/A</v>
      </c>
      <c r="Z119" s="225"/>
      <c r="AA119" s="261">
        <v>118</v>
      </c>
      <c r="AB119" s="260" t="e">
        <f>VLOOKUP($Z119,Players!$C$3:$D$1242,2,FALSE)</f>
        <v>#N/A</v>
      </c>
      <c r="AC119" s="260" t="e">
        <f t="shared" si="18"/>
        <v>#N/A</v>
      </c>
      <c r="AJ119" s="225"/>
      <c r="AK119" s="261">
        <v>118</v>
      </c>
      <c r="AL119" s="260" t="e">
        <f>VLOOKUP($AJ119,Players!$Z$3:$AA$1425,2,FALSE)</f>
        <v>#N/A</v>
      </c>
      <c r="AM119" s="260" t="e">
        <f t="shared" si="19"/>
        <v>#N/A</v>
      </c>
      <c r="AT119" s="225"/>
      <c r="AU119" s="261">
        <v>118</v>
      </c>
      <c r="AV119" s="260" t="e">
        <f>VLOOKUP($AT119,Players!$Z$3:$AA$1425,2,FALSE)</f>
        <v>#N/A</v>
      </c>
      <c r="AW119" s="260" t="e">
        <f t="shared" si="20"/>
        <v>#N/A</v>
      </c>
    </row>
    <row r="120" spans="1:49">
      <c r="A120" s="225"/>
      <c r="B120" s="262">
        <v>119</v>
      </c>
      <c r="C120" s="260" t="e">
        <f>VLOOKUP($A120,Players!$C$3:$D$1242,2,FALSE)</f>
        <v>#N/A</v>
      </c>
      <c r="D120" s="260" t="e">
        <f t="shared" si="14"/>
        <v>#N/A</v>
      </c>
      <c r="F120" s="225"/>
      <c r="G120" s="121">
        <v>119</v>
      </c>
      <c r="H120" s="260" t="e">
        <f>VLOOKUP($F120,Players!$C$3:$D$1242,2,FALSE)</f>
        <v>#N/A</v>
      </c>
      <c r="I120" s="260" t="e">
        <f t="shared" si="21"/>
        <v>#N/A</v>
      </c>
      <c r="K120" s="225"/>
      <c r="L120" s="261">
        <v>119</v>
      </c>
      <c r="M120" s="260" t="e">
        <f>VLOOKUP($K120,Players!$C$3:$D$1242,2,FALSE)</f>
        <v>#N/A</v>
      </c>
      <c r="N120" s="260" t="e">
        <f t="shared" si="22"/>
        <v>#N/A</v>
      </c>
      <c r="P120" s="225"/>
      <c r="Q120" s="261">
        <v>120</v>
      </c>
      <c r="R120" s="260" t="e">
        <f>VLOOKUP($P120,Players!$C$3:$D$1242,2,FALSE)</f>
        <v>#N/A</v>
      </c>
      <c r="S120" s="260" t="e">
        <f t="shared" si="23"/>
        <v>#N/A</v>
      </c>
      <c r="U120" s="225"/>
      <c r="V120" s="261">
        <v>119</v>
      </c>
      <c r="W120" s="260" t="e">
        <f>VLOOKUP($U120,Players!$C$3:$D$1242,2,FALSE)</f>
        <v>#N/A</v>
      </c>
      <c r="X120" s="260" t="e">
        <f t="shared" si="24"/>
        <v>#N/A</v>
      </c>
      <c r="Z120" s="225"/>
      <c r="AA120" s="261">
        <v>119</v>
      </c>
      <c r="AB120" s="260" t="e">
        <f>VLOOKUP($Z120,Players!$C$3:$D$1242,2,FALSE)</f>
        <v>#N/A</v>
      </c>
      <c r="AC120" s="260" t="e">
        <f t="shared" si="18"/>
        <v>#N/A</v>
      </c>
      <c r="AJ120" s="225"/>
      <c r="AK120" s="261">
        <v>119</v>
      </c>
      <c r="AL120" s="260" t="e">
        <f>VLOOKUP($AJ120,Players!$Z$3:$AA$1425,2,FALSE)</f>
        <v>#N/A</v>
      </c>
      <c r="AM120" s="260" t="e">
        <f t="shared" si="19"/>
        <v>#N/A</v>
      </c>
      <c r="AT120" s="225"/>
      <c r="AU120" s="261">
        <v>119</v>
      </c>
      <c r="AV120" s="260" t="e">
        <f>VLOOKUP($AT120,Players!$Z$3:$AA$1425,2,FALSE)</f>
        <v>#N/A</v>
      </c>
      <c r="AW120" s="260" t="e">
        <f t="shared" si="20"/>
        <v>#N/A</v>
      </c>
    </row>
    <row r="121" spans="1:49">
      <c r="A121" s="225"/>
      <c r="B121" s="262">
        <v>120</v>
      </c>
      <c r="C121" s="260" t="e">
        <f>VLOOKUP($A121,Players!$C$3:$D$1242,2,FALSE)</f>
        <v>#N/A</v>
      </c>
      <c r="D121" s="260" t="e">
        <f t="shared" si="14"/>
        <v>#N/A</v>
      </c>
      <c r="F121" s="225"/>
      <c r="G121" s="121">
        <v>120</v>
      </c>
      <c r="H121" s="260" t="e">
        <f>VLOOKUP($F121,Players!$C$3:$D$1242,2,FALSE)</f>
        <v>#N/A</v>
      </c>
      <c r="I121" s="260" t="e">
        <f t="shared" si="21"/>
        <v>#N/A</v>
      </c>
      <c r="K121" s="225"/>
      <c r="L121" s="261">
        <v>120</v>
      </c>
      <c r="M121" s="260" t="e">
        <f>VLOOKUP($K121,Players!$C$3:$D$1242,2,FALSE)</f>
        <v>#N/A</v>
      </c>
      <c r="N121" s="260" t="e">
        <f t="shared" si="22"/>
        <v>#N/A</v>
      </c>
      <c r="P121" s="225"/>
      <c r="Q121" s="261">
        <v>121</v>
      </c>
      <c r="R121" s="260" t="e">
        <f>VLOOKUP($P121,Players!$C$3:$D$1242,2,FALSE)</f>
        <v>#N/A</v>
      </c>
      <c r="S121" s="260" t="e">
        <f t="shared" si="23"/>
        <v>#N/A</v>
      </c>
      <c r="U121" s="225"/>
      <c r="V121" s="261">
        <v>120</v>
      </c>
      <c r="W121" s="260" t="e">
        <f>VLOOKUP($U121,Players!$C$3:$D$1242,2,FALSE)</f>
        <v>#N/A</v>
      </c>
      <c r="X121" s="260" t="e">
        <f t="shared" si="24"/>
        <v>#N/A</v>
      </c>
      <c r="Z121" s="225"/>
      <c r="AA121" s="261">
        <v>120</v>
      </c>
      <c r="AB121" s="260" t="e">
        <f>VLOOKUP($Z121,Players!$C$3:$D$1242,2,FALSE)</f>
        <v>#N/A</v>
      </c>
      <c r="AC121" s="260" t="e">
        <f t="shared" si="18"/>
        <v>#N/A</v>
      </c>
      <c r="AJ121" s="225"/>
      <c r="AK121" s="261">
        <v>120</v>
      </c>
      <c r="AL121" s="260" t="e">
        <f>VLOOKUP($AJ121,Players!$Z$3:$AA$1425,2,FALSE)</f>
        <v>#N/A</v>
      </c>
      <c r="AM121" s="260" t="e">
        <f t="shared" si="19"/>
        <v>#N/A</v>
      </c>
      <c r="AT121" s="225"/>
      <c r="AU121" s="261">
        <v>120</v>
      </c>
      <c r="AV121" s="260" t="e">
        <f>VLOOKUP($AT121,Players!$Z$3:$AA$1425,2,FALSE)</f>
        <v>#N/A</v>
      </c>
      <c r="AW121" s="260" t="e">
        <f t="shared" si="20"/>
        <v>#N/A</v>
      </c>
    </row>
    <row r="122" spans="1:49">
      <c r="A122" s="225"/>
      <c r="B122" s="262">
        <v>121</v>
      </c>
      <c r="C122" s="260" t="e">
        <f>VLOOKUP($A122,Players!$C$3:$D$1242,2,FALSE)</f>
        <v>#N/A</v>
      </c>
      <c r="D122" s="260" t="e">
        <f t="shared" si="14"/>
        <v>#N/A</v>
      </c>
      <c r="F122" s="225"/>
      <c r="G122" s="121">
        <v>121</v>
      </c>
      <c r="H122" s="260" t="e">
        <f>VLOOKUP($F122,Players!$C$3:$D$1242,2,FALSE)</f>
        <v>#N/A</v>
      </c>
      <c r="I122" s="260" t="e">
        <f t="shared" si="21"/>
        <v>#N/A</v>
      </c>
      <c r="K122" s="225"/>
      <c r="L122" s="261">
        <v>121</v>
      </c>
      <c r="M122" s="260" t="e">
        <f>VLOOKUP($K122,Players!$C$3:$D$1242,2,FALSE)</f>
        <v>#N/A</v>
      </c>
      <c r="N122" s="260" t="e">
        <f t="shared" si="22"/>
        <v>#N/A</v>
      </c>
      <c r="P122" s="225"/>
      <c r="Q122" s="261">
        <v>122</v>
      </c>
      <c r="R122" s="260" t="e">
        <f>VLOOKUP($P122,Players!$C$3:$D$1242,2,FALSE)</f>
        <v>#N/A</v>
      </c>
      <c r="S122" s="260" t="e">
        <f t="shared" si="23"/>
        <v>#N/A</v>
      </c>
      <c r="U122" s="225"/>
      <c r="V122" s="261">
        <v>121</v>
      </c>
      <c r="W122" s="260" t="e">
        <f>VLOOKUP($U122,Players!$C$3:$D$1242,2,FALSE)</f>
        <v>#N/A</v>
      </c>
      <c r="X122" s="260" t="e">
        <f t="shared" si="24"/>
        <v>#N/A</v>
      </c>
      <c r="Z122" s="225"/>
      <c r="AA122" s="261">
        <v>121</v>
      </c>
      <c r="AB122" s="260" t="e">
        <f>VLOOKUP($Z122,Players!$C$3:$D$1242,2,FALSE)</f>
        <v>#N/A</v>
      </c>
      <c r="AC122" s="260" t="e">
        <f t="shared" si="18"/>
        <v>#N/A</v>
      </c>
      <c r="AJ122" s="225"/>
      <c r="AK122" s="261">
        <v>121</v>
      </c>
      <c r="AL122" s="260" t="e">
        <f>VLOOKUP($AJ122,Players!$Z$3:$AA$1425,2,FALSE)</f>
        <v>#N/A</v>
      </c>
      <c r="AM122" s="260" t="e">
        <f t="shared" si="19"/>
        <v>#N/A</v>
      </c>
      <c r="AT122" s="225"/>
      <c r="AU122" s="261">
        <v>121</v>
      </c>
      <c r="AV122" s="260" t="e">
        <f>VLOOKUP($AT122,Players!$Z$3:$AA$1425,2,FALSE)</f>
        <v>#N/A</v>
      </c>
      <c r="AW122" s="260" t="e">
        <f t="shared" si="20"/>
        <v>#N/A</v>
      </c>
    </row>
    <row r="123" spans="1:49">
      <c r="A123" s="225"/>
      <c r="B123" s="262">
        <v>122</v>
      </c>
      <c r="C123" s="260" t="e">
        <f>VLOOKUP($A123,Players!$C$3:$D$1242,2,FALSE)</f>
        <v>#N/A</v>
      </c>
      <c r="D123" s="260" t="e">
        <f t="shared" si="14"/>
        <v>#N/A</v>
      </c>
      <c r="F123" s="225"/>
      <c r="G123" s="121">
        <v>122</v>
      </c>
      <c r="H123" s="260" t="e">
        <f>VLOOKUP($F123,Players!$C$3:$D$1242,2,FALSE)</f>
        <v>#N/A</v>
      </c>
      <c r="I123" s="260" t="e">
        <f t="shared" si="21"/>
        <v>#N/A</v>
      </c>
      <c r="K123" s="225"/>
      <c r="L123" s="261">
        <v>122</v>
      </c>
      <c r="M123" s="260" t="e">
        <f>VLOOKUP($K123,Players!$C$3:$D$1242,2,FALSE)</f>
        <v>#N/A</v>
      </c>
      <c r="N123" s="260" t="e">
        <f t="shared" si="22"/>
        <v>#N/A</v>
      </c>
      <c r="P123" s="225"/>
      <c r="Q123" s="261">
        <v>123</v>
      </c>
      <c r="R123" s="260" t="e">
        <f>VLOOKUP($P123,Players!$C$3:$D$1242,2,FALSE)</f>
        <v>#N/A</v>
      </c>
      <c r="S123" s="260" t="e">
        <f t="shared" si="23"/>
        <v>#N/A</v>
      </c>
      <c r="U123" s="225"/>
      <c r="V123" s="261">
        <v>122</v>
      </c>
      <c r="W123" s="260" t="e">
        <f>VLOOKUP($U123,Players!$C$3:$D$1242,2,FALSE)</f>
        <v>#N/A</v>
      </c>
      <c r="X123" s="260" t="e">
        <f t="shared" si="24"/>
        <v>#N/A</v>
      </c>
      <c r="Z123" s="225"/>
      <c r="AA123" s="261">
        <v>122</v>
      </c>
      <c r="AB123" s="260" t="e">
        <f>VLOOKUP($Z123,Players!$C$3:$D$1242,2,FALSE)</f>
        <v>#N/A</v>
      </c>
      <c r="AC123" s="260" t="e">
        <f t="shared" si="18"/>
        <v>#N/A</v>
      </c>
      <c r="AJ123" s="225"/>
      <c r="AK123" s="261">
        <v>122</v>
      </c>
      <c r="AL123" s="260" t="e">
        <f>VLOOKUP($AJ123,Players!$Z$3:$AA$1425,2,FALSE)</f>
        <v>#N/A</v>
      </c>
      <c r="AM123" s="260" t="e">
        <f t="shared" si="19"/>
        <v>#N/A</v>
      </c>
      <c r="AT123" s="225"/>
      <c r="AU123" s="261">
        <v>122</v>
      </c>
      <c r="AV123" s="260" t="e">
        <f>VLOOKUP($AT123,Players!$Z$3:$AA$1425,2,FALSE)</f>
        <v>#N/A</v>
      </c>
      <c r="AW123" s="260" t="e">
        <f t="shared" si="20"/>
        <v>#N/A</v>
      </c>
    </row>
    <row r="124" spans="1:49">
      <c r="A124" s="225"/>
      <c r="B124" s="262">
        <v>123</v>
      </c>
      <c r="C124" s="260" t="e">
        <f>VLOOKUP($A124,Players!$C$3:$D$1242,2,FALSE)</f>
        <v>#N/A</v>
      </c>
      <c r="D124" s="260" t="e">
        <f t="shared" si="14"/>
        <v>#N/A</v>
      </c>
      <c r="F124" s="225"/>
      <c r="G124" s="121">
        <v>123</v>
      </c>
      <c r="H124" s="260" t="e">
        <f>VLOOKUP($F124,Players!$C$3:$D$1242,2,FALSE)</f>
        <v>#N/A</v>
      </c>
      <c r="I124" s="260" t="e">
        <f t="shared" si="21"/>
        <v>#N/A</v>
      </c>
      <c r="K124" s="225"/>
      <c r="L124" s="261">
        <v>123</v>
      </c>
      <c r="M124" s="260" t="e">
        <f>VLOOKUP($K124,Players!$C$3:$D$1242,2,FALSE)</f>
        <v>#N/A</v>
      </c>
      <c r="N124" s="260" t="e">
        <f t="shared" si="22"/>
        <v>#N/A</v>
      </c>
      <c r="P124" s="225"/>
      <c r="Q124" s="261">
        <v>124</v>
      </c>
      <c r="R124" s="260" t="e">
        <f>VLOOKUP($P124,Players!$C$3:$D$1242,2,FALSE)</f>
        <v>#N/A</v>
      </c>
      <c r="S124" s="260" t="e">
        <f t="shared" si="23"/>
        <v>#N/A</v>
      </c>
      <c r="U124" s="225"/>
      <c r="V124" s="261">
        <v>123</v>
      </c>
      <c r="W124" s="260" t="e">
        <f>VLOOKUP($U124,Players!$C$3:$D$1242,2,FALSE)</f>
        <v>#N/A</v>
      </c>
      <c r="X124" s="260" t="e">
        <f t="shared" si="24"/>
        <v>#N/A</v>
      </c>
      <c r="Z124" s="225"/>
      <c r="AA124" s="261">
        <v>123</v>
      </c>
      <c r="AB124" s="260" t="e">
        <f>VLOOKUP($Z124,Players!$C$3:$D$1242,2,FALSE)</f>
        <v>#N/A</v>
      </c>
      <c r="AC124" s="260" t="e">
        <f t="shared" si="18"/>
        <v>#N/A</v>
      </c>
      <c r="AJ124" s="225"/>
      <c r="AK124" s="261">
        <v>123</v>
      </c>
      <c r="AL124" s="260" t="e">
        <f>VLOOKUP($AJ124,Players!$Z$3:$AA$1425,2,FALSE)</f>
        <v>#N/A</v>
      </c>
      <c r="AM124" s="260" t="e">
        <f t="shared" si="19"/>
        <v>#N/A</v>
      </c>
      <c r="AT124" s="225"/>
      <c r="AU124" s="261">
        <v>123</v>
      </c>
      <c r="AV124" s="260" t="e">
        <f>VLOOKUP($AT124,Players!$Z$3:$AA$1425,2,FALSE)</f>
        <v>#N/A</v>
      </c>
      <c r="AW124" s="260" t="e">
        <f t="shared" si="20"/>
        <v>#N/A</v>
      </c>
    </row>
    <row r="125" spans="1:49">
      <c r="A125" s="225"/>
      <c r="B125" s="262">
        <v>124</v>
      </c>
      <c r="C125" s="260" t="e">
        <f>VLOOKUP($A125,Players!$C$3:$D$1242,2,FALSE)</f>
        <v>#N/A</v>
      </c>
      <c r="D125" s="260" t="e">
        <f t="shared" si="14"/>
        <v>#N/A</v>
      </c>
      <c r="F125" s="225"/>
      <c r="G125" s="121">
        <v>124</v>
      </c>
      <c r="H125" s="260" t="e">
        <f>VLOOKUP($F125,Players!$C$3:$D$1242,2,FALSE)</f>
        <v>#N/A</v>
      </c>
      <c r="I125" s="260" t="e">
        <f t="shared" si="21"/>
        <v>#N/A</v>
      </c>
      <c r="K125" s="225"/>
      <c r="L125" s="261">
        <v>124</v>
      </c>
      <c r="M125" s="260" t="e">
        <f>VLOOKUP($K125,Players!$C$3:$D$1242,2,FALSE)</f>
        <v>#N/A</v>
      </c>
      <c r="N125" s="260" t="e">
        <f t="shared" si="22"/>
        <v>#N/A</v>
      </c>
      <c r="P125" s="225"/>
      <c r="Q125" s="261">
        <v>125</v>
      </c>
      <c r="R125" s="260" t="e">
        <f>VLOOKUP($P125,Players!$C$3:$D$1242,2,FALSE)</f>
        <v>#N/A</v>
      </c>
      <c r="S125" s="260" t="e">
        <f t="shared" si="23"/>
        <v>#N/A</v>
      </c>
      <c r="U125" s="225"/>
      <c r="V125" s="261">
        <v>124</v>
      </c>
      <c r="W125" s="260" t="e">
        <f>VLOOKUP($U125,Players!$C$3:$D$1242,2,FALSE)</f>
        <v>#N/A</v>
      </c>
      <c r="X125" s="260" t="e">
        <f t="shared" si="24"/>
        <v>#N/A</v>
      </c>
      <c r="Z125" s="225"/>
      <c r="AA125" s="261">
        <v>124</v>
      </c>
      <c r="AB125" s="260" t="e">
        <f>VLOOKUP($Z125,Players!$C$3:$D$1242,2,FALSE)</f>
        <v>#N/A</v>
      </c>
      <c r="AC125" s="260" t="e">
        <f t="shared" si="18"/>
        <v>#N/A</v>
      </c>
      <c r="AJ125" s="225"/>
      <c r="AK125" s="261">
        <v>124</v>
      </c>
      <c r="AL125" s="260" t="e">
        <f>VLOOKUP($AJ125,Players!$Z$3:$AA$1425,2,FALSE)</f>
        <v>#N/A</v>
      </c>
      <c r="AM125" s="260" t="e">
        <f t="shared" si="19"/>
        <v>#N/A</v>
      </c>
      <c r="AT125" s="225"/>
      <c r="AU125" s="261">
        <v>124</v>
      </c>
      <c r="AV125" s="260" t="e">
        <f>VLOOKUP($AT125,Players!$Z$3:$AA$1425,2,FALSE)</f>
        <v>#N/A</v>
      </c>
      <c r="AW125" s="260" t="e">
        <f t="shared" si="20"/>
        <v>#N/A</v>
      </c>
    </row>
    <row r="126" spans="1:49">
      <c r="A126" s="225"/>
      <c r="B126" s="262">
        <v>125</v>
      </c>
      <c r="C126" s="260" t="e">
        <f>VLOOKUP($A126,Players!$C$3:$D$1242,2,FALSE)</f>
        <v>#N/A</v>
      </c>
      <c r="D126" s="260" t="e">
        <f t="shared" si="14"/>
        <v>#N/A</v>
      </c>
      <c r="F126" s="225"/>
      <c r="G126" s="121">
        <v>125</v>
      </c>
      <c r="H126" s="260" t="e">
        <f>VLOOKUP($F126,Players!$C$3:$D$1242,2,FALSE)</f>
        <v>#N/A</v>
      </c>
      <c r="I126" s="260" t="e">
        <f t="shared" si="21"/>
        <v>#N/A</v>
      </c>
      <c r="K126" s="225"/>
      <c r="L126" s="261">
        <v>125</v>
      </c>
      <c r="M126" s="260" t="e">
        <f>VLOOKUP($K126,Players!$C$3:$D$1242,2,FALSE)</f>
        <v>#N/A</v>
      </c>
      <c r="N126" s="260" t="e">
        <f t="shared" si="22"/>
        <v>#N/A</v>
      </c>
      <c r="P126" s="225"/>
      <c r="Q126" s="261">
        <v>126</v>
      </c>
      <c r="R126" s="260" t="e">
        <f>VLOOKUP($P126,Players!$C$3:$D$1242,2,FALSE)</f>
        <v>#N/A</v>
      </c>
      <c r="S126" s="260" t="e">
        <f t="shared" si="23"/>
        <v>#N/A</v>
      </c>
      <c r="U126" s="225"/>
      <c r="V126" s="261">
        <v>125</v>
      </c>
      <c r="W126" s="260" t="e">
        <f>VLOOKUP($U126,Players!$C$3:$D$1242,2,FALSE)</f>
        <v>#N/A</v>
      </c>
      <c r="X126" s="260" t="e">
        <f t="shared" si="24"/>
        <v>#N/A</v>
      </c>
      <c r="Z126" s="225"/>
      <c r="AA126" s="261">
        <v>125</v>
      </c>
      <c r="AB126" s="260" t="e">
        <f>VLOOKUP($Z126,Players!$C$3:$D$1242,2,FALSE)</f>
        <v>#N/A</v>
      </c>
      <c r="AC126" s="260" t="e">
        <f t="shared" si="18"/>
        <v>#N/A</v>
      </c>
      <c r="AJ126" s="225"/>
      <c r="AK126" s="261">
        <v>125</v>
      </c>
      <c r="AL126" s="260" t="e">
        <f>VLOOKUP($AJ126,Players!$Z$3:$AA$1425,2,FALSE)</f>
        <v>#N/A</v>
      </c>
      <c r="AM126" s="260" t="e">
        <f t="shared" si="19"/>
        <v>#N/A</v>
      </c>
      <c r="AT126" s="225"/>
      <c r="AU126" s="261">
        <v>125</v>
      </c>
      <c r="AV126" s="260" t="e">
        <f>VLOOKUP($AT126,Players!$Z$3:$AA$1425,2,FALSE)</f>
        <v>#N/A</v>
      </c>
      <c r="AW126" s="260" t="e">
        <f t="shared" si="20"/>
        <v>#N/A</v>
      </c>
    </row>
    <row r="127" spans="1:49">
      <c r="A127" s="225"/>
      <c r="B127" s="262">
        <v>126</v>
      </c>
      <c r="C127" s="260" t="e">
        <f>VLOOKUP($A127,Players!$C$3:$D$1242,2,FALSE)</f>
        <v>#N/A</v>
      </c>
      <c r="D127" s="260" t="e">
        <f t="shared" si="14"/>
        <v>#N/A</v>
      </c>
      <c r="F127" s="225"/>
      <c r="G127" s="121">
        <v>126</v>
      </c>
      <c r="H127" s="260" t="e">
        <f>VLOOKUP($F127,Players!$C$3:$D$1242,2,FALSE)</f>
        <v>#N/A</v>
      </c>
      <c r="I127" s="260" t="e">
        <f t="shared" si="21"/>
        <v>#N/A</v>
      </c>
      <c r="K127" s="225"/>
      <c r="L127" s="261">
        <v>126</v>
      </c>
      <c r="M127" s="260" t="e">
        <f>VLOOKUP($K127,Players!$C$3:$D$1242,2,FALSE)</f>
        <v>#N/A</v>
      </c>
      <c r="N127" s="260" t="e">
        <f t="shared" si="22"/>
        <v>#N/A</v>
      </c>
      <c r="P127" s="225"/>
      <c r="Q127" s="261">
        <v>127</v>
      </c>
      <c r="R127" s="260" t="e">
        <f>VLOOKUP($P127,Players!$C$3:$D$1242,2,FALSE)</f>
        <v>#N/A</v>
      </c>
      <c r="S127" s="260" t="e">
        <f t="shared" si="23"/>
        <v>#N/A</v>
      </c>
      <c r="U127" s="225"/>
      <c r="V127" s="261">
        <v>126</v>
      </c>
      <c r="W127" s="260" t="e">
        <f>VLOOKUP($U127,Players!$C$3:$D$1242,2,FALSE)</f>
        <v>#N/A</v>
      </c>
      <c r="X127" s="260" t="e">
        <f t="shared" si="24"/>
        <v>#N/A</v>
      </c>
      <c r="Z127" s="225"/>
      <c r="AA127" s="261">
        <v>126</v>
      </c>
      <c r="AB127" s="260" t="e">
        <f>VLOOKUP($Z127,Players!$C$3:$D$1242,2,FALSE)</f>
        <v>#N/A</v>
      </c>
      <c r="AC127" s="260" t="e">
        <f t="shared" si="18"/>
        <v>#N/A</v>
      </c>
      <c r="AJ127" s="225"/>
      <c r="AK127" s="261">
        <v>126</v>
      </c>
      <c r="AL127" s="260" t="e">
        <f>VLOOKUP($AJ127,Players!$Z$3:$AA$1425,2,FALSE)</f>
        <v>#N/A</v>
      </c>
      <c r="AM127" s="260" t="e">
        <f t="shared" si="19"/>
        <v>#N/A</v>
      </c>
      <c r="AT127" s="225"/>
      <c r="AU127" s="261">
        <v>126</v>
      </c>
      <c r="AV127" s="260" t="e">
        <f>VLOOKUP($AT127,Players!$Z$3:$AA$1425,2,FALSE)</f>
        <v>#N/A</v>
      </c>
      <c r="AW127" s="260" t="e">
        <f t="shared" si="20"/>
        <v>#N/A</v>
      </c>
    </row>
    <row r="128" spans="1:49">
      <c r="A128" s="225"/>
      <c r="B128" s="262">
        <v>127</v>
      </c>
      <c r="C128" s="260" t="e">
        <f>VLOOKUP($A128,Players!$C$3:$D$1242,2,FALSE)</f>
        <v>#N/A</v>
      </c>
      <c r="D128" s="260" t="e">
        <f t="shared" si="14"/>
        <v>#N/A</v>
      </c>
      <c r="F128" s="225"/>
      <c r="G128" s="121">
        <v>127</v>
      </c>
      <c r="H128" s="260" t="e">
        <f>VLOOKUP($F128,Players!$C$3:$D$1242,2,FALSE)</f>
        <v>#N/A</v>
      </c>
      <c r="I128" s="260" t="e">
        <f t="shared" si="21"/>
        <v>#N/A</v>
      </c>
      <c r="K128" s="225"/>
      <c r="L128" s="261">
        <v>127</v>
      </c>
      <c r="M128" s="260" t="e">
        <f>VLOOKUP($K128,Players!$C$3:$D$1242,2,FALSE)</f>
        <v>#N/A</v>
      </c>
      <c r="N128" s="260" t="e">
        <f t="shared" si="22"/>
        <v>#N/A</v>
      </c>
      <c r="P128" s="225"/>
      <c r="Q128" s="261">
        <v>128</v>
      </c>
      <c r="R128" s="260" t="e">
        <f>VLOOKUP($P128,Players!$C$3:$D$1242,2,FALSE)</f>
        <v>#N/A</v>
      </c>
      <c r="S128" s="260" t="e">
        <f t="shared" si="23"/>
        <v>#N/A</v>
      </c>
      <c r="U128" s="225"/>
      <c r="V128" s="261">
        <v>127</v>
      </c>
      <c r="W128" s="260" t="e">
        <f>VLOOKUP($U128,Players!$C$3:$D$1242,2,FALSE)</f>
        <v>#N/A</v>
      </c>
      <c r="X128" s="260" t="e">
        <f t="shared" si="24"/>
        <v>#N/A</v>
      </c>
      <c r="Z128" s="225"/>
      <c r="AA128" s="261">
        <v>127</v>
      </c>
      <c r="AB128" s="260" t="e">
        <f>VLOOKUP($Z128,Players!$C$3:$D$1242,2,FALSE)</f>
        <v>#N/A</v>
      </c>
      <c r="AC128" s="260" t="e">
        <f t="shared" si="18"/>
        <v>#N/A</v>
      </c>
      <c r="AJ128" s="225"/>
      <c r="AK128" s="261">
        <v>127</v>
      </c>
      <c r="AL128" s="260" t="e">
        <f>VLOOKUP($AJ128,Players!$Z$3:$AA$1425,2,FALSE)</f>
        <v>#N/A</v>
      </c>
      <c r="AM128" s="260" t="e">
        <f t="shared" si="19"/>
        <v>#N/A</v>
      </c>
      <c r="AT128" s="225"/>
      <c r="AU128" s="261">
        <v>127</v>
      </c>
      <c r="AV128" s="260" t="e">
        <f>VLOOKUP($AT128,Players!$Z$3:$AA$1425,2,FALSE)</f>
        <v>#N/A</v>
      </c>
      <c r="AW128" s="260" t="e">
        <f t="shared" si="20"/>
        <v>#N/A</v>
      </c>
    </row>
    <row r="129" spans="1:49">
      <c r="A129" s="225"/>
      <c r="B129" s="262">
        <v>128</v>
      </c>
      <c r="C129" s="260" t="e">
        <f>VLOOKUP($A129,Players!$C$3:$D$1242,2,FALSE)</f>
        <v>#N/A</v>
      </c>
      <c r="D129" s="260" t="e">
        <f t="shared" si="14"/>
        <v>#N/A</v>
      </c>
      <c r="F129" s="225"/>
      <c r="G129" s="121">
        <v>128</v>
      </c>
      <c r="H129" s="260" t="e">
        <f>VLOOKUP($F129,Players!$C$3:$D$1242,2,FALSE)</f>
        <v>#N/A</v>
      </c>
      <c r="I129" s="260" t="e">
        <f t="shared" si="21"/>
        <v>#N/A</v>
      </c>
      <c r="K129" s="225"/>
      <c r="L129" s="261">
        <v>128</v>
      </c>
      <c r="M129" s="260" t="e">
        <f>VLOOKUP($K129,Players!$C$3:$D$1242,2,FALSE)</f>
        <v>#N/A</v>
      </c>
      <c r="N129" s="260" t="e">
        <f t="shared" si="22"/>
        <v>#N/A</v>
      </c>
      <c r="P129" s="225"/>
      <c r="Q129" s="261">
        <v>129</v>
      </c>
      <c r="R129" s="260" t="e">
        <f>VLOOKUP($P129,Players!$C$3:$D$1242,2,FALSE)</f>
        <v>#N/A</v>
      </c>
      <c r="S129" s="260" t="e">
        <f t="shared" si="23"/>
        <v>#N/A</v>
      </c>
      <c r="U129" s="225"/>
      <c r="V129" s="261">
        <v>128</v>
      </c>
      <c r="W129" s="260" t="e">
        <f>VLOOKUP($U129,Players!$C$3:$D$1242,2,FALSE)</f>
        <v>#N/A</v>
      </c>
      <c r="X129" s="260" t="e">
        <f t="shared" si="24"/>
        <v>#N/A</v>
      </c>
      <c r="Z129" s="225"/>
      <c r="AA129" s="261">
        <v>128</v>
      </c>
      <c r="AB129" s="260" t="e">
        <f>VLOOKUP($Z129,Players!$C$3:$D$1242,2,FALSE)</f>
        <v>#N/A</v>
      </c>
      <c r="AC129" s="260" t="e">
        <f t="shared" si="18"/>
        <v>#N/A</v>
      </c>
      <c r="AJ129" s="225"/>
      <c r="AK129" s="261">
        <v>128</v>
      </c>
      <c r="AL129" s="260" t="e">
        <f>VLOOKUP($AJ129,Players!$Z$3:$AA$1425,2,FALSE)</f>
        <v>#N/A</v>
      </c>
      <c r="AM129" s="260" t="e">
        <f t="shared" si="19"/>
        <v>#N/A</v>
      </c>
      <c r="AT129" s="225"/>
      <c r="AU129" s="261">
        <v>128</v>
      </c>
      <c r="AV129" s="260" t="e">
        <f>VLOOKUP($AT129,Players!$Z$3:$AA$1425,2,FALSE)</f>
        <v>#N/A</v>
      </c>
      <c r="AW129" s="260" t="e">
        <f t="shared" si="20"/>
        <v>#N/A</v>
      </c>
    </row>
    <row r="130" spans="1:49">
      <c r="A130" s="225"/>
      <c r="B130" s="262">
        <v>129</v>
      </c>
      <c r="C130" s="260" t="e">
        <f>VLOOKUP($A130,Players!$C$3:$D$1242,2,FALSE)</f>
        <v>#N/A</v>
      </c>
      <c r="D130" s="260" t="e">
        <f t="shared" ref="D130:D193" si="25">IF(C130&gt;0,1,0)</f>
        <v>#N/A</v>
      </c>
      <c r="F130" s="225"/>
      <c r="G130" s="121">
        <v>129</v>
      </c>
      <c r="H130" s="260" t="e">
        <f>VLOOKUP($F130,Players!$C$3:$D$1242,2,FALSE)</f>
        <v>#N/A</v>
      </c>
      <c r="I130" s="260" t="e">
        <f t="shared" si="21"/>
        <v>#N/A</v>
      </c>
      <c r="K130" s="225"/>
      <c r="L130" s="261">
        <v>129</v>
      </c>
      <c r="M130" s="260" t="e">
        <f>VLOOKUP($K130,Players!$C$3:$D$1242,2,FALSE)</f>
        <v>#N/A</v>
      </c>
      <c r="N130" s="260" t="e">
        <f t="shared" ref="N130:N161" si="26">IF(M130&gt;0,1,0)</f>
        <v>#N/A</v>
      </c>
      <c r="P130" s="225"/>
      <c r="Q130" s="261">
        <v>130</v>
      </c>
      <c r="R130" s="260" t="e">
        <f>VLOOKUP($P130,Players!$C$3:$D$1242,2,FALSE)</f>
        <v>#N/A</v>
      </c>
      <c r="S130" s="260" t="e">
        <f t="shared" ref="S130:S149" si="27">IF(R130&gt;0,1,0)</f>
        <v>#N/A</v>
      </c>
      <c r="U130" s="225"/>
      <c r="V130" s="261">
        <v>129</v>
      </c>
      <c r="W130" s="260" t="e">
        <f>VLOOKUP($U130,Players!$C$3:$D$1242,2,FALSE)</f>
        <v>#N/A</v>
      </c>
      <c r="X130" s="260" t="e">
        <f t="shared" ref="X130:X150" si="28">IF(W130&gt;0,1,0)</f>
        <v>#N/A</v>
      </c>
      <c r="Z130" s="225"/>
      <c r="AA130" s="261">
        <v>129</v>
      </c>
      <c r="AB130" s="260" t="e">
        <f>VLOOKUP($Z130,Players!$C$3:$D$1242,2,FALSE)</f>
        <v>#N/A</v>
      </c>
      <c r="AC130" s="260" t="e">
        <f t="shared" ref="AC130:AC193" si="29">IF(AB130&gt;0,1,0)</f>
        <v>#N/A</v>
      </c>
      <c r="AJ130" s="225"/>
      <c r="AK130" s="261">
        <v>129</v>
      </c>
      <c r="AL130" s="260" t="e">
        <f>VLOOKUP($AJ130,Players!$Z$3:$AA$1425,2,FALSE)</f>
        <v>#N/A</v>
      </c>
      <c r="AM130" s="260" t="e">
        <f t="shared" ref="AM130:AM193" si="30">IF(AL130&gt;0,1,0)</f>
        <v>#N/A</v>
      </c>
      <c r="AT130" s="225"/>
      <c r="AU130" s="261">
        <v>129</v>
      </c>
      <c r="AV130" s="260" t="e">
        <f>VLOOKUP($AT130,Players!$Z$3:$AA$1425,2,FALSE)</f>
        <v>#N/A</v>
      </c>
      <c r="AW130" s="260" t="e">
        <f t="shared" ref="AW130:AW193" si="31">IF(AV130&gt;0,1,0)</f>
        <v>#N/A</v>
      </c>
    </row>
    <row r="131" spans="1:49">
      <c r="A131" s="225"/>
      <c r="B131" s="262">
        <v>130</v>
      </c>
      <c r="C131" s="260" t="e">
        <f>VLOOKUP($A131,Players!$C$3:$D$1242,2,FALSE)</f>
        <v>#N/A</v>
      </c>
      <c r="D131" s="260" t="e">
        <f t="shared" si="25"/>
        <v>#N/A</v>
      </c>
      <c r="F131" s="225"/>
      <c r="G131" s="121">
        <v>130</v>
      </c>
      <c r="H131" s="260" t="e">
        <f>VLOOKUP($F131,Players!$C$3:$D$1242,2,FALSE)</f>
        <v>#N/A</v>
      </c>
      <c r="I131" s="260" t="e">
        <f t="shared" si="21"/>
        <v>#N/A</v>
      </c>
      <c r="K131" s="225"/>
      <c r="L131" s="261">
        <v>130</v>
      </c>
      <c r="M131" s="260" t="e">
        <f>VLOOKUP($K131,Players!$C$3:$D$1242,2,FALSE)</f>
        <v>#N/A</v>
      </c>
      <c r="N131" s="260" t="e">
        <f t="shared" si="26"/>
        <v>#N/A</v>
      </c>
      <c r="P131" s="225"/>
      <c r="Q131" s="261">
        <v>131</v>
      </c>
      <c r="R131" s="260" t="e">
        <f>VLOOKUP($P131,Players!$C$3:$D$1242,2,FALSE)</f>
        <v>#N/A</v>
      </c>
      <c r="S131" s="260" t="e">
        <f t="shared" si="27"/>
        <v>#N/A</v>
      </c>
      <c r="U131" s="225"/>
      <c r="V131" s="261">
        <v>130</v>
      </c>
      <c r="W131" s="260" t="e">
        <f>VLOOKUP($U131,Players!$C$3:$D$1242,2,FALSE)</f>
        <v>#N/A</v>
      </c>
      <c r="X131" s="260" t="e">
        <f t="shared" si="28"/>
        <v>#N/A</v>
      </c>
      <c r="Z131" s="225"/>
      <c r="AA131" s="261">
        <v>130</v>
      </c>
      <c r="AB131" s="260" t="e">
        <f>VLOOKUP($Z131,Players!$C$3:$D$1242,2,FALSE)</f>
        <v>#N/A</v>
      </c>
      <c r="AC131" s="260" t="e">
        <f t="shared" si="29"/>
        <v>#N/A</v>
      </c>
      <c r="AJ131" s="225"/>
      <c r="AK131" s="261">
        <v>130</v>
      </c>
      <c r="AL131" s="260" t="e">
        <f>VLOOKUP($AJ131,Players!$Z$3:$AA$1425,2,FALSE)</f>
        <v>#N/A</v>
      </c>
      <c r="AM131" s="260" t="e">
        <f t="shared" si="30"/>
        <v>#N/A</v>
      </c>
      <c r="AT131" s="225"/>
      <c r="AU131" s="261">
        <v>130</v>
      </c>
      <c r="AV131" s="260" t="e">
        <f>VLOOKUP($AT131,Players!$Z$3:$AA$1425,2,FALSE)</f>
        <v>#N/A</v>
      </c>
      <c r="AW131" s="260" t="e">
        <f t="shared" si="31"/>
        <v>#N/A</v>
      </c>
    </row>
    <row r="132" spans="1:49">
      <c r="A132" s="225"/>
      <c r="B132" s="262">
        <v>131</v>
      </c>
      <c r="C132" s="260" t="e">
        <f>VLOOKUP($A132,Players!$C$3:$D$1242,2,FALSE)</f>
        <v>#N/A</v>
      </c>
      <c r="D132" s="260" t="e">
        <f t="shared" si="25"/>
        <v>#N/A</v>
      </c>
      <c r="F132" s="225"/>
      <c r="G132" s="121">
        <v>131</v>
      </c>
      <c r="H132" s="260" t="e">
        <f>VLOOKUP($F132,Players!$C$3:$D$1242,2,FALSE)</f>
        <v>#N/A</v>
      </c>
      <c r="I132" s="260" t="e">
        <f t="shared" si="21"/>
        <v>#N/A</v>
      </c>
      <c r="K132" s="225"/>
      <c r="L132" s="261">
        <v>131</v>
      </c>
      <c r="M132" s="260" t="e">
        <f>VLOOKUP($K132,Players!$C$3:$D$1242,2,FALSE)</f>
        <v>#N/A</v>
      </c>
      <c r="N132" s="260" t="e">
        <f t="shared" si="26"/>
        <v>#N/A</v>
      </c>
      <c r="P132" s="225"/>
      <c r="Q132" s="261">
        <v>132</v>
      </c>
      <c r="R132" s="260" t="e">
        <f>VLOOKUP($P132,Players!$C$3:$D$1242,2,FALSE)</f>
        <v>#N/A</v>
      </c>
      <c r="S132" s="260" t="e">
        <f t="shared" si="27"/>
        <v>#N/A</v>
      </c>
      <c r="U132" s="225"/>
      <c r="V132" s="261">
        <v>131</v>
      </c>
      <c r="W132" s="260" t="e">
        <f>VLOOKUP($U132,Players!$C$3:$D$1242,2,FALSE)</f>
        <v>#N/A</v>
      </c>
      <c r="X132" s="260" t="e">
        <f t="shared" si="28"/>
        <v>#N/A</v>
      </c>
      <c r="Z132" s="225"/>
      <c r="AA132" s="261">
        <v>131</v>
      </c>
      <c r="AB132" s="260" t="e">
        <f>VLOOKUP($Z132,Players!$C$3:$D$1242,2,FALSE)</f>
        <v>#N/A</v>
      </c>
      <c r="AC132" s="260" t="e">
        <f t="shared" si="29"/>
        <v>#N/A</v>
      </c>
      <c r="AJ132" s="225"/>
      <c r="AK132" s="261">
        <v>131</v>
      </c>
      <c r="AL132" s="260" t="e">
        <f>VLOOKUP($AJ132,Players!$Z$3:$AA$1425,2,FALSE)</f>
        <v>#N/A</v>
      </c>
      <c r="AM132" s="260" t="e">
        <f t="shared" si="30"/>
        <v>#N/A</v>
      </c>
      <c r="AT132" s="225"/>
      <c r="AU132" s="261">
        <v>131</v>
      </c>
      <c r="AV132" s="260" t="e">
        <f>VLOOKUP($AT132,Players!$Z$3:$AA$1425,2,FALSE)</f>
        <v>#N/A</v>
      </c>
      <c r="AW132" s="260" t="e">
        <f t="shared" si="31"/>
        <v>#N/A</v>
      </c>
    </row>
    <row r="133" spans="1:49">
      <c r="A133" s="225"/>
      <c r="B133" s="262">
        <v>132</v>
      </c>
      <c r="C133" s="260" t="e">
        <f>VLOOKUP($A133,Players!$C$3:$D$1242,2,FALSE)</f>
        <v>#N/A</v>
      </c>
      <c r="D133" s="260" t="e">
        <f t="shared" si="25"/>
        <v>#N/A</v>
      </c>
      <c r="F133" s="225"/>
      <c r="G133" s="121">
        <v>132</v>
      </c>
      <c r="H133" s="260" t="e">
        <f>VLOOKUP($F133,Players!$C$3:$D$1242,2,FALSE)</f>
        <v>#N/A</v>
      </c>
      <c r="I133" s="260" t="e">
        <f t="shared" si="21"/>
        <v>#N/A</v>
      </c>
      <c r="K133" s="225"/>
      <c r="L133" s="261">
        <v>132</v>
      </c>
      <c r="M133" s="260" t="e">
        <f>VLOOKUP($K133,Players!$C$3:$D$1242,2,FALSE)</f>
        <v>#N/A</v>
      </c>
      <c r="N133" s="260" t="e">
        <f t="shared" si="26"/>
        <v>#N/A</v>
      </c>
      <c r="P133" s="225"/>
      <c r="Q133" s="261">
        <v>133</v>
      </c>
      <c r="R133" s="260" t="e">
        <f>VLOOKUP($P133,Players!$C$3:$D$1242,2,FALSE)</f>
        <v>#N/A</v>
      </c>
      <c r="S133" s="260" t="e">
        <f t="shared" si="27"/>
        <v>#N/A</v>
      </c>
      <c r="U133" s="225"/>
      <c r="V133" s="261">
        <v>132</v>
      </c>
      <c r="W133" s="260" t="e">
        <f>VLOOKUP($U133,Players!$C$3:$D$1242,2,FALSE)</f>
        <v>#N/A</v>
      </c>
      <c r="X133" s="260" t="e">
        <f t="shared" si="28"/>
        <v>#N/A</v>
      </c>
      <c r="Z133" s="225"/>
      <c r="AA133" s="261">
        <v>132</v>
      </c>
      <c r="AB133" s="260" t="e">
        <f>VLOOKUP($Z133,Players!$C$3:$D$1242,2,FALSE)</f>
        <v>#N/A</v>
      </c>
      <c r="AC133" s="260" t="e">
        <f t="shared" si="29"/>
        <v>#N/A</v>
      </c>
      <c r="AJ133" s="225"/>
      <c r="AK133" s="261">
        <v>132</v>
      </c>
      <c r="AL133" s="260" t="e">
        <f>VLOOKUP($AJ133,Players!$Z$3:$AA$1425,2,FALSE)</f>
        <v>#N/A</v>
      </c>
      <c r="AM133" s="260" t="e">
        <f t="shared" si="30"/>
        <v>#N/A</v>
      </c>
      <c r="AT133" s="225"/>
      <c r="AU133" s="261">
        <v>132</v>
      </c>
      <c r="AV133" s="260" t="e">
        <f>VLOOKUP($AT133,Players!$Z$3:$AA$1425,2,FALSE)</f>
        <v>#N/A</v>
      </c>
      <c r="AW133" s="260" t="e">
        <f t="shared" si="31"/>
        <v>#N/A</v>
      </c>
    </row>
    <row r="134" spans="1:49">
      <c r="A134" s="225"/>
      <c r="B134" s="262">
        <v>133</v>
      </c>
      <c r="C134" s="260" t="e">
        <f>VLOOKUP($A134,Players!$C$3:$D$1242,2,FALSE)</f>
        <v>#N/A</v>
      </c>
      <c r="D134" s="260" t="e">
        <f t="shared" si="25"/>
        <v>#N/A</v>
      </c>
      <c r="F134" s="225"/>
      <c r="G134" s="121">
        <v>133</v>
      </c>
      <c r="H134" s="260" t="e">
        <f>VLOOKUP($F134,Players!$C$3:$D$1242,2,FALSE)</f>
        <v>#N/A</v>
      </c>
      <c r="I134" s="260" t="e">
        <f t="shared" si="21"/>
        <v>#N/A</v>
      </c>
      <c r="K134" s="225"/>
      <c r="L134" s="261">
        <v>133</v>
      </c>
      <c r="M134" s="260" t="e">
        <f>VLOOKUP($K134,Players!$C$3:$D$1242,2,FALSE)</f>
        <v>#N/A</v>
      </c>
      <c r="N134" s="260" t="e">
        <f t="shared" si="26"/>
        <v>#N/A</v>
      </c>
      <c r="P134" s="225"/>
      <c r="Q134" s="261">
        <v>134</v>
      </c>
      <c r="R134" s="260" t="e">
        <f>VLOOKUP($P134,Players!$C$3:$D$1242,2,FALSE)</f>
        <v>#N/A</v>
      </c>
      <c r="S134" s="260" t="e">
        <f t="shared" si="27"/>
        <v>#N/A</v>
      </c>
      <c r="U134" s="225"/>
      <c r="V134" s="261">
        <v>133</v>
      </c>
      <c r="W134" s="260" t="e">
        <f>VLOOKUP($U134,Players!$C$3:$D$1242,2,FALSE)</f>
        <v>#N/A</v>
      </c>
      <c r="X134" s="260" t="e">
        <f t="shared" si="28"/>
        <v>#N/A</v>
      </c>
      <c r="Z134" s="225"/>
      <c r="AA134" s="261">
        <v>133</v>
      </c>
      <c r="AB134" s="260" t="e">
        <f>VLOOKUP($Z134,Players!$C$3:$D$1242,2,FALSE)</f>
        <v>#N/A</v>
      </c>
      <c r="AC134" s="260" t="e">
        <f t="shared" si="29"/>
        <v>#N/A</v>
      </c>
      <c r="AJ134" s="225"/>
      <c r="AK134" s="261">
        <v>133</v>
      </c>
      <c r="AL134" s="260" t="e">
        <f>VLOOKUP($AJ134,Players!$Z$3:$AA$1425,2,FALSE)</f>
        <v>#N/A</v>
      </c>
      <c r="AM134" s="260" t="e">
        <f t="shared" si="30"/>
        <v>#N/A</v>
      </c>
      <c r="AT134" s="225"/>
      <c r="AU134" s="261">
        <v>133</v>
      </c>
      <c r="AV134" s="260" t="e">
        <f>VLOOKUP($AT134,Players!$Z$3:$AA$1425,2,FALSE)</f>
        <v>#N/A</v>
      </c>
      <c r="AW134" s="260" t="e">
        <f t="shared" si="31"/>
        <v>#N/A</v>
      </c>
    </row>
    <row r="135" spans="1:49">
      <c r="A135" s="225"/>
      <c r="B135" s="262">
        <v>134</v>
      </c>
      <c r="C135" s="260" t="e">
        <f>VLOOKUP($A135,Players!$C$3:$D$1242,2,FALSE)</f>
        <v>#N/A</v>
      </c>
      <c r="D135" s="260" t="e">
        <f t="shared" si="25"/>
        <v>#N/A</v>
      </c>
      <c r="F135" s="225"/>
      <c r="G135" s="121">
        <v>134</v>
      </c>
      <c r="H135" s="260" t="e">
        <f>VLOOKUP($F135,Players!$C$3:$D$1242,2,FALSE)</f>
        <v>#N/A</v>
      </c>
      <c r="I135" s="260" t="e">
        <f t="shared" si="21"/>
        <v>#N/A</v>
      </c>
      <c r="K135" s="225"/>
      <c r="L135" s="261">
        <v>134</v>
      </c>
      <c r="M135" s="260" t="e">
        <f>VLOOKUP($K135,Players!$C$3:$D$1242,2,FALSE)</f>
        <v>#N/A</v>
      </c>
      <c r="N135" s="260" t="e">
        <f t="shared" si="26"/>
        <v>#N/A</v>
      </c>
      <c r="P135" s="225"/>
      <c r="Q135" s="261">
        <v>135</v>
      </c>
      <c r="R135" s="260" t="e">
        <f>VLOOKUP($P135,Players!$C$3:$D$1242,2,FALSE)</f>
        <v>#N/A</v>
      </c>
      <c r="S135" s="260" t="e">
        <f t="shared" si="27"/>
        <v>#N/A</v>
      </c>
      <c r="U135" s="225"/>
      <c r="V135" s="261">
        <v>134</v>
      </c>
      <c r="W135" s="260" t="e">
        <f>VLOOKUP($U135,Players!$C$3:$D$1242,2,FALSE)</f>
        <v>#N/A</v>
      </c>
      <c r="X135" s="260" t="e">
        <f t="shared" si="28"/>
        <v>#N/A</v>
      </c>
      <c r="Z135" s="225"/>
      <c r="AA135" s="261">
        <v>134</v>
      </c>
      <c r="AB135" s="260" t="e">
        <f>VLOOKUP($Z135,Players!$C$3:$D$1242,2,FALSE)</f>
        <v>#N/A</v>
      </c>
      <c r="AC135" s="260" t="e">
        <f t="shared" si="29"/>
        <v>#N/A</v>
      </c>
      <c r="AJ135" s="225"/>
      <c r="AK135" s="261">
        <v>134</v>
      </c>
      <c r="AL135" s="260" t="e">
        <f>VLOOKUP($AJ135,Players!$Z$3:$AA$1425,2,FALSE)</f>
        <v>#N/A</v>
      </c>
      <c r="AM135" s="260" t="e">
        <f t="shared" si="30"/>
        <v>#N/A</v>
      </c>
      <c r="AT135" s="225"/>
      <c r="AU135" s="261">
        <v>134</v>
      </c>
      <c r="AV135" s="260" t="e">
        <f>VLOOKUP($AT135,Players!$Z$3:$AA$1425,2,FALSE)</f>
        <v>#N/A</v>
      </c>
      <c r="AW135" s="260" t="e">
        <f t="shared" si="31"/>
        <v>#N/A</v>
      </c>
    </row>
    <row r="136" spans="1:49">
      <c r="A136" s="225"/>
      <c r="B136" s="262">
        <v>135</v>
      </c>
      <c r="C136" s="260" t="e">
        <f>VLOOKUP($A136,Players!$C$3:$D$1242,2,FALSE)</f>
        <v>#N/A</v>
      </c>
      <c r="D136" s="260" t="e">
        <f t="shared" si="25"/>
        <v>#N/A</v>
      </c>
      <c r="F136" s="225"/>
      <c r="G136" s="121">
        <v>135</v>
      </c>
      <c r="H136" s="260" t="e">
        <f>VLOOKUP($F136,Players!$C$3:$D$1242,2,FALSE)</f>
        <v>#N/A</v>
      </c>
      <c r="I136" s="260" t="e">
        <f t="shared" si="21"/>
        <v>#N/A</v>
      </c>
      <c r="K136" s="225"/>
      <c r="L136" s="261">
        <v>135</v>
      </c>
      <c r="M136" s="260" t="e">
        <f>VLOOKUP($K136,Players!$C$3:$D$1242,2,FALSE)</f>
        <v>#N/A</v>
      </c>
      <c r="N136" s="260" t="e">
        <f t="shared" si="26"/>
        <v>#N/A</v>
      </c>
      <c r="P136" s="225"/>
      <c r="Q136" s="261">
        <v>136</v>
      </c>
      <c r="R136" s="260" t="e">
        <f>VLOOKUP($P136,Players!$C$3:$D$1242,2,FALSE)</f>
        <v>#N/A</v>
      </c>
      <c r="S136" s="260" t="e">
        <f t="shared" si="27"/>
        <v>#N/A</v>
      </c>
      <c r="U136" s="225"/>
      <c r="V136" s="261">
        <v>135</v>
      </c>
      <c r="W136" s="260" t="e">
        <f>VLOOKUP($U136,Players!$C$3:$D$1242,2,FALSE)</f>
        <v>#N/A</v>
      </c>
      <c r="X136" s="260" t="e">
        <f t="shared" si="28"/>
        <v>#N/A</v>
      </c>
      <c r="Z136" s="225"/>
      <c r="AA136" s="261">
        <v>135</v>
      </c>
      <c r="AB136" s="260" t="e">
        <f>VLOOKUP($Z136,Players!$C$3:$D$1242,2,FALSE)</f>
        <v>#N/A</v>
      </c>
      <c r="AC136" s="260" t="e">
        <f t="shared" si="29"/>
        <v>#N/A</v>
      </c>
      <c r="AJ136" s="225"/>
      <c r="AK136" s="261">
        <v>135</v>
      </c>
      <c r="AL136" s="260" t="e">
        <f>VLOOKUP($AJ136,Players!$Z$3:$AA$1425,2,FALSE)</f>
        <v>#N/A</v>
      </c>
      <c r="AM136" s="260" t="e">
        <f t="shared" si="30"/>
        <v>#N/A</v>
      </c>
      <c r="AT136" s="225"/>
      <c r="AU136" s="261">
        <v>135</v>
      </c>
      <c r="AV136" s="260" t="e">
        <f>VLOOKUP($AT136,Players!$Z$3:$AA$1425,2,FALSE)</f>
        <v>#N/A</v>
      </c>
      <c r="AW136" s="260" t="e">
        <f t="shared" si="31"/>
        <v>#N/A</v>
      </c>
    </row>
    <row r="137" spans="1:49">
      <c r="A137" s="225"/>
      <c r="B137" s="262">
        <v>136</v>
      </c>
      <c r="C137" s="260" t="e">
        <f>VLOOKUP($A137,Players!$C$3:$D$1242,2,FALSE)</f>
        <v>#N/A</v>
      </c>
      <c r="D137" s="260" t="e">
        <f t="shared" si="25"/>
        <v>#N/A</v>
      </c>
      <c r="F137" s="225"/>
      <c r="G137" s="121">
        <v>136</v>
      </c>
      <c r="H137" s="260" t="e">
        <f>VLOOKUP($F137,Players!$C$3:$D$1242,2,FALSE)</f>
        <v>#N/A</v>
      </c>
      <c r="I137" s="260" t="e">
        <f t="shared" si="21"/>
        <v>#N/A</v>
      </c>
      <c r="K137" s="225"/>
      <c r="L137" s="261">
        <v>136</v>
      </c>
      <c r="M137" s="260" t="e">
        <f>VLOOKUP($K137,Players!$C$3:$D$1242,2,FALSE)</f>
        <v>#N/A</v>
      </c>
      <c r="N137" s="260" t="e">
        <f t="shared" si="26"/>
        <v>#N/A</v>
      </c>
      <c r="P137" s="225"/>
      <c r="Q137" s="261">
        <v>137</v>
      </c>
      <c r="R137" s="260" t="e">
        <f>VLOOKUP($P137,Players!$C$3:$D$1242,2,FALSE)</f>
        <v>#N/A</v>
      </c>
      <c r="S137" s="260" t="e">
        <f t="shared" si="27"/>
        <v>#N/A</v>
      </c>
      <c r="U137" s="225"/>
      <c r="V137" s="261">
        <v>136</v>
      </c>
      <c r="W137" s="260" t="e">
        <f>VLOOKUP($U137,Players!$C$3:$D$1242,2,FALSE)</f>
        <v>#N/A</v>
      </c>
      <c r="X137" s="260" t="e">
        <f t="shared" si="28"/>
        <v>#N/A</v>
      </c>
      <c r="Z137" s="225"/>
      <c r="AA137" s="261">
        <v>136</v>
      </c>
      <c r="AB137" s="260" t="e">
        <f>VLOOKUP($Z137,Players!$C$3:$D$1242,2,FALSE)</f>
        <v>#N/A</v>
      </c>
      <c r="AC137" s="260" t="e">
        <f t="shared" si="29"/>
        <v>#N/A</v>
      </c>
      <c r="AJ137" s="225"/>
      <c r="AK137" s="261">
        <v>136</v>
      </c>
      <c r="AL137" s="260" t="e">
        <f>VLOOKUP($AJ137,Players!$Z$3:$AA$1425,2,FALSE)</f>
        <v>#N/A</v>
      </c>
      <c r="AM137" s="260" t="e">
        <f t="shared" si="30"/>
        <v>#N/A</v>
      </c>
      <c r="AT137" s="225"/>
      <c r="AU137" s="261">
        <v>136</v>
      </c>
      <c r="AV137" s="260" t="e">
        <f>VLOOKUP($AT137,Players!$Z$3:$AA$1425,2,FALSE)</f>
        <v>#N/A</v>
      </c>
      <c r="AW137" s="260" t="e">
        <f t="shared" si="31"/>
        <v>#N/A</v>
      </c>
    </row>
    <row r="138" spans="1:49">
      <c r="A138" s="225"/>
      <c r="B138" s="262">
        <v>137</v>
      </c>
      <c r="C138" s="260" t="e">
        <f>VLOOKUP($A138,Players!$C$3:$D$1242,2,FALSE)</f>
        <v>#N/A</v>
      </c>
      <c r="D138" s="260" t="e">
        <f t="shared" si="25"/>
        <v>#N/A</v>
      </c>
      <c r="F138" s="225"/>
      <c r="G138" s="121">
        <v>137</v>
      </c>
      <c r="H138" s="260" t="e">
        <f>VLOOKUP($F138,Players!$C$3:$D$1242,2,FALSE)</f>
        <v>#N/A</v>
      </c>
      <c r="I138" s="260" t="e">
        <f t="shared" si="21"/>
        <v>#N/A</v>
      </c>
      <c r="K138" s="225"/>
      <c r="L138" s="261">
        <v>137</v>
      </c>
      <c r="M138" s="260" t="e">
        <f>VLOOKUP($K138,Players!$C$3:$D$1242,2,FALSE)</f>
        <v>#N/A</v>
      </c>
      <c r="N138" s="260" t="e">
        <f t="shared" si="26"/>
        <v>#N/A</v>
      </c>
      <c r="P138" s="225"/>
      <c r="Q138" s="261">
        <v>138</v>
      </c>
      <c r="R138" s="260" t="e">
        <f>VLOOKUP($P138,Players!$C$3:$D$1242,2,FALSE)</f>
        <v>#N/A</v>
      </c>
      <c r="S138" s="260" t="e">
        <f t="shared" si="27"/>
        <v>#N/A</v>
      </c>
      <c r="U138" s="225"/>
      <c r="V138" s="261">
        <v>137</v>
      </c>
      <c r="W138" s="260" t="e">
        <f>VLOOKUP($U138,Players!$C$3:$D$1242,2,FALSE)</f>
        <v>#N/A</v>
      </c>
      <c r="X138" s="260" t="e">
        <f t="shared" si="28"/>
        <v>#N/A</v>
      </c>
      <c r="Z138" s="225"/>
      <c r="AA138" s="261">
        <v>137</v>
      </c>
      <c r="AB138" s="260" t="e">
        <f>VLOOKUP($Z138,Players!$C$3:$D$1242,2,FALSE)</f>
        <v>#N/A</v>
      </c>
      <c r="AC138" s="260" t="e">
        <f t="shared" si="29"/>
        <v>#N/A</v>
      </c>
      <c r="AJ138" s="225"/>
      <c r="AK138" s="261">
        <v>137</v>
      </c>
      <c r="AL138" s="260" t="e">
        <f>VLOOKUP($AJ138,Players!$Z$3:$AA$1425,2,FALSE)</f>
        <v>#N/A</v>
      </c>
      <c r="AM138" s="260" t="e">
        <f t="shared" si="30"/>
        <v>#N/A</v>
      </c>
      <c r="AT138" s="225"/>
      <c r="AU138" s="261">
        <v>137</v>
      </c>
      <c r="AV138" s="260" t="e">
        <f>VLOOKUP($AT138,Players!$Z$3:$AA$1425,2,FALSE)</f>
        <v>#N/A</v>
      </c>
      <c r="AW138" s="260" t="e">
        <f t="shared" si="31"/>
        <v>#N/A</v>
      </c>
    </row>
    <row r="139" spans="1:49">
      <c r="A139" s="225"/>
      <c r="B139" s="262">
        <v>138</v>
      </c>
      <c r="C139" s="260" t="e">
        <f>VLOOKUP($A139,Players!$C$3:$D$1242,2,FALSE)</f>
        <v>#N/A</v>
      </c>
      <c r="D139" s="260" t="e">
        <f t="shared" si="25"/>
        <v>#N/A</v>
      </c>
      <c r="F139" s="225"/>
      <c r="G139" s="121">
        <v>138</v>
      </c>
      <c r="H139" s="260" t="e">
        <f>VLOOKUP($F139,Players!$C$3:$D$1242,2,FALSE)</f>
        <v>#N/A</v>
      </c>
      <c r="I139" s="260" t="e">
        <f t="shared" si="21"/>
        <v>#N/A</v>
      </c>
      <c r="K139" s="225"/>
      <c r="L139" s="261">
        <v>138</v>
      </c>
      <c r="M139" s="260" t="e">
        <f>VLOOKUP($K139,Players!$C$3:$D$1242,2,FALSE)</f>
        <v>#N/A</v>
      </c>
      <c r="N139" s="260" t="e">
        <f t="shared" si="26"/>
        <v>#N/A</v>
      </c>
      <c r="P139" s="225"/>
      <c r="Q139" s="261">
        <v>139</v>
      </c>
      <c r="R139" s="260" t="e">
        <f>VLOOKUP($P139,Players!$C$3:$D$1242,2,FALSE)</f>
        <v>#N/A</v>
      </c>
      <c r="S139" s="260" t="e">
        <f t="shared" si="27"/>
        <v>#N/A</v>
      </c>
      <c r="U139" s="225"/>
      <c r="V139" s="261">
        <v>138</v>
      </c>
      <c r="W139" s="260" t="e">
        <f>VLOOKUP($U139,Players!$C$3:$D$1242,2,FALSE)</f>
        <v>#N/A</v>
      </c>
      <c r="X139" s="260" t="e">
        <f t="shared" si="28"/>
        <v>#N/A</v>
      </c>
      <c r="Z139" s="225"/>
      <c r="AA139" s="261">
        <v>138</v>
      </c>
      <c r="AB139" s="260" t="e">
        <f>VLOOKUP($Z139,Players!$C$3:$D$1242,2,FALSE)</f>
        <v>#N/A</v>
      </c>
      <c r="AC139" s="260" t="e">
        <f t="shared" si="29"/>
        <v>#N/A</v>
      </c>
      <c r="AJ139" s="225"/>
      <c r="AK139" s="261">
        <v>138</v>
      </c>
      <c r="AL139" s="260" t="e">
        <f>VLOOKUP($AJ139,Players!$Z$3:$AA$1425,2,FALSE)</f>
        <v>#N/A</v>
      </c>
      <c r="AM139" s="260" t="e">
        <f t="shared" si="30"/>
        <v>#N/A</v>
      </c>
      <c r="AT139" s="225"/>
      <c r="AU139" s="261">
        <v>138</v>
      </c>
      <c r="AV139" s="260" t="e">
        <f>VLOOKUP($AT139,Players!$Z$3:$AA$1425,2,FALSE)</f>
        <v>#N/A</v>
      </c>
      <c r="AW139" s="260" t="e">
        <f t="shared" si="31"/>
        <v>#N/A</v>
      </c>
    </row>
    <row r="140" spans="1:49">
      <c r="A140" s="225"/>
      <c r="B140" s="262">
        <v>139</v>
      </c>
      <c r="C140" s="260" t="e">
        <f>VLOOKUP($A140,Players!$C$3:$D$1242,2,FALSE)</f>
        <v>#N/A</v>
      </c>
      <c r="D140" s="260" t="e">
        <f t="shared" si="25"/>
        <v>#N/A</v>
      </c>
      <c r="F140" s="225"/>
      <c r="G140" s="121">
        <v>139</v>
      </c>
      <c r="H140" s="260" t="e">
        <f>VLOOKUP($F140,Players!$C$3:$D$1242,2,FALSE)</f>
        <v>#N/A</v>
      </c>
      <c r="I140" s="260" t="e">
        <f t="shared" si="21"/>
        <v>#N/A</v>
      </c>
      <c r="K140" s="225"/>
      <c r="L140" s="261">
        <v>139</v>
      </c>
      <c r="M140" s="260" t="e">
        <f>VLOOKUP($K140,Players!$C$3:$D$1242,2,FALSE)</f>
        <v>#N/A</v>
      </c>
      <c r="N140" s="260" t="e">
        <f t="shared" si="26"/>
        <v>#N/A</v>
      </c>
      <c r="P140" s="225"/>
      <c r="Q140" s="261">
        <v>140</v>
      </c>
      <c r="R140" s="260" t="e">
        <f>VLOOKUP($P140,Players!$C$3:$D$1242,2,FALSE)</f>
        <v>#N/A</v>
      </c>
      <c r="S140" s="260" t="e">
        <f t="shared" si="27"/>
        <v>#N/A</v>
      </c>
      <c r="U140" s="225"/>
      <c r="V140" s="261">
        <v>139</v>
      </c>
      <c r="W140" s="260" t="e">
        <f>VLOOKUP($U140,Players!$C$3:$D$1242,2,FALSE)</f>
        <v>#N/A</v>
      </c>
      <c r="X140" s="260" t="e">
        <f t="shared" si="28"/>
        <v>#N/A</v>
      </c>
      <c r="Z140" s="225"/>
      <c r="AA140" s="261">
        <v>139</v>
      </c>
      <c r="AB140" s="260" t="e">
        <f>VLOOKUP($Z140,Players!$C$3:$D$1242,2,FALSE)</f>
        <v>#N/A</v>
      </c>
      <c r="AC140" s="260" t="e">
        <f t="shared" si="29"/>
        <v>#N/A</v>
      </c>
      <c r="AJ140" s="225"/>
      <c r="AK140" s="261">
        <v>139</v>
      </c>
      <c r="AL140" s="260" t="e">
        <f>VLOOKUP($AJ140,Players!$Z$3:$AA$1425,2,FALSE)</f>
        <v>#N/A</v>
      </c>
      <c r="AM140" s="260" t="e">
        <f t="shared" si="30"/>
        <v>#N/A</v>
      </c>
      <c r="AT140" s="225"/>
      <c r="AU140" s="261">
        <v>139</v>
      </c>
      <c r="AV140" s="260" t="e">
        <f>VLOOKUP($AT140,Players!$Z$3:$AA$1425,2,FALSE)</f>
        <v>#N/A</v>
      </c>
      <c r="AW140" s="260" t="e">
        <f t="shared" si="31"/>
        <v>#N/A</v>
      </c>
    </row>
    <row r="141" spans="1:49">
      <c r="A141" s="225"/>
      <c r="B141" s="262">
        <v>140</v>
      </c>
      <c r="C141" s="260" t="e">
        <f>VLOOKUP($A141,Players!$C$3:$D$1242,2,FALSE)</f>
        <v>#N/A</v>
      </c>
      <c r="D141" s="260" t="e">
        <f t="shared" si="25"/>
        <v>#N/A</v>
      </c>
      <c r="F141" s="225"/>
      <c r="G141" s="121">
        <v>140</v>
      </c>
      <c r="H141" s="260" t="e">
        <f>VLOOKUP($F141,Players!$C$3:$D$1242,2,FALSE)</f>
        <v>#N/A</v>
      </c>
      <c r="I141" s="260" t="e">
        <f t="shared" si="21"/>
        <v>#N/A</v>
      </c>
      <c r="K141" s="225"/>
      <c r="L141" s="261">
        <v>140</v>
      </c>
      <c r="M141" s="260" t="e">
        <f>VLOOKUP($K141,Players!$C$3:$D$1242,2,FALSE)</f>
        <v>#N/A</v>
      </c>
      <c r="N141" s="260" t="e">
        <f t="shared" si="26"/>
        <v>#N/A</v>
      </c>
      <c r="P141" s="225"/>
      <c r="Q141" s="261">
        <v>141</v>
      </c>
      <c r="R141" s="260" t="e">
        <f>VLOOKUP($P141,Players!$C$3:$D$1242,2,FALSE)</f>
        <v>#N/A</v>
      </c>
      <c r="S141" s="260" t="e">
        <f t="shared" si="27"/>
        <v>#N/A</v>
      </c>
      <c r="U141" s="225"/>
      <c r="V141" s="261">
        <v>140</v>
      </c>
      <c r="W141" s="260" t="e">
        <f>VLOOKUP($U141,Players!$C$3:$D$1242,2,FALSE)</f>
        <v>#N/A</v>
      </c>
      <c r="X141" s="260" t="e">
        <f t="shared" si="28"/>
        <v>#N/A</v>
      </c>
      <c r="Z141" s="225"/>
      <c r="AA141" s="261">
        <v>140</v>
      </c>
      <c r="AB141" s="260" t="e">
        <f>VLOOKUP($Z141,Players!$C$3:$D$1242,2,FALSE)</f>
        <v>#N/A</v>
      </c>
      <c r="AC141" s="260" t="e">
        <f t="shared" si="29"/>
        <v>#N/A</v>
      </c>
      <c r="AJ141" s="225"/>
      <c r="AK141" s="261">
        <v>140</v>
      </c>
      <c r="AL141" s="260" t="e">
        <f>VLOOKUP($AJ141,Players!$Z$3:$AA$1425,2,FALSE)</f>
        <v>#N/A</v>
      </c>
      <c r="AM141" s="260" t="e">
        <f t="shared" si="30"/>
        <v>#N/A</v>
      </c>
      <c r="AT141" s="225"/>
      <c r="AU141" s="261">
        <v>140</v>
      </c>
      <c r="AV141" s="260" t="e">
        <f>VLOOKUP($AT141,Players!$Z$3:$AA$1425,2,FALSE)</f>
        <v>#N/A</v>
      </c>
      <c r="AW141" s="260" t="e">
        <f t="shared" si="31"/>
        <v>#N/A</v>
      </c>
    </row>
    <row r="142" spans="1:49">
      <c r="A142" s="225"/>
      <c r="B142" s="262">
        <v>141</v>
      </c>
      <c r="C142" s="260" t="e">
        <f>VLOOKUP($A142,Players!$C$3:$D$1242,2,FALSE)</f>
        <v>#N/A</v>
      </c>
      <c r="D142" s="260" t="e">
        <f t="shared" si="25"/>
        <v>#N/A</v>
      </c>
      <c r="F142" s="225"/>
      <c r="G142" s="121">
        <v>141</v>
      </c>
      <c r="H142" s="260" t="e">
        <f>VLOOKUP($F142,Players!$C$3:$D$1242,2,FALSE)</f>
        <v>#N/A</v>
      </c>
      <c r="I142" s="260" t="e">
        <f t="shared" si="21"/>
        <v>#N/A</v>
      </c>
      <c r="K142" s="225"/>
      <c r="L142" s="261">
        <v>141</v>
      </c>
      <c r="M142" s="260" t="e">
        <f>VLOOKUP($K142,Players!$C$3:$D$1242,2,FALSE)</f>
        <v>#N/A</v>
      </c>
      <c r="N142" s="260" t="e">
        <f t="shared" si="26"/>
        <v>#N/A</v>
      </c>
      <c r="P142" s="225"/>
      <c r="Q142" s="261">
        <v>142</v>
      </c>
      <c r="R142" s="260" t="e">
        <f>VLOOKUP($P142,Players!$C$3:$D$1242,2,FALSE)</f>
        <v>#N/A</v>
      </c>
      <c r="S142" s="260" t="e">
        <f t="shared" si="27"/>
        <v>#N/A</v>
      </c>
      <c r="U142" s="225"/>
      <c r="V142" s="261">
        <v>141</v>
      </c>
      <c r="W142" s="260" t="e">
        <f>VLOOKUP($U142,Players!$C$3:$D$1242,2,FALSE)</f>
        <v>#N/A</v>
      </c>
      <c r="X142" s="260" t="e">
        <f t="shared" si="28"/>
        <v>#N/A</v>
      </c>
      <c r="Z142" s="225"/>
      <c r="AA142" s="261">
        <v>141</v>
      </c>
      <c r="AB142" s="260" t="e">
        <f>VLOOKUP($Z142,Players!$C$3:$D$1242,2,FALSE)</f>
        <v>#N/A</v>
      </c>
      <c r="AC142" s="260" t="e">
        <f t="shared" si="29"/>
        <v>#N/A</v>
      </c>
      <c r="AJ142" s="225"/>
      <c r="AK142" s="261">
        <v>141</v>
      </c>
      <c r="AL142" s="260" t="e">
        <f>VLOOKUP($AJ142,Players!$Z$3:$AA$1425,2,FALSE)</f>
        <v>#N/A</v>
      </c>
      <c r="AM142" s="260" t="e">
        <f t="shared" si="30"/>
        <v>#N/A</v>
      </c>
      <c r="AT142" s="225"/>
      <c r="AU142" s="261">
        <v>141</v>
      </c>
      <c r="AV142" s="260" t="e">
        <f>VLOOKUP($AT142,Players!$Z$3:$AA$1425,2,FALSE)</f>
        <v>#N/A</v>
      </c>
      <c r="AW142" s="260" t="e">
        <f t="shared" si="31"/>
        <v>#N/A</v>
      </c>
    </row>
    <row r="143" spans="1:49">
      <c r="A143" s="225"/>
      <c r="B143" s="262">
        <v>142</v>
      </c>
      <c r="C143" s="260" t="e">
        <f>VLOOKUP($A143,Players!$C$3:$D$1242,2,FALSE)</f>
        <v>#N/A</v>
      </c>
      <c r="D143" s="260" t="e">
        <f t="shared" si="25"/>
        <v>#N/A</v>
      </c>
      <c r="F143" s="225"/>
      <c r="G143" s="121">
        <v>142</v>
      </c>
      <c r="H143" s="260" t="e">
        <f>VLOOKUP($F143,Players!$C$3:$D$1242,2,FALSE)</f>
        <v>#N/A</v>
      </c>
      <c r="I143" s="260" t="e">
        <f t="shared" si="21"/>
        <v>#N/A</v>
      </c>
      <c r="K143" s="225"/>
      <c r="L143" s="261">
        <v>142</v>
      </c>
      <c r="M143" s="260" t="e">
        <f>VLOOKUP($K143,Players!$C$3:$D$1242,2,FALSE)</f>
        <v>#N/A</v>
      </c>
      <c r="N143" s="260" t="e">
        <f t="shared" si="26"/>
        <v>#N/A</v>
      </c>
      <c r="P143" s="225"/>
      <c r="Q143" s="261">
        <v>143</v>
      </c>
      <c r="R143" s="260" t="e">
        <f>VLOOKUP($P143,Players!$C$3:$D$1242,2,FALSE)</f>
        <v>#N/A</v>
      </c>
      <c r="S143" s="260" t="e">
        <f t="shared" si="27"/>
        <v>#N/A</v>
      </c>
      <c r="U143" s="225"/>
      <c r="V143" s="261">
        <v>142</v>
      </c>
      <c r="W143" s="260" t="e">
        <f>VLOOKUP($U143,Players!$C$3:$D$1242,2,FALSE)</f>
        <v>#N/A</v>
      </c>
      <c r="X143" s="260" t="e">
        <f t="shared" si="28"/>
        <v>#N/A</v>
      </c>
      <c r="Z143" s="225"/>
      <c r="AA143" s="261">
        <v>142</v>
      </c>
      <c r="AB143" s="260" t="e">
        <f>VLOOKUP($Z143,Players!$C$3:$D$1242,2,FALSE)</f>
        <v>#N/A</v>
      </c>
      <c r="AC143" s="260" t="e">
        <f t="shared" si="29"/>
        <v>#N/A</v>
      </c>
      <c r="AJ143" s="225"/>
      <c r="AK143" s="261">
        <v>142</v>
      </c>
      <c r="AL143" s="260" t="e">
        <f>VLOOKUP($AJ143,Players!$Z$3:$AA$1425,2,FALSE)</f>
        <v>#N/A</v>
      </c>
      <c r="AM143" s="260" t="e">
        <f t="shared" si="30"/>
        <v>#N/A</v>
      </c>
      <c r="AT143" s="225"/>
      <c r="AU143" s="261">
        <v>142</v>
      </c>
      <c r="AV143" s="260" t="e">
        <f>VLOOKUP($AT143,Players!$Z$3:$AA$1425,2,FALSE)</f>
        <v>#N/A</v>
      </c>
      <c r="AW143" s="260" t="e">
        <f t="shared" si="31"/>
        <v>#N/A</v>
      </c>
    </row>
    <row r="144" spans="1:49">
      <c r="A144" s="225"/>
      <c r="B144" s="262">
        <v>143</v>
      </c>
      <c r="C144" s="260" t="e">
        <f>VLOOKUP($A144,Players!$C$3:$D$1242,2,FALSE)</f>
        <v>#N/A</v>
      </c>
      <c r="D144" s="260" t="e">
        <f t="shared" si="25"/>
        <v>#N/A</v>
      </c>
      <c r="F144" s="225"/>
      <c r="G144" s="121">
        <v>143</v>
      </c>
      <c r="H144" s="260" t="e">
        <f>VLOOKUP($F144,Players!$C$3:$D$1242,2,FALSE)</f>
        <v>#N/A</v>
      </c>
      <c r="I144" s="260" t="e">
        <f t="shared" si="21"/>
        <v>#N/A</v>
      </c>
      <c r="K144" s="225"/>
      <c r="L144" s="261">
        <v>143</v>
      </c>
      <c r="M144" s="260" t="e">
        <f>VLOOKUP($K144,Players!$C$3:$D$1242,2,FALSE)</f>
        <v>#N/A</v>
      </c>
      <c r="N144" s="260" t="e">
        <f t="shared" si="26"/>
        <v>#N/A</v>
      </c>
      <c r="P144" s="225"/>
      <c r="Q144" s="261">
        <v>144</v>
      </c>
      <c r="R144" s="260" t="e">
        <f>VLOOKUP($P144,Players!$C$3:$D$1242,2,FALSE)</f>
        <v>#N/A</v>
      </c>
      <c r="S144" s="260" t="e">
        <f t="shared" si="27"/>
        <v>#N/A</v>
      </c>
      <c r="U144" s="225"/>
      <c r="V144" s="261">
        <v>143</v>
      </c>
      <c r="W144" s="260" t="e">
        <f>VLOOKUP($U144,Players!$C$3:$D$1242,2,FALSE)</f>
        <v>#N/A</v>
      </c>
      <c r="X144" s="260" t="e">
        <f t="shared" si="28"/>
        <v>#N/A</v>
      </c>
      <c r="Z144" s="225"/>
      <c r="AA144" s="261">
        <v>143</v>
      </c>
      <c r="AB144" s="260" t="e">
        <f>VLOOKUP($Z144,Players!$C$3:$D$1242,2,FALSE)</f>
        <v>#N/A</v>
      </c>
      <c r="AC144" s="260" t="e">
        <f t="shared" si="29"/>
        <v>#N/A</v>
      </c>
      <c r="AJ144" s="225"/>
      <c r="AK144" s="261">
        <v>143</v>
      </c>
      <c r="AL144" s="260" t="e">
        <f>VLOOKUP($AJ144,Players!$Z$3:$AA$1425,2,FALSE)</f>
        <v>#N/A</v>
      </c>
      <c r="AM144" s="260" t="e">
        <f t="shared" si="30"/>
        <v>#N/A</v>
      </c>
      <c r="AT144" s="225"/>
      <c r="AU144" s="261">
        <v>143</v>
      </c>
      <c r="AV144" s="260" t="e">
        <f>VLOOKUP($AT144,Players!$Z$3:$AA$1425,2,FALSE)</f>
        <v>#N/A</v>
      </c>
      <c r="AW144" s="260" t="e">
        <f t="shared" si="31"/>
        <v>#N/A</v>
      </c>
    </row>
    <row r="145" spans="1:49">
      <c r="A145" s="225"/>
      <c r="B145" s="262">
        <v>144</v>
      </c>
      <c r="C145" s="260" t="e">
        <f>VLOOKUP($A145,Players!$C$3:$D$1242,2,FALSE)</f>
        <v>#N/A</v>
      </c>
      <c r="D145" s="260" t="e">
        <f t="shared" si="25"/>
        <v>#N/A</v>
      </c>
      <c r="F145" s="225"/>
      <c r="G145" s="121">
        <v>144</v>
      </c>
      <c r="H145" s="260" t="e">
        <f>VLOOKUP($F145,Players!$C$3:$D$1242,2,FALSE)</f>
        <v>#N/A</v>
      </c>
      <c r="I145" s="260" t="e">
        <f t="shared" si="21"/>
        <v>#N/A</v>
      </c>
      <c r="K145" s="225"/>
      <c r="L145" s="261">
        <v>144</v>
      </c>
      <c r="M145" s="260" t="e">
        <f>VLOOKUP($K145,Players!$C$3:$D$1242,2,FALSE)</f>
        <v>#N/A</v>
      </c>
      <c r="N145" s="260" t="e">
        <f t="shared" si="26"/>
        <v>#N/A</v>
      </c>
      <c r="P145" s="225"/>
      <c r="Q145" s="261">
        <v>145</v>
      </c>
      <c r="R145" s="260" t="e">
        <f>VLOOKUP($P145,Players!$C$3:$D$1242,2,FALSE)</f>
        <v>#N/A</v>
      </c>
      <c r="S145" s="260" t="e">
        <f t="shared" si="27"/>
        <v>#N/A</v>
      </c>
      <c r="U145" s="225"/>
      <c r="V145" s="261">
        <v>144</v>
      </c>
      <c r="W145" s="260" t="e">
        <f>VLOOKUP($U145,Players!$C$3:$D$1242,2,FALSE)</f>
        <v>#N/A</v>
      </c>
      <c r="X145" s="260" t="e">
        <f t="shared" si="28"/>
        <v>#N/A</v>
      </c>
      <c r="Z145" s="225"/>
      <c r="AA145" s="261">
        <v>144</v>
      </c>
      <c r="AB145" s="260" t="e">
        <f>VLOOKUP($Z145,Players!$C$3:$D$1242,2,FALSE)</f>
        <v>#N/A</v>
      </c>
      <c r="AC145" s="260" t="e">
        <f t="shared" si="29"/>
        <v>#N/A</v>
      </c>
      <c r="AJ145" s="225"/>
      <c r="AK145" s="261">
        <v>144</v>
      </c>
      <c r="AL145" s="260" t="e">
        <f>VLOOKUP($AJ145,Players!$Z$3:$AA$1425,2,FALSE)</f>
        <v>#N/A</v>
      </c>
      <c r="AM145" s="260" t="e">
        <f t="shared" si="30"/>
        <v>#N/A</v>
      </c>
      <c r="AT145" s="225"/>
      <c r="AU145" s="261">
        <v>144</v>
      </c>
      <c r="AV145" s="260" t="e">
        <f>VLOOKUP($AT145,Players!$Z$3:$AA$1425,2,FALSE)</f>
        <v>#N/A</v>
      </c>
      <c r="AW145" s="260" t="e">
        <f t="shared" si="31"/>
        <v>#N/A</v>
      </c>
    </row>
    <row r="146" spans="1:49">
      <c r="A146" s="225"/>
      <c r="B146" s="262">
        <v>145</v>
      </c>
      <c r="C146" s="260" t="e">
        <f>VLOOKUP($A146,Players!$C$3:$D$1242,2,FALSE)</f>
        <v>#N/A</v>
      </c>
      <c r="D146" s="260" t="e">
        <f t="shared" si="25"/>
        <v>#N/A</v>
      </c>
      <c r="F146" s="225"/>
      <c r="G146" s="121">
        <v>145</v>
      </c>
      <c r="H146" s="260" t="e">
        <f>VLOOKUP($F146,Players!$C$3:$D$1242,2,FALSE)</f>
        <v>#N/A</v>
      </c>
      <c r="I146" s="260" t="e">
        <f t="shared" si="21"/>
        <v>#N/A</v>
      </c>
      <c r="K146" s="225"/>
      <c r="L146" s="261">
        <v>145</v>
      </c>
      <c r="M146" s="260" t="e">
        <f>VLOOKUP($K146,Players!$C$3:$D$1242,2,FALSE)</f>
        <v>#N/A</v>
      </c>
      <c r="N146" s="260" t="e">
        <f t="shared" si="26"/>
        <v>#N/A</v>
      </c>
      <c r="P146" s="225"/>
      <c r="Q146" s="261">
        <v>146</v>
      </c>
      <c r="R146" s="260" t="e">
        <f>VLOOKUP($P146,Players!$C$3:$D$1242,2,FALSE)</f>
        <v>#N/A</v>
      </c>
      <c r="S146" s="260" t="e">
        <f t="shared" si="27"/>
        <v>#N/A</v>
      </c>
      <c r="U146" s="225"/>
      <c r="V146" s="261">
        <v>145</v>
      </c>
      <c r="W146" s="260" t="e">
        <f>VLOOKUP($U146,Players!$C$3:$D$1242,2,FALSE)</f>
        <v>#N/A</v>
      </c>
      <c r="X146" s="260" t="e">
        <f t="shared" si="28"/>
        <v>#N/A</v>
      </c>
      <c r="Z146" s="225"/>
      <c r="AA146" s="261">
        <v>145</v>
      </c>
      <c r="AB146" s="260" t="e">
        <f>VLOOKUP($Z146,Players!$C$3:$D$1242,2,FALSE)</f>
        <v>#N/A</v>
      </c>
      <c r="AC146" s="260" t="e">
        <f t="shared" si="29"/>
        <v>#N/A</v>
      </c>
      <c r="AJ146" s="225"/>
      <c r="AK146" s="261">
        <v>145</v>
      </c>
      <c r="AL146" s="260" t="e">
        <f>VLOOKUP($AJ146,Players!$Z$3:$AA$1425,2,FALSE)</f>
        <v>#N/A</v>
      </c>
      <c r="AM146" s="260" t="e">
        <f t="shared" si="30"/>
        <v>#N/A</v>
      </c>
      <c r="AT146" s="225"/>
      <c r="AU146" s="261">
        <v>145</v>
      </c>
      <c r="AV146" s="260" t="e">
        <f>VLOOKUP($AT146,Players!$Z$3:$AA$1425,2,FALSE)</f>
        <v>#N/A</v>
      </c>
      <c r="AW146" s="260" t="e">
        <f t="shared" si="31"/>
        <v>#N/A</v>
      </c>
    </row>
    <row r="147" spans="1:49">
      <c r="A147" s="225"/>
      <c r="B147" s="262">
        <v>146</v>
      </c>
      <c r="C147" s="260" t="e">
        <f>VLOOKUP($A147,Players!$C$3:$D$1242,2,FALSE)</f>
        <v>#N/A</v>
      </c>
      <c r="D147" s="260" t="e">
        <f t="shared" si="25"/>
        <v>#N/A</v>
      </c>
      <c r="F147" s="225"/>
      <c r="G147" s="121">
        <v>146</v>
      </c>
      <c r="H147" s="260" t="e">
        <f>VLOOKUP($F147,Players!$C$3:$D$1242,2,FALSE)</f>
        <v>#N/A</v>
      </c>
      <c r="I147" s="260" t="e">
        <f t="shared" si="21"/>
        <v>#N/A</v>
      </c>
      <c r="K147" s="225"/>
      <c r="L147" s="261">
        <v>146</v>
      </c>
      <c r="M147" s="260" t="e">
        <f>VLOOKUP($K147,Players!$C$3:$D$1242,2,FALSE)</f>
        <v>#N/A</v>
      </c>
      <c r="N147" s="260" t="e">
        <f t="shared" si="26"/>
        <v>#N/A</v>
      </c>
      <c r="P147" s="225"/>
      <c r="Q147" s="261">
        <v>147</v>
      </c>
      <c r="R147" s="260" t="e">
        <f>VLOOKUP($P147,Players!$C$3:$D$1242,2,FALSE)</f>
        <v>#N/A</v>
      </c>
      <c r="S147" s="260" t="e">
        <f t="shared" si="27"/>
        <v>#N/A</v>
      </c>
      <c r="U147" s="225"/>
      <c r="V147" s="261">
        <v>146</v>
      </c>
      <c r="W147" s="260" t="e">
        <f>VLOOKUP($U147,Players!$C$3:$D$1242,2,FALSE)</f>
        <v>#N/A</v>
      </c>
      <c r="X147" s="260" t="e">
        <f t="shared" si="28"/>
        <v>#N/A</v>
      </c>
      <c r="Z147" s="225"/>
      <c r="AA147" s="261">
        <v>146</v>
      </c>
      <c r="AB147" s="260" t="e">
        <f>VLOOKUP($Z147,Players!$C$3:$D$1242,2,FALSE)</f>
        <v>#N/A</v>
      </c>
      <c r="AC147" s="260" t="e">
        <f t="shared" si="29"/>
        <v>#N/A</v>
      </c>
      <c r="AJ147" s="225"/>
      <c r="AK147" s="261">
        <v>146</v>
      </c>
      <c r="AL147" s="260" t="e">
        <f>VLOOKUP($AJ147,Players!$Z$3:$AA$1425,2,FALSE)</f>
        <v>#N/A</v>
      </c>
      <c r="AM147" s="260" t="e">
        <f t="shared" si="30"/>
        <v>#N/A</v>
      </c>
      <c r="AT147" s="225"/>
      <c r="AU147" s="261">
        <v>146</v>
      </c>
      <c r="AV147" s="260" t="e">
        <f>VLOOKUP($AT147,Players!$Z$3:$AA$1425,2,FALSE)</f>
        <v>#N/A</v>
      </c>
      <c r="AW147" s="260" t="e">
        <f t="shared" si="31"/>
        <v>#N/A</v>
      </c>
    </row>
    <row r="148" spans="1:49">
      <c r="A148" s="225"/>
      <c r="B148" s="262">
        <v>147</v>
      </c>
      <c r="C148" s="260" t="e">
        <f>VLOOKUP($A148,Players!$C$3:$D$1242,2,FALSE)</f>
        <v>#N/A</v>
      </c>
      <c r="D148" s="260" t="e">
        <f t="shared" si="25"/>
        <v>#N/A</v>
      </c>
      <c r="F148" s="225"/>
      <c r="G148" s="121">
        <v>147</v>
      </c>
      <c r="H148" s="260" t="e">
        <f>VLOOKUP($F148,Players!$C$3:$D$1242,2,FALSE)</f>
        <v>#N/A</v>
      </c>
      <c r="I148" s="260" t="e">
        <f t="shared" si="21"/>
        <v>#N/A</v>
      </c>
      <c r="K148" s="225"/>
      <c r="L148" s="261">
        <v>147</v>
      </c>
      <c r="M148" s="260" t="e">
        <f>VLOOKUP($K148,Players!$C$3:$D$1242,2,FALSE)</f>
        <v>#N/A</v>
      </c>
      <c r="N148" s="260" t="e">
        <f t="shared" si="26"/>
        <v>#N/A</v>
      </c>
      <c r="P148" s="225"/>
      <c r="Q148" s="261">
        <v>148</v>
      </c>
      <c r="R148" s="260" t="e">
        <f>VLOOKUP($P148,Players!$C$3:$D$1242,2,FALSE)</f>
        <v>#N/A</v>
      </c>
      <c r="S148" s="260" t="e">
        <f t="shared" si="27"/>
        <v>#N/A</v>
      </c>
      <c r="U148" s="225"/>
      <c r="V148" s="261">
        <v>147</v>
      </c>
      <c r="W148" s="260" t="e">
        <f>VLOOKUP($U148,Players!$C$3:$D$1242,2,FALSE)</f>
        <v>#N/A</v>
      </c>
      <c r="X148" s="260" t="e">
        <f t="shared" si="28"/>
        <v>#N/A</v>
      </c>
      <c r="Z148" s="225"/>
      <c r="AA148" s="261">
        <v>147</v>
      </c>
      <c r="AB148" s="260" t="e">
        <f>VLOOKUP($Z148,Players!$C$3:$D$1242,2,FALSE)</f>
        <v>#N/A</v>
      </c>
      <c r="AC148" s="260" t="e">
        <f t="shared" si="29"/>
        <v>#N/A</v>
      </c>
      <c r="AJ148" s="225"/>
      <c r="AK148" s="261">
        <v>147</v>
      </c>
      <c r="AL148" s="260" t="e">
        <f>VLOOKUP($AJ148,Players!$Z$3:$AA$1425,2,FALSE)</f>
        <v>#N/A</v>
      </c>
      <c r="AM148" s="260" t="e">
        <f t="shared" si="30"/>
        <v>#N/A</v>
      </c>
      <c r="AT148" s="225"/>
      <c r="AU148" s="261">
        <v>147</v>
      </c>
      <c r="AV148" s="260" t="e">
        <f>VLOOKUP($AT148,Players!$Z$3:$AA$1425,2,FALSE)</f>
        <v>#N/A</v>
      </c>
      <c r="AW148" s="260" t="e">
        <f t="shared" si="31"/>
        <v>#N/A</v>
      </c>
    </row>
    <row r="149" spans="1:49">
      <c r="A149" s="225"/>
      <c r="B149" s="262">
        <v>148</v>
      </c>
      <c r="C149" s="260" t="e">
        <f>VLOOKUP($A149,Players!$C$3:$D$1242,2,FALSE)</f>
        <v>#N/A</v>
      </c>
      <c r="D149" s="260" t="e">
        <f t="shared" si="25"/>
        <v>#N/A</v>
      </c>
      <c r="F149" s="225"/>
      <c r="G149" s="121">
        <v>148</v>
      </c>
      <c r="H149" s="260" t="e">
        <f>VLOOKUP($F149,Players!$C$3:$D$1242,2,FALSE)</f>
        <v>#N/A</v>
      </c>
      <c r="I149" s="260" t="e">
        <f t="shared" si="21"/>
        <v>#N/A</v>
      </c>
      <c r="K149" s="225"/>
      <c r="L149" s="261">
        <v>148</v>
      </c>
      <c r="M149" s="260" t="e">
        <f>VLOOKUP($K149,Players!$C$3:$D$1242,2,FALSE)</f>
        <v>#N/A</v>
      </c>
      <c r="N149" s="260" t="e">
        <f t="shared" si="26"/>
        <v>#N/A</v>
      </c>
      <c r="P149" s="225"/>
      <c r="Q149" s="261">
        <v>149</v>
      </c>
      <c r="R149" s="260" t="e">
        <f>VLOOKUP($P149,Players!$C$3:$D$1242,2,FALSE)</f>
        <v>#N/A</v>
      </c>
      <c r="S149" s="260" t="e">
        <f t="shared" si="27"/>
        <v>#N/A</v>
      </c>
      <c r="U149" s="225"/>
      <c r="V149" s="261">
        <v>148</v>
      </c>
      <c r="W149" s="260" t="e">
        <f>VLOOKUP($U149,Players!$C$3:$D$1242,2,FALSE)</f>
        <v>#N/A</v>
      </c>
      <c r="X149" s="260" t="e">
        <f t="shared" si="28"/>
        <v>#N/A</v>
      </c>
      <c r="Z149" s="225"/>
      <c r="AA149" s="261">
        <v>148</v>
      </c>
      <c r="AB149" s="260" t="e">
        <f>VLOOKUP($Z149,Players!$C$3:$D$1242,2,FALSE)</f>
        <v>#N/A</v>
      </c>
      <c r="AC149" s="260" t="e">
        <f t="shared" si="29"/>
        <v>#N/A</v>
      </c>
      <c r="AJ149" s="225"/>
      <c r="AK149" s="261">
        <v>148</v>
      </c>
      <c r="AL149" s="260" t="e">
        <f>VLOOKUP($AJ149,Players!$Z$3:$AA$1425,2,FALSE)</f>
        <v>#N/A</v>
      </c>
      <c r="AM149" s="260" t="e">
        <f t="shared" si="30"/>
        <v>#N/A</v>
      </c>
      <c r="AT149" s="225"/>
      <c r="AU149" s="261">
        <v>148</v>
      </c>
      <c r="AV149" s="260" t="e">
        <f>VLOOKUP($AT149,Players!$Z$3:$AA$1425,2,FALSE)</f>
        <v>#N/A</v>
      </c>
      <c r="AW149" s="260" t="e">
        <f t="shared" si="31"/>
        <v>#N/A</v>
      </c>
    </row>
    <row r="150" spans="1:49">
      <c r="A150" s="225"/>
      <c r="B150" s="262">
        <v>149</v>
      </c>
      <c r="C150" s="260" t="e">
        <f>VLOOKUP($A150,Players!$C$3:$D$1242,2,FALSE)</f>
        <v>#N/A</v>
      </c>
      <c r="D150" s="260" t="e">
        <f t="shared" si="25"/>
        <v>#N/A</v>
      </c>
      <c r="F150" s="225"/>
      <c r="G150" s="121">
        <v>149</v>
      </c>
      <c r="H150" s="260" t="e">
        <f>VLOOKUP($F150,Players!$C$3:$D$1242,2,FALSE)</f>
        <v>#N/A</v>
      </c>
      <c r="I150" s="260" t="e">
        <f t="shared" si="21"/>
        <v>#N/A</v>
      </c>
      <c r="K150" s="225"/>
      <c r="L150" s="261">
        <v>149</v>
      </c>
      <c r="M150" s="260" t="e">
        <f>VLOOKUP($K150,Players!$C$3:$D$1242,2,FALSE)</f>
        <v>#N/A</v>
      </c>
      <c r="N150" s="260" t="e">
        <f t="shared" si="26"/>
        <v>#N/A</v>
      </c>
      <c r="U150" s="225"/>
      <c r="V150" s="261">
        <v>149</v>
      </c>
      <c r="W150" s="260" t="e">
        <f>VLOOKUP($U150,Players!$C$3:$D$1242,2,FALSE)</f>
        <v>#N/A</v>
      </c>
      <c r="X150" s="260" t="e">
        <f t="shared" si="28"/>
        <v>#N/A</v>
      </c>
      <c r="Z150" s="225"/>
      <c r="AA150" s="261">
        <v>149</v>
      </c>
      <c r="AB150" s="260" t="e">
        <f>VLOOKUP($Z150,Players!$C$3:$D$1242,2,FALSE)</f>
        <v>#N/A</v>
      </c>
      <c r="AC150" s="260" t="e">
        <f t="shared" si="29"/>
        <v>#N/A</v>
      </c>
      <c r="AJ150" s="225"/>
      <c r="AK150" s="261">
        <v>149</v>
      </c>
      <c r="AL150" s="260" t="e">
        <f>VLOOKUP($AJ150,Players!$Z$3:$AA$1425,2,FALSE)</f>
        <v>#N/A</v>
      </c>
      <c r="AM150" s="260" t="e">
        <f t="shared" si="30"/>
        <v>#N/A</v>
      </c>
      <c r="AT150" s="225"/>
      <c r="AU150" s="261">
        <v>149</v>
      </c>
      <c r="AV150" s="260" t="e">
        <f>VLOOKUP($AT150,Players!$Z$3:$AA$1425,2,FALSE)</f>
        <v>#N/A</v>
      </c>
      <c r="AW150" s="260" t="e">
        <f t="shared" si="31"/>
        <v>#N/A</v>
      </c>
    </row>
    <row r="151" spans="1:49">
      <c r="A151" s="225"/>
      <c r="B151" s="262">
        <v>150</v>
      </c>
      <c r="C151" s="260" t="e">
        <f>VLOOKUP($A151,Players!$C$3:$D$1242,2,FALSE)</f>
        <v>#N/A</v>
      </c>
      <c r="D151" s="260" t="e">
        <f t="shared" si="25"/>
        <v>#N/A</v>
      </c>
      <c r="F151" s="225"/>
      <c r="G151" s="121">
        <v>150</v>
      </c>
      <c r="H151" s="260" t="e">
        <f>VLOOKUP($F151,Players!$C$3:$D$1242,2,FALSE)</f>
        <v>#N/A</v>
      </c>
      <c r="I151" s="260" t="e">
        <f t="shared" si="21"/>
        <v>#N/A</v>
      </c>
      <c r="K151" s="225"/>
      <c r="L151" s="261">
        <v>150</v>
      </c>
      <c r="M151" s="260" t="e">
        <f>VLOOKUP($K151,Players!$C$3:$D$1242,2,FALSE)</f>
        <v>#N/A</v>
      </c>
      <c r="N151" s="260" t="e">
        <f t="shared" si="26"/>
        <v>#N/A</v>
      </c>
      <c r="Z151" s="225"/>
      <c r="AA151" s="261">
        <v>150</v>
      </c>
      <c r="AB151" s="260" t="e">
        <f>VLOOKUP($Z151,Players!$C$3:$D$1242,2,FALSE)</f>
        <v>#N/A</v>
      </c>
      <c r="AC151" s="260" t="e">
        <f t="shared" si="29"/>
        <v>#N/A</v>
      </c>
      <c r="AJ151" s="225"/>
      <c r="AK151" s="261">
        <v>150</v>
      </c>
      <c r="AL151" s="260" t="e">
        <f>VLOOKUP($AJ151,Players!$Z$3:$AA$1425,2,FALSE)</f>
        <v>#N/A</v>
      </c>
      <c r="AM151" s="260" t="e">
        <f t="shared" si="30"/>
        <v>#N/A</v>
      </c>
      <c r="AT151" s="225"/>
      <c r="AU151" s="261">
        <v>150</v>
      </c>
      <c r="AV151" s="260" t="e">
        <f>VLOOKUP($AT151,Players!$Z$3:$AA$1425,2,FALSE)</f>
        <v>#N/A</v>
      </c>
      <c r="AW151" s="260" t="e">
        <f t="shared" si="31"/>
        <v>#N/A</v>
      </c>
    </row>
    <row r="152" spans="1:49">
      <c r="A152" s="225"/>
      <c r="B152" s="262">
        <v>151</v>
      </c>
      <c r="C152" s="260" t="e">
        <f>VLOOKUP($A152,Players!$C$3:$D$1242,2,FALSE)</f>
        <v>#N/A</v>
      </c>
      <c r="D152" s="260" t="e">
        <f t="shared" si="25"/>
        <v>#N/A</v>
      </c>
      <c r="F152" s="225"/>
      <c r="G152" s="121">
        <v>151</v>
      </c>
      <c r="H152" s="260" t="e">
        <f>VLOOKUP($F152,Players!$C$3:$D$1242,2,FALSE)</f>
        <v>#N/A</v>
      </c>
      <c r="I152" s="260" t="e">
        <f t="shared" si="21"/>
        <v>#N/A</v>
      </c>
      <c r="K152" s="225"/>
      <c r="L152" s="261">
        <v>151</v>
      </c>
      <c r="M152" s="260" t="e">
        <f>VLOOKUP($K152,Players!$C$3:$D$1242,2,FALSE)</f>
        <v>#N/A</v>
      </c>
      <c r="N152" s="260" t="e">
        <f t="shared" si="26"/>
        <v>#N/A</v>
      </c>
      <c r="Z152" s="225"/>
      <c r="AA152" s="261">
        <v>151</v>
      </c>
      <c r="AB152" s="260" t="e">
        <f>VLOOKUP($Z152,Players!$C$3:$D$1242,2,FALSE)</f>
        <v>#N/A</v>
      </c>
      <c r="AC152" s="260" t="e">
        <f t="shared" si="29"/>
        <v>#N/A</v>
      </c>
      <c r="AJ152" s="225"/>
      <c r="AK152" s="261">
        <v>151</v>
      </c>
      <c r="AL152" s="260" t="e">
        <f>VLOOKUP($AJ152,Players!$Z$3:$AA$1425,2,FALSE)</f>
        <v>#N/A</v>
      </c>
      <c r="AM152" s="260" t="e">
        <f t="shared" si="30"/>
        <v>#N/A</v>
      </c>
      <c r="AT152" s="225"/>
      <c r="AU152" s="261">
        <v>151</v>
      </c>
      <c r="AV152" s="260" t="e">
        <f>VLOOKUP($AT152,Players!$Z$3:$AA$1425,2,FALSE)</f>
        <v>#N/A</v>
      </c>
      <c r="AW152" s="260" t="e">
        <f t="shared" si="31"/>
        <v>#N/A</v>
      </c>
    </row>
    <row r="153" spans="1:49">
      <c r="A153" s="225"/>
      <c r="B153" s="262">
        <v>152</v>
      </c>
      <c r="C153" s="260" t="e">
        <f>VLOOKUP($A153,Players!$C$3:$D$1242,2,FALSE)</f>
        <v>#N/A</v>
      </c>
      <c r="D153" s="260" t="e">
        <f t="shared" si="25"/>
        <v>#N/A</v>
      </c>
      <c r="F153" s="225"/>
      <c r="G153" s="121">
        <v>152</v>
      </c>
      <c r="H153" s="260" t="e">
        <f>VLOOKUP($F153,Players!$C$3:$D$1242,2,FALSE)</f>
        <v>#N/A</v>
      </c>
      <c r="I153" s="260" t="e">
        <f t="shared" si="21"/>
        <v>#N/A</v>
      </c>
      <c r="K153" s="225"/>
      <c r="L153" s="261">
        <v>152</v>
      </c>
      <c r="M153" s="260" t="e">
        <f>VLOOKUP($K153,Players!$C$3:$D$1242,2,FALSE)</f>
        <v>#N/A</v>
      </c>
      <c r="N153" s="260" t="e">
        <f t="shared" si="26"/>
        <v>#N/A</v>
      </c>
      <c r="Z153" s="225"/>
      <c r="AA153" s="261">
        <v>152</v>
      </c>
      <c r="AB153" s="260" t="e">
        <f>VLOOKUP($Z153,Players!$C$3:$D$1242,2,FALSE)</f>
        <v>#N/A</v>
      </c>
      <c r="AC153" s="260" t="e">
        <f t="shared" si="29"/>
        <v>#N/A</v>
      </c>
      <c r="AJ153" s="225"/>
      <c r="AK153" s="261">
        <v>152</v>
      </c>
      <c r="AL153" s="260" t="e">
        <f>VLOOKUP($AJ153,Players!$Z$3:$AA$1425,2,FALSE)</f>
        <v>#N/A</v>
      </c>
      <c r="AM153" s="260" t="e">
        <f t="shared" si="30"/>
        <v>#N/A</v>
      </c>
      <c r="AT153" s="225"/>
      <c r="AU153" s="261">
        <v>152</v>
      </c>
      <c r="AV153" s="260" t="e">
        <f>VLOOKUP($AT153,Players!$Z$3:$AA$1425,2,FALSE)</f>
        <v>#N/A</v>
      </c>
      <c r="AW153" s="260" t="e">
        <f t="shared" si="31"/>
        <v>#N/A</v>
      </c>
    </row>
    <row r="154" spans="1:49">
      <c r="A154" s="225"/>
      <c r="B154" s="262">
        <v>153</v>
      </c>
      <c r="C154" s="260" t="e">
        <f>VLOOKUP($A154,Players!$C$3:$D$1242,2,FALSE)</f>
        <v>#N/A</v>
      </c>
      <c r="D154" s="260" t="e">
        <f t="shared" si="25"/>
        <v>#N/A</v>
      </c>
      <c r="F154" s="225"/>
      <c r="G154" s="121">
        <v>153</v>
      </c>
      <c r="H154" s="260" t="e">
        <f>VLOOKUP($F154,Players!$C$3:$D$1242,2,FALSE)</f>
        <v>#N/A</v>
      </c>
      <c r="I154" s="260" t="e">
        <f t="shared" si="21"/>
        <v>#N/A</v>
      </c>
      <c r="K154" s="225"/>
      <c r="L154" s="261">
        <v>153</v>
      </c>
      <c r="M154" s="260" t="e">
        <f>VLOOKUP($K154,Players!$C$3:$D$1242,2,FALSE)</f>
        <v>#N/A</v>
      </c>
      <c r="N154" s="260" t="e">
        <f t="shared" si="26"/>
        <v>#N/A</v>
      </c>
      <c r="Z154" s="225"/>
      <c r="AA154" s="261">
        <v>153</v>
      </c>
      <c r="AB154" s="260" t="e">
        <f>VLOOKUP($Z154,Players!$C$3:$D$1242,2,FALSE)</f>
        <v>#N/A</v>
      </c>
      <c r="AC154" s="260" t="e">
        <f t="shared" si="29"/>
        <v>#N/A</v>
      </c>
      <c r="AJ154" s="225"/>
      <c r="AK154" s="261">
        <v>153</v>
      </c>
      <c r="AL154" s="260" t="e">
        <f>VLOOKUP($AJ154,Players!$Z$3:$AA$1425,2,FALSE)</f>
        <v>#N/A</v>
      </c>
      <c r="AM154" s="260" t="e">
        <f t="shared" si="30"/>
        <v>#N/A</v>
      </c>
      <c r="AT154" s="225"/>
      <c r="AU154" s="261">
        <v>153</v>
      </c>
      <c r="AV154" s="260" t="e">
        <f>VLOOKUP($AT154,Players!$Z$3:$AA$1425,2,FALSE)</f>
        <v>#N/A</v>
      </c>
      <c r="AW154" s="260" t="e">
        <f t="shared" si="31"/>
        <v>#N/A</v>
      </c>
    </row>
    <row r="155" spans="1:49">
      <c r="A155" s="225"/>
      <c r="B155" s="262">
        <v>154</v>
      </c>
      <c r="C155" s="260" t="e">
        <f>VLOOKUP($A155,Players!$C$3:$D$1242,2,FALSE)</f>
        <v>#N/A</v>
      </c>
      <c r="D155" s="260" t="e">
        <f t="shared" si="25"/>
        <v>#N/A</v>
      </c>
      <c r="F155" s="225"/>
      <c r="G155" s="121">
        <v>154</v>
      </c>
      <c r="H155" s="260" t="e">
        <f>VLOOKUP($F155,Players!$C$3:$D$1242,2,FALSE)</f>
        <v>#N/A</v>
      </c>
      <c r="I155" s="260" t="e">
        <f t="shared" si="21"/>
        <v>#N/A</v>
      </c>
      <c r="K155" s="225"/>
      <c r="L155" s="261">
        <v>154</v>
      </c>
      <c r="M155" s="260" t="e">
        <f>VLOOKUP($K155,Players!$C$3:$D$1242,2,FALSE)</f>
        <v>#N/A</v>
      </c>
      <c r="N155" s="260" t="e">
        <f t="shared" si="26"/>
        <v>#N/A</v>
      </c>
      <c r="Z155" s="225"/>
      <c r="AA155" s="261">
        <v>154</v>
      </c>
      <c r="AB155" s="260" t="e">
        <f>VLOOKUP($Z155,Players!$C$3:$D$1242,2,FALSE)</f>
        <v>#N/A</v>
      </c>
      <c r="AC155" s="260" t="e">
        <f t="shared" si="29"/>
        <v>#N/A</v>
      </c>
      <c r="AJ155" s="225"/>
      <c r="AK155" s="261">
        <v>154</v>
      </c>
      <c r="AL155" s="260" t="e">
        <f>VLOOKUP($AJ155,Players!$Z$3:$AA$1425,2,FALSE)</f>
        <v>#N/A</v>
      </c>
      <c r="AM155" s="260" t="e">
        <f t="shared" si="30"/>
        <v>#N/A</v>
      </c>
      <c r="AT155" s="225"/>
      <c r="AU155" s="261">
        <v>154</v>
      </c>
      <c r="AV155" s="260" t="e">
        <f>VLOOKUP($AT155,Players!$Z$3:$AA$1425,2,FALSE)</f>
        <v>#N/A</v>
      </c>
      <c r="AW155" s="260" t="e">
        <f t="shared" si="31"/>
        <v>#N/A</v>
      </c>
    </row>
    <row r="156" spans="1:49">
      <c r="A156" s="225"/>
      <c r="B156" s="262">
        <v>155</v>
      </c>
      <c r="C156" s="260" t="e">
        <f>VLOOKUP($A156,Players!$C$3:$D$1242,2,FALSE)</f>
        <v>#N/A</v>
      </c>
      <c r="D156" s="260" t="e">
        <f t="shared" si="25"/>
        <v>#N/A</v>
      </c>
      <c r="F156" s="225"/>
      <c r="G156" s="121">
        <v>155</v>
      </c>
      <c r="H156" s="260" t="e">
        <f>VLOOKUP($F156,Players!$C$3:$D$1242,2,FALSE)</f>
        <v>#N/A</v>
      </c>
      <c r="I156" s="260" t="e">
        <f t="shared" si="21"/>
        <v>#N/A</v>
      </c>
      <c r="K156" s="225"/>
      <c r="L156" s="261">
        <v>155</v>
      </c>
      <c r="M156" s="260" t="e">
        <f>VLOOKUP($K156,Players!$C$3:$D$1242,2,FALSE)</f>
        <v>#N/A</v>
      </c>
      <c r="N156" s="260" t="e">
        <f t="shared" si="26"/>
        <v>#N/A</v>
      </c>
      <c r="Z156" s="225"/>
      <c r="AA156" s="261">
        <v>155</v>
      </c>
      <c r="AB156" s="260" t="e">
        <f>VLOOKUP($Z156,Players!$C$3:$D$1242,2,FALSE)</f>
        <v>#N/A</v>
      </c>
      <c r="AC156" s="260" t="e">
        <f t="shared" si="29"/>
        <v>#N/A</v>
      </c>
      <c r="AJ156" s="225"/>
      <c r="AK156" s="261">
        <v>155</v>
      </c>
      <c r="AL156" s="260" t="e">
        <f>VLOOKUP($AJ156,Players!$Z$3:$AA$1425,2,FALSE)</f>
        <v>#N/A</v>
      </c>
      <c r="AM156" s="260" t="e">
        <f t="shared" si="30"/>
        <v>#N/A</v>
      </c>
      <c r="AT156" s="225"/>
      <c r="AU156" s="261">
        <v>155</v>
      </c>
      <c r="AV156" s="260" t="e">
        <f>VLOOKUP($AT156,Players!$Z$3:$AA$1425,2,FALSE)</f>
        <v>#N/A</v>
      </c>
      <c r="AW156" s="260" t="e">
        <f t="shared" si="31"/>
        <v>#N/A</v>
      </c>
    </row>
    <row r="157" spans="1:49">
      <c r="A157" s="225"/>
      <c r="B157" s="262">
        <v>156</v>
      </c>
      <c r="C157" s="260" t="e">
        <f>VLOOKUP($A157,Players!$C$3:$D$1242,2,FALSE)</f>
        <v>#N/A</v>
      </c>
      <c r="D157" s="260" t="e">
        <f t="shared" si="25"/>
        <v>#N/A</v>
      </c>
      <c r="F157" s="225"/>
      <c r="G157" s="121">
        <v>156</v>
      </c>
      <c r="H157" s="260" t="e">
        <f>VLOOKUP($F157,Players!$C$3:$D$1242,2,FALSE)</f>
        <v>#N/A</v>
      </c>
      <c r="I157" s="260" t="e">
        <f t="shared" si="21"/>
        <v>#N/A</v>
      </c>
      <c r="K157" s="225"/>
      <c r="L157" s="261">
        <v>156</v>
      </c>
      <c r="M157" s="260" t="e">
        <f>VLOOKUP($K157,Players!$C$3:$D$1242,2,FALSE)</f>
        <v>#N/A</v>
      </c>
      <c r="N157" s="260" t="e">
        <f t="shared" si="26"/>
        <v>#N/A</v>
      </c>
      <c r="Z157" s="225"/>
      <c r="AA157" s="261">
        <v>156</v>
      </c>
      <c r="AB157" s="260" t="e">
        <f>VLOOKUP($Z157,Players!$C$3:$D$1242,2,FALSE)</f>
        <v>#N/A</v>
      </c>
      <c r="AC157" s="260" t="e">
        <f t="shared" si="29"/>
        <v>#N/A</v>
      </c>
      <c r="AJ157" s="225"/>
      <c r="AK157" s="261">
        <v>156</v>
      </c>
      <c r="AL157" s="260" t="e">
        <f>VLOOKUP($AJ157,Players!$Z$3:$AA$1425,2,FALSE)</f>
        <v>#N/A</v>
      </c>
      <c r="AM157" s="260" t="e">
        <f t="shared" si="30"/>
        <v>#N/A</v>
      </c>
      <c r="AT157" s="225"/>
      <c r="AU157" s="261">
        <v>156</v>
      </c>
      <c r="AV157" s="260" t="e">
        <f>VLOOKUP($AT157,Players!$Z$3:$AA$1425,2,FALSE)</f>
        <v>#N/A</v>
      </c>
      <c r="AW157" s="260" t="e">
        <f t="shared" si="31"/>
        <v>#N/A</v>
      </c>
    </row>
    <row r="158" spans="1:49">
      <c r="A158" s="225"/>
      <c r="B158" s="262">
        <v>157</v>
      </c>
      <c r="C158" s="260" t="e">
        <f>VLOOKUP($A158,Players!$C$3:$D$1242,2,FALSE)</f>
        <v>#N/A</v>
      </c>
      <c r="D158" s="260" t="e">
        <f t="shared" si="25"/>
        <v>#N/A</v>
      </c>
      <c r="F158" s="225"/>
      <c r="G158" s="121">
        <v>157</v>
      </c>
      <c r="H158" s="260" t="e">
        <f>VLOOKUP($F158,Players!$C$3:$D$1242,2,FALSE)</f>
        <v>#N/A</v>
      </c>
      <c r="I158" s="260" t="e">
        <f t="shared" si="21"/>
        <v>#N/A</v>
      </c>
      <c r="K158" s="225"/>
      <c r="L158" s="261">
        <v>157</v>
      </c>
      <c r="M158" s="260" t="e">
        <f>VLOOKUP($K158,Players!$C$3:$D$1242,2,FALSE)</f>
        <v>#N/A</v>
      </c>
      <c r="N158" s="260" t="e">
        <f t="shared" si="26"/>
        <v>#N/A</v>
      </c>
      <c r="Z158" s="225"/>
      <c r="AA158" s="261">
        <v>157</v>
      </c>
      <c r="AB158" s="260" t="e">
        <f>VLOOKUP($Z158,Players!$C$3:$D$1242,2,FALSE)</f>
        <v>#N/A</v>
      </c>
      <c r="AC158" s="260" t="e">
        <f t="shared" si="29"/>
        <v>#N/A</v>
      </c>
      <c r="AJ158" s="225"/>
      <c r="AK158" s="261">
        <v>157</v>
      </c>
      <c r="AL158" s="260" t="e">
        <f>VLOOKUP($AJ158,Players!$Z$3:$AA$1425,2,FALSE)</f>
        <v>#N/A</v>
      </c>
      <c r="AM158" s="260" t="e">
        <f t="shared" si="30"/>
        <v>#N/A</v>
      </c>
      <c r="AT158" s="225"/>
      <c r="AU158" s="261">
        <v>157</v>
      </c>
      <c r="AV158" s="260" t="e">
        <f>VLOOKUP($AT158,Players!$Z$3:$AA$1425,2,FALSE)</f>
        <v>#N/A</v>
      </c>
      <c r="AW158" s="260" t="e">
        <f t="shared" si="31"/>
        <v>#N/A</v>
      </c>
    </row>
    <row r="159" spans="1:49">
      <c r="A159" s="225"/>
      <c r="B159" s="262">
        <v>158</v>
      </c>
      <c r="C159" s="260" t="e">
        <f>VLOOKUP($A159,Players!$C$3:$D$1242,2,FALSE)</f>
        <v>#N/A</v>
      </c>
      <c r="D159" s="260" t="e">
        <f t="shared" si="25"/>
        <v>#N/A</v>
      </c>
      <c r="F159" s="225"/>
      <c r="G159" s="121">
        <v>158</v>
      </c>
      <c r="H159" s="260" t="e">
        <f>VLOOKUP($F159,Players!$C$3:$D$1242,2,FALSE)</f>
        <v>#N/A</v>
      </c>
      <c r="I159" s="260" t="e">
        <f t="shared" si="21"/>
        <v>#N/A</v>
      </c>
      <c r="K159" s="225"/>
      <c r="L159" s="261">
        <v>158</v>
      </c>
      <c r="M159" s="260" t="e">
        <f>VLOOKUP($K159,Players!$C$3:$D$1242,2,FALSE)</f>
        <v>#N/A</v>
      </c>
      <c r="N159" s="260" t="e">
        <f t="shared" si="26"/>
        <v>#N/A</v>
      </c>
      <c r="Z159" s="225"/>
      <c r="AA159" s="261">
        <v>158</v>
      </c>
      <c r="AB159" s="260" t="e">
        <f>VLOOKUP($Z159,Players!$C$3:$D$1242,2,FALSE)</f>
        <v>#N/A</v>
      </c>
      <c r="AC159" s="260" t="e">
        <f t="shared" si="29"/>
        <v>#N/A</v>
      </c>
      <c r="AJ159" s="225"/>
      <c r="AK159" s="261">
        <v>158</v>
      </c>
      <c r="AL159" s="260" t="e">
        <f>VLOOKUP($AJ159,Players!$Z$3:$AA$1425,2,FALSE)</f>
        <v>#N/A</v>
      </c>
      <c r="AM159" s="260" t="e">
        <f t="shared" si="30"/>
        <v>#N/A</v>
      </c>
      <c r="AT159" s="225"/>
      <c r="AU159" s="261">
        <v>158</v>
      </c>
      <c r="AV159" s="260" t="e">
        <f>VLOOKUP($AT159,Players!$Z$3:$AA$1425,2,FALSE)</f>
        <v>#N/A</v>
      </c>
      <c r="AW159" s="260" t="e">
        <f t="shared" si="31"/>
        <v>#N/A</v>
      </c>
    </row>
    <row r="160" spans="1:49">
      <c r="A160" s="225"/>
      <c r="B160" s="262">
        <v>159</v>
      </c>
      <c r="C160" s="260" t="e">
        <f>VLOOKUP($A160,Players!$C$3:$D$1242,2,FALSE)</f>
        <v>#N/A</v>
      </c>
      <c r="D160" s="260" t="e">
        <f t="shared" si="25"/>
        <v>#N/A</v>
      </c>
      <c r="F160" s="225"/>
      <c r="G160" s="121">
        <v>159</v>
      </c>
      <c r="H160" s="260" t="e">
        <f>VLOOKUP($F160,Players!$C$3:$D$1242,2,FALSE)</f>
        <v>#N/A</v>
      </c>
      <c r="I160" s="260" t="e">
        <f t="shared" si="21"/>
        <v>#N/A</v>
      </c>
      <c r="K160" s="225"/>
      <c r="L160" s="261">
        <v>159</v>
      </c>
      <c r="M160" s="260" t="e">
        <f>VLOOKUP($K160,Players!$C$3:$D$1242,2,FALSE)</f>
        <v>#N/A</v>
      </c>
      <c r="N160" s="260" t="e">
        <f t="shared" si="26"/>
        <v>#N/A</v>
      </c>
      <c r="Z160" s="225"/>
      <c r="AA160" s="261">
        <v>159</v>
      </c>
      <c r="AB160" s="260" t="e">
        <f>VLOOKUP($Z160,Players!$C$3:$D$1242,2,FALSE)</f>
        <v>#N/A</v>
      </c>
      <c r="AC160" s="260" t="e">
        <f t="shared" si="29"/>
        <v>#N/A</v>
      </c>
      <c r="AJ160" s="225"/>
      <c r="AK160" s="261">
        <v>159</v>
      </c>
      <c r="AL160" s="260" t="e">
        <f>VLOOKUP($AJ160,Players!$Z$3:$AA$1425,2,FALSE)</f>
        <v>#N/A</v>
      </c>
      <c r="AM160" s="260" t="e">
        <f t="shared" si="30"/>
        <v>#N/A</v>
      </c>
      <c r="AT160" s="225"/>
      <c r="AU160" s="261">
        <v>159</v>
      </c>
      <c r="AV160" s="260" t="e">
        <f>VLOOKUP($AT160,Players!$Z$3:$AA$1425,2,FALSE)</f>
        <v>#N/A</v>
      </c>
      <c r="AW160" s="260" t="e">
        <f t="shared" si="31"/>
        <v>#N/A</v>
      </c>
    </row>
    <row r="161" spans="1:49">
      <c r="A161" s="225"/>
      <c r="B161" s="262">
        <v>160</v>
      </c>
      <c r="C161" s="260" t="e">
        <f>VLOOKUP($A161,Players!$C$3:$D$1242,2,FALSE)</f>
        <v>#N/A</v>
      </c>
      <c r="D161" s="260" t="e">
        <f t="shared" si="25"/>
        <v>#N/A</v>
      </c>
      <c r="F161" s="225"/>
      <c r="G161" s="121">
        <v>160</v>
      </c>
      <c r="H161" s="260" t="e">
        <f>VLOOKUP($F161,Players!$C$3:$D$1242,2,FALSE)</f>
        <v>#N/A</v>
      </c>
      <c r="I161" s="260" t="e">
        <f t="shared" si="21"/>
        <v>#N/A</v>
      </c>
      <c r="K161" s="225"/>
      <c r="L161" s="261">
        <v>160</v>
      </c>
      <c r="M161" s="260" t="e">
        <f>VLOOKUP($K161,Players!$C$3:$D$1242,2,FALSE)</f>
        <v>#N/A</v>
      </c>
      <c r="N161" s="260" t="e">
        <f t="shared" si="26"/>
        <v>#N/A</v>
      </c>
      <c r="Z161" s="225"/>
      <c r="AA161" s="261">
        <v>160</v>
      </c>
      <c r="AB161" s="260" t="e">
        <f>VLOOKUP($Z161,Players!$C$3:$D$1242,2,FALSE)</f>
        <v>#N/A</v>
      </c>
      <c r="AC161" s="260" t="e">
        <f t="shared" si="29"/>
        <v>#N/A</v>
      </c>
      <c r="AJ161" s="225"/>
      <c r="AK161" s="261">
        <v>160</v>
      </c>
      <c r="AL161" s="260" t="e">
        <f>VLOOKUP($AJ161,Players!$Z$3:$AA$1425,2,FALSE)</f>
        <v>#N/A</v>
      </c>
      <c r="AM161" s="260" t="e">
        <f t="shared" si="30"/>
        <v>#N/A</v>
      </c>
      <c r="AT161" s="225"/>
      <c r="AU161" s="261">
        <v>160</v>
      </c>
      <c r="AV161" s="260" t="e">
        <f>VLOOKUP($AT161,Players!$Z$3:$AA$1425,2,FALSE)</f>
        <v>#N/A</v>
      </c>
      <c r="AW161" s="260" t="e">
        <f t="shared" si="31"/>
        <v>#N/A</v>
      </c>
    </row>
    <row r="162" spans="1:49">
      <c r="A162" s="225"/>
      <c r="B162" s="262">
        <v>161</v>
      </c>
      <c r="C162" s="260" t="e">
        <f>VLOOKUP($A162,Players!$C$3:$D$1242,2,FALSE)</f>
        <v>#N/A</v>
      </c>
      <c r="D162" s="260" t="e">
        <f t="shared" si="25"/>
        <v>#N/A</v>
      </c>
      <c r="F162" s="225"/>
      <c r="G162" s="121">
        <v>161</v>
      </c>
      <c r="H162" s="260" t="e">
        <f>VLOOKUP($F162,Players!$C$3:$D$1242,2,FALSE)</f>
        <v>#N/A</v>
      </c>
      <c r="I162" s="260" t="e">
        <f t="shared" ref="I162:I167" si="32">IF(H162&gt;0,1,0)</f>
        <v>#N/A</v>
      </c>
      <c r="K162" s="225"/>
      <c r="L162" s="261">
        <v>161</v>
      </c>
      <c r="M162" s="260" t="e">
        <f>VLOOKUP($K162,Players!$C$3:$D$1242,2,FALSE)</f>
        <v>#N/A</v>
      </c>
      <c r="N162" s="260" t="e">
        <f t="shared" ref="N162:N176" si="33">IF(M162&gt;0,1,0)</f>
        <v>#N/A</v>
      </c>
      <c r="Z162" s="225"/>
      <c r="AA162" s="261">
        <v>161</v>
      </c>
      <c r="AB162" s="260" t="e">
        <f>VLOOKUP($Z162,Players!$C$3:$D$1242,2,FALSE)</f>
        <v>#N/A</v>
      </c>
      <c r="AC162" s="260" t="e">
        <f t="shared" si="29"/>
        <v>#N/A</v>
      </c>
      <c r="AJ162" s="225"/>
      <c r="AK162" s="261">
        <v>161</v>
      </c>
      <c r="AL162" s="260" t="e">
        <f>VLOOKUP($AJ162,Players!$Z$3:$AA$1425,2,FALSE)</f>
        <v>#N/A</v>
      </c>
      <c r="AM162" s="260" t="e">
        <f t="shared" si="30"/>
        <v>#N/A</v>
      </c>
      <c r="AT162" s="225"/>
      <c r="AU162" s="261">
        <v>161</v>
      </c>
      <c r="AV162" s="260" t="e">
        <f>VLOOKUP($AT162,Players!$Z$3:$AA$1425,2,FALSE)</f>
        <v>#N/A</v>
      </c>
      <c r="AW162" s="260" t="e">
        <f t="shared" si="31"/>
        <v>#N/A</v>
      </c>
    </row>
    <row r="163" spans="1:49">
      <c r="A163" s="225"/>
      <c r="B163" s="262">
        <v>162</v>
      </c>
      <c r="C163" s="260" t="e">
        <f>VLOOKUP($A163,Players!$C$3:$D$1242,2,FALSE)</f>
        <v>#N/A</v>
      </c>
      <c r="D163" s="260" t="e">
        <f t="shared" si="25"/>
        <v>#N/A</v>
      </c>
      <c r="F163" s="225"/>
      <c r="G163" s="121">
        <v>162</v>
      </c>
      <c r="H163" s="260" t="e">
        <f>VLOOKUP($F163,Players!$C$3:$D$1242,2,FALSE)</f>
        <v>#N/A</v>
      </c>
      <c r="I163" s="260" t="e">
        <f t="shared" si="32"/>
        <v>#N/A</v>
      </c>
      <c r="K163" s="225"/>
      <c r="L163" s="261">
        <v>162</v>
      </c>
      <c r="M163" s="260" t="e">
        <f>VLOOKUP($K163,Players!$C$3:$D$1242,2,FALSE)</f>
        <v>#N/A</v>
      </c>
      <c r="N163" s="260" t="e">
        <f t="shared" si="33"/>
        <v>#N/A</v>
      </c>
      <c r="Z163" s="225"/>
      <c r="AA163" s="261">
        <v>162</v>
      </c>
      <c r="AB163" s="260" t="e">
        <f>VLOOKUP($Z163,Players!$C$3:$D$1242,2,FALSE)</f>
        <v>#N/A</v>
      </c>
      <c r="AC163" s="260" t="e">
        <f t="shared" si="29"/>
        <v>#N/A</v>
      </c>
      <c r="AJ163" s="225"/>
      <c r="AK163" s="261">
        <v>162</v>
      </c>
      <c r="AL163" s="260" t="e">
        <f>VLOOKUP($AJ163,Players!$Z$3:$AA$1425,2,FALSE)</f>
        <v>#N/A</v>
      </c>
      <c r="AM163" s="260" t="e">
        <f t="shared" si="30"/>
        <v>#N/A</v>
      </c>
      <c r="AT163" s="225"/>
      <c r="AU163" s="261">
        <v>162</v>
      </c>
      <c r="AV163" s="260" t="e">
        <f>VLOOKUP($AT163,Players!$Z$3:$AA$1425,2,FALSE)</f>
        <v>#N/A</v>
      </c>
      <c r="AW163" s="260" t="e">
        <f t="shared" si="31"/>
        <v>#N/A</v>
      </c>
    </row>
    <row r="164" spans="1:49">
      <c r="A164" s="225"/>
      <c r="B164" s="262">
        <v>163</v>
      </c>
      <c r="C164" s="260" t="e">
        <f>VLOOKUP($A164,Players!$C$3:$D$1242,2,FALSE)</f>
        <v>#N/A</v>
      </c>
      <c r="D164" s="260" t="e">
        <f t="shared" si="25"/>
        <v>#N/A</v>
      </c>
      <c r="F164" s="225"/>
      <c r="G164" s="121">
        <v>163</v>
      </c>
      <c r="H164" s="260" t="e">
        <f>VLOOKUP($F164,Players!$C$3:$D$1242,2,FALSE)</f>
        <v>#N/A</v>
      </c>
      <c r="I164" s="260" t="e">
        <f t="shared" si="32"/>
        <v>#N/A</v>
      </c>
      <c r="K164" s="225"/>
      <c r="L164" s="261">
        <v>163</v>
      </c>
      <c r="M164" s="260" t="e">
        <f>VLOOKUP($K164,Players!$C$3:$D$1242,2,FALSE)</f>
        <v>#N/A</v>
      </c>
      <c r="N164" s="260" t="e">
        <f t="shared" si="33"/>
        <v>#N/A</v>
      </c>
      <c r="Z164" s="225"/>
      <c r="AA164" s="261">
        <v>163</v>
      </c>
      <c r="AB164" s="260" t="e">
        <f>VLOOKUP($Z164,Players!$C$3:$D$1242,2,FALSE)</f>
        <v>#N/A</v>
      </c>
      <c r="AC164" s="260" t="e">
        <f t="shared" si="29"/>
        <v>#N/A</v>
      </c>
      <c r="AJ164" s="225"/>
      <c r="AK164" s="261">
        <v>163</v>
      </c>
      <c r="AL164" s="260" t="e">
        <f>VLOOKUP($AJ164,Players!$Z$3:$AA$1425,2,FALSE)</f>
        <v>#N/A</v>
      </c>
      <c r="AM164" s="260" t="e">
        <f t="shared" si="30"/>
        <v>#N/A</v>
      </c>
      <c r="AT164" s="225"/>
      <c r="AU164" s="261">
        <v>163</v>
      </c>
      <c r="AV164" s="260" t="e">
        <f>VLOOKUP($AT164,Players!$Z$3:$AA$1425,2,FALSE)</f>
        <v>#N/A</v>
      </c>
      <c r="AW164" s="260" t="e">
        <f t="shared" si="31"/>
        <v>#N/A</v>
      </c>
    </row>
    <row r="165" spans="1:49">
      <c r="A165" s="225"/>
      <c r="B165" s="262">
        <v>164</v>
      </c>
      <c r="C165" s="260" t="e">
        <f>VLOOKUP($A165,Players!$C$3:$D$1242,2,FALSE)</f>
        <v>#N/A</v>
      </c>
      <c r="D165" s="260" t="e">
        <f t="shared" si="25"/>
        <v>#N/A</v>
      </c>
      <c r="F165" s="225"/>
      <c r="G165" s="121">
        <v>164</v>
      </c>
      <c r="H165" s="260" t="e">
        <f>VLOOKUP($F165,Players!$C$3:$D$1242,2,FALSE)</f>
        <v>#N/A</v>
      </c>
      <c r="I165" s="260" t="e">
        <f t="shared" si="32"/>
        <v>#N/A</v>
      </c>
      <c r="K165" s="225"/>
      <c r="L165" s="261">
        <v>164</v>
      </c>
      <c r="M165" s="260" t="e">
        <f>VLOOKUP($K165,Players!$C$3:$D$1242,2,FALSE)</f>
        <v>#N/A</v>
      </c>
      <c r="N165" s="260" t="e">
        <f t="shared" si="33"/>
        <v>#N/A</v>
      </c>
      <c r="Z165" s="225"/>
      <c r="AA165" s="261">
        <v>164</v>
      </c>
      <c r="AB165" s="260" t="e">
        <f>VLOOKUP($Z165,Players!$C$3:$D$1242,2,FALSE)</f>
        <v>#N/A</v>
      </c>
      <c r="AC165" s="260" t="e">
        <f t="shared" si="29"/>
        <v>#N/A</v>
      </c>
      <c r="AJ165" s="225"/>
      <c r="AK165" s="261">
        <v>164</v>
      </c>
      <c r="AL165" s="260" t="e">
        <f>VLOOKUP($AJ165,Players!$Z$3:$AA$1425,2,FALSE)</f>
        <v>#N/A</v>
      </c>
      <c r="AM165" s="260" t="e">
        <f t="shared" si="30"/>
        <v>#N/A</v>
      </c>
      <c r="AT165" s="225"/>
      <c r="AU165" s="261">
        <v>164</v>
      </c>
      <c r="AV165" s="260" t="e">
        <f>VLOOKUP($AT165,Players!$Z$3:$AA$1425,2,FALSE)</f>
        <v>#N/A</v>
      </c>
      <c r="AW165" s="260" t="e">
        <f t="shared" si="31"/>
        <v>#N/A</v>
      </c>
    </row>
    <row r="166" spans="1:49">
      <c r="A166" s="225"/>
      <c r="B166" s="262">
        <v>165</v>
      </c>
      <c r="C166" s="260" t="e">
        <f>VLOOKUP($A166,Players!$C$3:$D$1242,2,FALSE)</f>
        <v>#N/A</v>
      </c>
      <c r="D166" s="260" t="e">
        <f t="shared" si="25"/>
        <v>#N/A</v>
      </c>
      <c r="F166" s="225"/>
      <c r="G166" s="121">
        <v>165</v>
      </c>
      <c r="H166" s="260" t="e">
        <f>VLOOKUP($F166,Players!$C$3:$D$1242,2,FALSE)</f>
        <v>#N/A</v>
      </c>
      <c r="I166" s="260" t="e">
        <f t="shared" si="32"/>
        <v>#N/A</v>
      </c>
      <c r="K166" s="225"/>
      <c r="L166" s="261">
        <v>165</v>
      </c>
      <c r="M166" s="260" t="e">
        <f>VLOOKUP($K166,Players!$C$3:$D$1242,2,FALSE)</f>
        <v>#N/A</v>
      </c>
      <c r="N166" s="260" t="e">
        <f t="shared" si="33"/>
        <v>#N/A</v>
      </c>
      <c r="Z166" s="225"/>
      <c r="AA166" s="261">
        <v>165</v>
      </c>
      <c r="AB166" s="260" t="e">
        <f>VLOOKUP($Z166,Players!$C$3:$D$1242,2,FALSE)</f>
        <v>#N/A</v>
      </c>
      <c r="AC166" s="260" t="e">
        <f t="shared" si="29"/>
        <v>#N/A</v>
      </c>
      <c r="AJ166" s="225"/>
      <c r="AK166" s="261">
        <v>165</v>
      </c>
      <c r="AL166" s="260" t="e">
        <f>VLOOKUP($AJ166,Players!$Z$3:$AA$1425,2,FALSE)</f>
        <v>#N/A</v>
      </c>
      <c r="AM166" s="260" t="e">
        <f t="shared" si="30"/>
        <v>#N/A</v>
      </c>
      <c r="AT166" s="225"/>
      <c r="AU166" s="261">
        <v>165</v>
      </c>
      <c r="AV166" s="260" t="e">
        <f>VLOOKUP($AT166,Players!$Z$3:$AA$1425,2,FALSE)</f>
        <v>#N/A</v>
      </c>
      <c r="AW166" s="260" t="e">
        <f t="shared" si="31"/>
        <v>#N/A</v>
      </c>
    </row>
    <row r="167" spans="1:49">
      <c r="A167" s="225"/>
      <c r="B167" s="262">
        <v>166</v>
      </c>
      <c r="C167" s="260" t="e">
        <f>VLOOKUP($A167,Players!$C$3:$D$1242,2,FALSE)</f>
        <v>#N/A</v>
      </c>
      <c r="D167" s="260" t="e">
        <f t="shared" si="25"/>
        <v>#N/A</v>
      </c>
      <c r="F167" s="225"/>
      <c r="G167" s="121">
        <v>166</v>
      </c>
      <c r="H167" s="260" t="e">
        <f>VLOOKUP($F167,Players!$C$3:$D$1242,2,FALSE)</f>
        <v>#N/A</v>
      </c>
      <c r="I167" s="260" t="e">
        <f t="shared" si="32"/>
        <v>#N/A</v>
      </c>
      <c r="K167" s="225"/>
      <c r="L167" s="261">
        <v>166</v>
      </c>
      <c r="M167" s="260" t="e">
        <f>VLOOKUP($K167,Players!$C$3:$D$1242,2,FALSE)</f>
        <v>#N/A</v>
      </c>
      <c r="N167" s="260" t="e">
        <f t="shared" si="33"/>
        <v>#N/A</v>
      </c>
      <c r="Z167" s="225"/>
      <c r="AA167" s="261">
        <v>166</v>
      </c>
      <c r="AB167" s="260" t="e">
        <f>VLOOKUP($Z167,Players!$C$3:$D$1242,2,FALSE)</f>
        <v>#N/A</v>
      </c>
      <c r="AC167" s="260" t="e">
        <f t="shared" si="29"/>
        <v>#N/A</v>
      </c>
      <c r="AJ167" s="225"/>
      <c r="AK167" s="261">
        <v>166</v>
      </c>
      <c r="AL167" s="260" t="e">
        <f>VLOOKUP($AJ167,Players!$Z$3:$AA$1425,2,FALSE)</f>
        <v>#N/A</v>
      </c>
      <c r="AM167" s="260" t="e">
        <f t="shared" si="30"/>
        <v>#N/A</v>
      </c>
      <c r="AT167" s="225"/>
      <c r="AU167" s="261">
        <v>166</v>
      </c>
      <c r="AV167" s="260" t="e">
        <f>VLOOKUP($AT167,Players!$Z$3:$AA$1425,2,FALSE)</f>
        <v>#N/A</v>
      </c>
      <c r="AW167" s="260" t="e">
        <f t="shared" si="31"/>
        <v>#N/A</v>
      </c>
    </row>
    <row r="168" spans="1:49">
      <c r="A168" s="225"/>
      <c r="B168" s="262">
        <v>167</v>
      </c>
      <c r="C168" s="260" t="e">
        <f>VLOOKUP($A168,Players!$C$3:$D$1242,2,FALSE)</f>
        <v>#N/A</v>
      </c>
      <c r="D168" s="260" t="e">
        <f t="shared" si="25"/>
        <v>#N/A</v>
      </c>
      <c r="K168" s="225"/>
      <c r="L168" s="261">
        <v>167</v>
      </c>
      <c r="M168" s="260" t="e">
        <f>VLOOKUP($K168,Players!$C$3:$D$1242,2,FALSE)</f>
        <v>#N/A</v>
      </c>
      <c r="N168" s="260" t="e">
        <f t="shared" si="33"/>
        <v>#N/A</v>
      </c>
      <c r="Z168" s="225"/>
      <c r="AA168" s="261">
        <v>167</v>
      </c>
      <c r="AB168" s="260" t="e">
        <f>VLOOKUP($Z168,Players!$C$3:$D$1242,2,FALSE)</f>
        <v>#N/A</v>
      </c>
      <c r="AC168" s="260" t="e">
        <f t="shared" si="29"/>
        <v>#N/A</v>
      </c>
      <c r="AJ168" s="225"/>
      <c r="AK168" s="261">
        <v>167</v>
      </c>
      <c r="AL168" s="260" t="e">
        <f>VLOOKUP($AJ168,Players!$Z$3:$AA$1425,2,FALSE)</f>
        <v>#N/A</v>
      </c>
      <c r="AM168" s="260" t="e">
        <f t="shared" si="30"/>
        <v>#N/A</v>
      </c>
      <c r="AT168" s="225"/>
      <c r="AU168" s="261">
        <v>167</v>
      </c>
      <c r="AV168" s="260" t="e">
        <f>VLOOKUP($AT168,Players!$Z$3:$AA$1425,2,FALSE)</f>
        <v>#N/A</v>
      </c>
      <c r="AW168" s="260" t="e">
        <f t="shared" si="31"/>
        <v>#N/A</v>
      </c>
    </row>
    <row r="169" spans="1:49">
      <c r="A169" s="225"/>
      <c r="B169" s="262">
        <v>168</v>
      </c>
      <c r="C169" s="260" t="e">
        <f>VLOOKUP($A169,Players!$C$3:$D$1242,2,FALSE)</f>
        <v>#N/A</v>
      </c>
      <c r="D169" s="260" t="e">
        <f t="shared" si="25"/>
        <v>#N/A</v>
      </c>
      <c r="K169" s="225"/>
      <c r="L169" s="261">
        <v>168</v>
      </c>
      <c r="M169" s="260" t="e">
        <f>VLOOKUP($K169,Players!$C$3:$D$1242,2,FALSE)</f>
        <v>#N/A</v>
      </c>
      <c r="N169" s="260" t="e">
        <f t="shared" si="33"/>
        <v>#N/A</v>
      </c>
      <c r="Z169" s="225"/>
      <c r="AA169" s="261">
        <v>168</v>
      </c>
      <c r="AB169" s="260" t="e">
        <f>VLOOKUP($Z169,Players!$C$3:$D$1242,2,FALSE)</f>
        <v>#N/A</v>
      </c>
      <c r="AC169" s="260" t="e">
        <f t="shared" si="29"/>
        <v>#N/A</v>
      </c>
      <c r="AJ169" s="225"/>
      <c r="AK169" s="261">
        <v>168</v>
      </c>
      <c r="AL169" s="260" t="e">
        <f>VLOOKUP($AJ169,Players!$Z$3:$AA$1425,2,FALSE)</f>
        <v>#N/A</v>
      </c>
      <c r="AM169" s="260" t="e">
        <f t="shared" si="30"/>
        <v>#N/A</v>
      </c>
      <c r="AT169" s="225"/>
      <c r="AU169" s="261">
        <v>168</v>
      </c>
      <c r="AV169" s="260" t="e">
        <f>VLOOKUP($AT169,Players!$Z$3:$AA$1425,2,FALSE)</f>
        <v>#N/A</v>
      </c>
      <c r="AW169" s="260" t="e">
        <f t="shared" si="31"/>
        <v>#N/A</v>
      </c>
    </row>
    <row r="170" spans="1:49">
      <c r="A170" s="225"/>
      <c r="B170" s="262">
        <v>169</v>
      </c>
      <c r="C170" s="260" t="e">
        <f>VLOOKUP($A170,Players!$C$3:$D$1242,2,FALSE)</f>
        <v>#N/A</v>
      </c>
      <c r="D170" s="260" t="e">
        <f t="shared" si="25"/>
        <v>#N/A</v>
      </c>
      <c r="K170" s="225"/>
      <c r="L170" s="261">
        <v>169</v>
      </c>
      <c r="M170" s="260" t="e">
        <f>VLOOKUP($K170,Players!$C$3:$D$1242,2,FALSE)</f>
        <v>#N/A</v>
      </c>
      <c r="N170" s="260" t="e">
        <f t="shared" si="33"/>
        <v>#N/A</v>
      </c>
      <c r="Z170" s="225"/>
      <c r="AA170" s="261">
        <v>169</v>
      </c>
      <c r="AB170" s="260" t="e">
        <f>VLOOKUP($Z170,Players!$C$3:$D$1242,2,FALSE)</f>
        <v>#N/A</v>
      </c>
      <c r="AC170" s="260" t="e">
        <f t="shared" si="29"/>
        <v>#N/A</v>
      </c>
      <c r="AJ170" s="225"/>
      <c r="AK170" s="261">
        <v>169</v>
      </c>
      <c r="AL170" s="260" t="e">
        <f>VLOOKUP($AJ170,Players!$Z$3:$AA$1425,2,FALSE)</f>
        <v>#N/A</v>
      </c>
      <c r="AM170" s="260" t="e">
        <f t="shared" si="30"/>
        <v>#N/A</v>
      </c>
      <c r="AT170" s="225"/>
      <c r="AU170" s="261">
        <v>169</v>
      </c>
      <c r="AV170" s="260" t="e">
        <f>VLOOKUP($AT170,Players!$Z$3:$AA$1425,2,FALSE)</f>
        <v>#N/A</v>
      </c>
      <c r="AW170" s="260" t="e">
        <f t="shared" si="31"/>
        <v>#N/A</v>
      </c>
    </row>
    <row r="171" spans="1:49">
      <c r="A171" s="225"/>
      <c r="B171" s="262">
        <v>170</v>
      </c>
      <c r="C171" s="260" t="e">
        <f>VLOOKUP($A171,Players!$C$3:$D$1242,2,FALSE)</f>
        <v>#N/A</v>
      </c>
      <c r="D171" s="260" t="e">
        <f t="shared" si="25"/>
        <v>#N/A</v>
      </c>
      <c r="K171" s="225"/>
      <c r="L171" s="261">
        <v>170</v>
      </c>
      <c r="M171" s="260" t="e">
        <f>VLOOKUP($K171,Players!$C$3:$D$1242,2,FALSE)</f>
        <v>#N/A</v>
      </c>
      <c r="N171" s="260" t="e">
        <f t="shared" si="33"/>
        <v>#N/A</v>
      </c>
      <c r="Z171" s="225"/>
      <c r="AA171" s="261">
        <v>170</v>
      </c>
      <c r="AB171" s="260" t="e">
        <f>VLOOKUP($Z171,Players!$C$3:$D$1242,2,FALSE)</f>
        <v>#N/A</v>
      </c>
      <c r="AC171" s="260" t="e">
        <f t="shared" si="29"/>
        <v>#N/A</v>
      </c>
      <c r="AJ171" s="225"/>
      <c r="AK171" s="261">
        <v>170</v>
      </c>
      <c r="AL171" s="260" t="e">
        <f>VLOOKUP($AJ171,Players!$Z$3:$AA$1425,2,FALSE)</f>
        <v>#N/A</v>
      </c>
      <c r="AM171" s="260" t="e">
        <f t="shared" si="30"/>
        <v>#N/A</v>
      </c>
      <c r="AT171" s="225"/>
      <c r="AU171" s="261">
        <v>170</v>
      </c>
      <c r="AV171" s="260" t="e">
        <f>VLOOKUP($AT171,Players!$Z$3:$AA$1425,2,FALSE)</f>
        <v>#N/A</v>
      </c>
      <c r="AW171" s="260" t="e">
        <f t="shared" si="31"/>
        <v>#N/A</v>
      </c>
    </row>
    <row r="172" spans="1:49">
      <c r="A172" s="225"/>
      <c r="B172" s="262">
        <v>171</v>
      </c>
      <c r="C172" s="260" t="e">
        <f>VLOOKUP($A172,Players!$C$3:$D$1242,2,FALSE)</f>
        <v>#N/A</v>
      </c>
      <c r="D172" s="260" t="e">
        <f t="shared" si="25"/>
        <v>#N/A</v>
      </c>
      <c r="K172" s="225"/>
      <c r="L172" s="261">
        <v>171</v>
      </c>
      <c r="M172" s="260" t="e">
        <f>VLOOKUP($K172,Players!$C$3:$D$1242,2,FALSE)</f>
        <v>#N/A</v>
      </c>
      <c r="N172" s="260" t="e">
        <f t="shared" si="33"/>
        <v>#N/A</v>
      </c>
      <c r="Z172" s="225"/>
      <c r="AA172" s="261">
        <v>171</v>
      </c>
      <c r="AB172" s="260" t="e">
        <f>VLOOKUP($Z172,Players!$C$3:$D$1242,2,FALSE)</f>
        <v>#N/A</v>
      </c>
      <c r="AC172" s="260" t="e">
        <f t="shared" si="29"/>
        <v>#N/A</v>
      </c>
      <c r="AJ172" s="225"/>
      <c r="AK172" s="261">
        <v>171</v>
      </c>
      <c r="AL172" s="260" t="e">
        <f>VLOOKUP($AJ172,Players!$Z$3:$AA$1425,2,FALSE)</f>
        <v>#N/A</v>
      </c>
      <c r="AM172" s="260" t="e">
        <f t="shared" si="30"/>
        <v>#N/A</v>
      </c>
      <c r="AT172" s="225"/>
      <c r="AU172" s="261">
        <v>171</v>
      </c>
      <c r="AV172" s="260" t="e">
        <f>VLOOKUP($AT172,Players!$Z$3:$AA$1425,2,FALSE)</f>
        <v>#N/A</v>
      </c>
      <c r="AW172" s="260" t="e">
        <f t="shared" si="31"/>
        <v>#N/A</v>
      </c>
    </row>
    <row r="173" spans="1:49">
      <c r="A173" s="225"/>
      <c r="B173" s="262">
        <v>172</v>
      </c>
      <c r="C173" s="260" t="e">
        <f>VLOOKUP($A173,Players!$C$3:$D$1242,2,FALSE)</f>
        <v>#N/A</v>
      </c>
      <c r="D173" s="260" t="e">
        <f t="shared" si="25"/>
        <v>#N/A</v>
      </c>
      <c r="K173" s="225"/>
      <c r="L173" s="261">
        <v>172</v>
      </c>
      <c r="M173" s="260" t="e">
        <f>VLOOKUP($K173,Players!$C$3:$D$1242,2,FALSE)</f>
        <v>#N/A</v>
      </c>
      <c r="N173" s="260" t="e">
        <f t="shared" si="33"/>
        <v>#N/A</v>
      </c>
      <c r="Z173" s="225"/>
      <c r="AA173" s="261">
        <v>172</v>
      </c>
      <c r="AB173" s="260" t="e">
        <f>VLOOKUP($Z173,Players!$C$3:$D$1242,2,FALSE)</f>
        <v>#N/A</v>
      </c>
      <c r="AC173" s="260" t="e">
        <f t="shared" si="29"/>
        <v>#N/A</v>
      </c>
      <c r="AJ173" s="225"/>
      <c r="AK173" s="261">
        <v>172</v>
      </c>
      <c r="AL173" s="260" t="e">
        <f>VLOOKUP($AJ173,Players!$Z$3:$AA$1425,2,FALSE)</f>
        <v>#N/A</v>
      </c>
      <c r="AM173" s="260" t="e">
        <f t="shared" si="30"/>
        <v>#N/A</v>
      </c>
      <c r="AT173" s="225"/>
      <c r="AU173" s="261">
        <v>172</v>
      </c>
      <c r="AV173" s="260" t="e">
        <f>VLOOKUP($AT173,Players!$Z$3:$AA$1425,2,FALSE)</f>
        <v>#N/A</v>
      </c>
      <c r="AW173" s="260" t="e">
        <f t="shared" si="31"/>
        <v>#N/A</v>
      </c>
    </row>
    <row r="174" spans="1:49">
      <c r="A174" s="225"/>
      <c r="B174" s="262">
        <v>173</v>
      </c>
      <c r="C174" s="260" t="e">
        <f>VLOOKUP($A174,Players!$C$3:$D$1242,2,FALSE)</f>
        <v>#N/A</v>
      </c>
      <c r="D174" s="260" t="e">
        <f t="shared" si="25"/>
        <v>#N/A</v>
      </c>
      <c r="K174" s="225"/>
      <c r="L174" s="261">
        <v>173</v>
      </c>
      <c r="M174" s="260" t="e">
        <f>VLOOKUP($K174,Players!$C$3:$D$1242,2,FALSE)</f>
        <v>#N/A</v>
      </c>
      <c r="N174" s="260" t="e">
        <f t="shared" si="33"/>
        <v>#N/A</v>
      </c>
      <c r="Z174" s="225"/>
      <c r="AA174" s="261">
        <v>173</v>
      </c>
      <c r="AB174" s="260" t="e">
        <f>VLOOKUP($Z174,Players!$C$3:$D$1242,2,FALSE)</f>
        <v>#N/A</v>
      </c>
      <c r="AC174" s="260" t="e">
        <f t="shared" si="29"/>
        <v>#N/A</v>
      </c>
      <c r="AJ174" s="225"/>
      <c r="AK174" s="261">
        <v>173</v>
      </c>
      <c r="AL174" s="260" t="e">
        <f>VLOOKUP($AJ174,Players!$Z$3:$AA$1425,2,FALSE)</f>
        <v>#N/A</v>
      </c>
      <c r="AM174" s="260" t="e">
        <f t="shared" si="30"/>
        <v>#N/A</v>
      </c>
      <c r="AT174" s="225"/>
      <c r="AU174" s="261">
        <v>173</v>
      </c>
      <c r="AV174" s="260" t="e">
        <f>VLOOKUP($AT174,Players!$Z$3:$AA$1425,2,FALSE)</f>
        <v>#N/A</v>
      </c>
      <c r="AW174" s="260" t="e">
        <f t="shared" si="31"/>
        <v>#N/A</v>
      </c>
    </row>
    <row r="175" spans="1:49">
      <c r="A175" s="225"/>
      <c r="B175" s="262">
        <v>174</v>
      </c>
      <c r="C175" s="260" t="e">
        <f>VLOOKUP($A175,Players!$C$3:$D$1242,2,FALSE)</f>
        <v>#N/A</v>
      </c>
      <c r="D175" s="260" t="e">
        <f t="shared" si="25"/>
        <v>#N/A</v>
      </c>
      <c r="K175" s="225"/>
      <c r="L175" s="261">
        <v>174</v>
      </c>
      <c r="M175" s="260" t="e">
        <f>VLOOKUP($K175,Players!$C$3:$D$1242,2,FALSE)</f>
        <v>#N/A</v>
      </c>
      <c r="N175" s="260" t="e">
        <f t="shared" si="33"/>
        <v>#N/A</v>
      </c>
      <c r="Z175" s="225"/>
      <c r="AA175" s="261">
        <v>174</v>
      </c>
      <c r="AB175" s="260" t="e">
        <f>VLOOKUP($Z175,Players!$C$3:$D$1242,2,FALSE)</f>
        <v>#N/A</v>
      </c>
      <c r="AC175" s="260" t="e">
        <f t="shared" si="29"/>
        <v>#N/A</v>
      </c>
      <c r="AJ175" s="225"/>
      <c r="AK175" s="261">
        <v>174</v>
      </c>
      <c r="AL175" s="260" t="e">
        <f>VLOOKUP($AJ175,Players!$Z$3:$AA$1425,2,FALSE)</f>
        <v>#N/A</v>
      </c>
      <c r="AM175" s="260" t="e">
        <f t="shared" si="30"/>
        <v>#N/A</v>
      </c>
      <c r="AT175" s="225"/>
      <c r="AU175" s="261">
        <v>174</v>
      </c>
      <c r="AV175" s="260" t="e">
        <f>VLOOKUP($AT175,Players!$Z$3:$AA$1425,2,FALSE)</f>
        <v>#N/A</v>
      </c>
      <c r="AW175" s="260" t="e">
        <f t="shared" si="31"/>
        <v>#N/A</v>
      </c>
    </row>
    <row r="176" spans="1:49">
      <c r="A176" s="225"/>
      <c r="B176" s="262">
        <v>175</v>
      </c>
      <c r="C176" s="260" t="e">
        <f>VLOOKUP($A176,Players!$C$3:$D$1242,2,FALSE)</f>
        <v>#N/A</v>
      </c>
      <c r="D176" s="260" t="e">
        <f t="shared" si="25"/>
        <v>#N/A</v>
      </c>
      <c r="K176" s="225"/>
      <c r="L176" s="261">
        <v>175</v>
      </c>
      <c r="M176" s="260" t="e">
        <f>VLOOKUP($K176,Players!$C$3:$D$1242,2,FALSE)</f>
        <v>#N/A</v>
      </c>
      <c r="N176" s="260" t="e">
        <f t="shared" si="33"/>
        <v>#N/A</v>
      </c>
      <c r="Z176" s="225"/>
      <c r="AA176" s="261">
        <v>175</v>
      </c>
      <c r="AB176" s="260" t="e">
        <f>VLOOKUP($Z176,Players!$C$3:$D$1242,2,FALSE)</f>
        <v>#N/A</v>
      </c>
      <c r="AC176" s="260" t="e">
        <f t="shared" si="29"/>
        <v>#N/A</v>
      </c>
      <c r="AJ176" s="225"/>
      <c r="AK176" s="261">
        <v>175</v>
      </c>
      <c r="AL176" s="260" t="e">
        <f>VLOOKUP($AJ176,Players!$Z$3:$AA$1425,2,FALSE)</f>
        <v>#N/A</v>
      </c>
      <c r="AM176" s="260" t="e">
        <f t="shared" si="30"/>
        <v>#N/A</v>
      </c>
      <c r="AT176" s="225"/>
      <c r="AU176" s="261">
        <v>175</v>
      </c>
      <c r="AV176" s="260" t="e">
        <f>VLOOKUP($AT176,Players!$Z$3:$AA$1425,2,FALSE)</f>
        <v>#N/A</v>
      </c>
      <c r="AW176" s="260" t="e">
        <f t="shared" si="31"/>
        <v>#N/A</v>
      </c>
    </row>
    <row r="177" spans="1:49">
      <c r="A177" s="225"/>
      <c r="B177" s="262">
        <v>176</v>
      </c>
      <c r="C177" s="260" t="e">
        <f>VLOOKUP($A177,Players!$C$3:$D$1242,2,FALSE)</f>
        <v>#N/A</v>
      </c>
      <c r="D177" s="260" t="e">
        <f t="shared" si="25"/>
        <v>#N/A</v>
      </c>
      <c r="Z177" s="225"/>
      <c r="AA177" s="261">
        <v>176</v>
      </c>
      <c r="AB177" s="260" t="e">
        <f>VLOOKUP($Z177,Players!$C$3:$D$1242,2,FALSE)</f>
        <v>#N/A</v>
      </c>
      <c r="AC177" s="260" t="e">
        <f t="shared" si="29"/>
        <v>#N/A</v>
      </c>
      <c r="AJ177" s="225"/>
      <c r="AK177" s="261">
        <v>176</v>
      </c>
      <c r="AL177" s="260" t="e">
        <f>VLOOKUP($AJ177,Players!$Z$3:$AA$1425,2,FALSE)</f>
        <v>#N/A</v>
      </c>
      <c r="AM177" s="260" t="e">
        <f t="shared" si="30"/>
        <v>#N/A</v>
      </c>
      <c r="AT177" s="225"/>
      <c r="AU177" s="261">
        <v>176</v>
      </c>
      <c r="AV177" s="260" t="e">
        <f>VLOOKUP($AT177,Players!$Z$3:$AA$1425,2,FALSE)</f>
        <v>#N/A</v>
      </c>
      <c r="AW177" s="260" t="e">
        <f t="shared" si="31"/>
        <v>#N/A</v>
      </c>
    </row>
    <row r="178" spans="1:49">
      <c r="A178" s="225"/>
      <c r="B178" s="262">
        <v>177</v>
      </c>
      <c r="C178" s="260" t="e">
        <f>VLOOKUP($A178,Players!$C$3:$D$1242,2,FALSE)</f>
        <v>#N/A</v>
      </c>
      <c r="D178" s="260" t="e">
        <f t="shared" si="25"/>
        <v>#N/A</v>
      </c>
      <c r="Z178" s="225"/>
      <c r="AA178" s="261">
        <v>177</v>
      </c>
      <c r="AB178" s="260" t="e">
        <f>VLOOKUP($Z178,Players!$C$3:$D$1242,2,FALSE)</f>
        <v>#N/A</v>
      </c>
      <c r="AC178" s="260" t="e">
        <f t="shared" si="29"/>
        <v>#N/A</v>
      </c>
      <c r="AJ178" s="225"/>
      <c r="AK178" s="261">
        <v>177</v>
      </c>
      <c r="AL178" s="260" t="e">
        <f>VLOOKUP($AJ178,Players!$Z$3:$AA$1425,2,FALSE)</f>
        <v>#N/A</v>
      </c>
      <c r="AM178" s="260" t="e">
        <f t="shared" si="30"/>
        <v>#N/A</v>
      </c>
      <c r="AT178" s="225"/>
      <c r="AU178" s="261">
        <v>177</v>
      </c>
      <c r="AV178" s="260" t="e">
        <f>VLOOKUP($AT178,Players!$Z$3:$AA$1425,2,FALSE)</f>
        <v>#N/A</v>
      </c>
      <c r="AW178" s="260" t="e">
        <f t="shared" si="31"/>
        <v>#N/A</v>
      </c>
    </row>
    <row r="179" spans="1:49">
      <c r="A179" s="225"/>
      <c r="B179" s="262">
        <v>178</v>
      </c>
      <c r="C179" s="260" t="e">
        <f>VLOOKUP($A179,Players!$C$3:$D$1242,2,FALSE)</f>
        <v>#N/A</v>
      </c>
      <c r="D179" s="260" t="e">
        <f t="shared" si="25"/>
        <v>#N/A</v>
      </c>
      <c r="Z179" s="225"/>
      <c r="AA179" s="261">
        <v>178</v>
      </c>
      <c r="AB179" s="260" t="e">
        <f>VLOOKUP($Z179,Players!$C$3:$D$1242,2,FALSE)</f>
        <v>#N/A</v>
      </c>
      <c r="AC179" s="260" t="e">
        <f t="shared" si="29"/>
        <v>#N/A</v>
      </c>
      <c r="AJ179" s="225"/>
      <c r="AK179" s="261">
        <v>178</v>
      </c>
      <c r="AL179" s="260" t="e">
        <f>VLOOKUP($AJ179,Players!$Z$3:$AA$1425,2,FALSE)</f>
        <v>#N/A</v>
      </c>
      <c r="AM179" s="260" t="e">
        <f t="shared" si="30"/>
        <v>#N/A</v>
      </c>
      <c r="AT179" s="225"/>
      <c r="AU179" s="261">
        <v>178</v>
      </c>
      <c r="AV179" s="260" t="e">
        <f>VLOOKUP($AT179,Players!$Z$3:$AA$1425,2,FALSE)</f>
        <v>#N/A</v>
      </c>
      <c r="AW179" s="260" t="e">
        <f t="shared" si="31"/>
        <v>#N/A</v>
      </c>
    </row>
    <row r="180" spans="1:49">
      <c r="A180" s="225"/>
      <c r="B180" s="262">
        <v>179</v>
      </c>
      <c r="C180" s="260" t="e">
        <f>VLOOKUP($A180,Players!$C$3:$D$1242,2,FALSE)</f>
        <v>#N/A</v>
      </c>
      <c r="D180" s="260" t="e">
        <f t="shared" si="25"/>
        <v>#N/A</v>
      </c>
      <c r="Z180" s="225"/>
      <c r="AA180" s="261">
        <v>179</v>
      </c>
      <c r="AB180" s="260" t="e">
        <f>VLOOKUP($Z180,Players!$C$3:$D$1242,2,FALSE)</f>
        <v>#N/A</v>
      </c>
      <c r="AC180" s="260" t="e">
        <f t="shared" si="29"/>
        <v>#N/A</v>
      </c>
      <c r="AJ180" s="225"/>
      <c r="AK180" s="261">
        <v>179</v>
      </c>
      <c r="AL180" s="260" t="e">
        <f>VLOOKUP($AJ180,Players!$Z$3:$AA$1425,2,FALSE)</f>
        <v>#N/A</v>
      </c>
      <c r="AM180" s="260" t="e">
        <f t="shared" si="30"/>
        <v>#N/A</v>
      </c>
      <c r="AT180" s="225"/>
      <c r="AU180" s="261">
        <v>179</v>
      </c>
      <c r="AV180" s="260" t="e">
        <f>VLOOKUP($AT180,Players!$Z$3:$AA$1425,2,FALSE)</f>
        <v>#N/A</v>
      </c>
      <c r="AW180" s="260" t="e">
        <f t="shared" si="31"/>
        <v>#N/A</v>
      </c>
    </row>
    <row r="181" spans="1:49">
      <c r="A181" s="225"/>
      <c r="B181" s="262">
        <v>180</v>
      </c>
      <c r="C181" s="260" t="e">
        <f>VLOOKUP($A181,Players!$C$3:$D$1242,2,FALSE)</f>
        <v>#N/A</v>
      </c>
      <c r="D181" s="260" t="e">
        <f t="shared" si="25"/>
        <v>#N/A</v>
      </c>
      <c r="Z181" s="225"/>
      <c r="AA181" s="261">
        <v>180</v>
      </c>
      <c r="AB181" s="260" t="e">
        <f>VLOOKUP($Z181,Players!$C$3:$D$1242,2,FALSE)</f>
        <v>#N/A</v>
      </c>
      <c r="AC181" s="260" t="e">
        <f t="shared" si="29"/>
        <v>#N/A</v>
      </c>
      <c r="AJ181" s="225"/>
      <c r="AK181" s="261">
        <v>180</v>
      </c>
      <c r="AL181" s="260" t="e">
        <f>VLOOKUP($AJ181,Players!$Z$3:$AA$1425,2,FALSE)</f>
        <v>#N/A</v>
      </c>
      <c r="AM181" s="260" t="e">
        <f t="shared" si="30"/>
        <v>#N/A</v>
      </c>
      <c r="AT181" s="225"/>
      <c r="AU181" s="261">
        <v>180</v>
      </c>
      <c r="AV181" s="260" t="e">
        <f>VLOOKUP($AT181,Players!$Z$3:$AA$1425,2,FALSE)</f>
        <v>#N/A</v>
      </c>
      <c r="AW181" s="260" t="e">
        <f t="shared" si="31"/>
        <v>#N/A</v>
      </c>
    </row>
    <row r="182" spans="1:49">
      <c r="A182" s="225"/>
      <c r="B182" s="262">
        <v>181</v>
      </c>
      <c r="C182" s="260" t="e">
        <f>VLOOKUP($A182,Players!$C$3:$D$1242,2,FALSE)</f>
        <v>#N/A</v>
      </c>
      <c r="D182" s="260" t="e">
        <f t="shared" si="25"/>
        <v>#N/A</v>
      </c>
      <c r="Z182" s="225"/>
      <c r="AA182" s="261">
        <v>181</v>
      </c>
      <c r="AB182" s="260" t="e">
        <f>VLOOKUP($Z182,Players!$C$3:$D$1242,2,FALSE)</f>
        <v>#N/A</v>
      </c>
      <c r="AC182" s="260" t="e">
        <f t="shared" si="29"/>
        <v>#N/A</v>
      </c>
      <c r="AJ182" s="225"/>
      <c r="AK182" s="261">
        <v>181</v>
      </c>
      <c r="AL182" s="260" t="e">
        <f>VLOOKUP($AJ182,Players!$Z$3:$AA$1425,2,FALSE)</f>
        <v>#N/A</v>
      </c>
      <c r="AM182" s="260" t="e">
        <f t="shared" si="30"/>
        <v>#N/A</v>
      </c>
      <c r="AT182" s="225"/>
      <c r="AU182" s="261">
        <v>181</v>
      </c>
      <c r="AV182" s="260" t="e">
        <f>VLOOKUP($AT182,Players!$Z$3:$AA$1425,2,FALSE)</f>
        <v>#N/A</v>
      </c>
      <c r="AW182" s="260" t="e">
        <f t="shared" si="31"/>
        <v>#N/A</v>
      </c>
    </row>
    <row r="183" spans="1:49">
      <c r="A183" s="225"/>
      <c r="B183" s="262">
        <v>182</v>
      </c>
      <c r="C183" s="260" t="e">
        <f>VLOOKUP($A183,Players!$C$3:$D$1242,2,FALSE)</f>
        <v>#N/A</v>
      </c>
      <c r="D183" s="260" t="e">
        <f t="shared" si="25"/>
        <v>#N/A</v>
      </c>
      <c r="Z183" s="225"/>
      <c r="AA183" s="261">
        <v>182</v>
      </c>
      <c r="AB183" s="260" t="e">
        <f>VLOOKUP($Z183,Players!$C$3:$D$1242,2,FALSE)</f>
        <v>#N/A</v>
      </c>
      <c r="AC183" s="260" t="e">
        <f t="shared" si="29"/>
        <v>#N/A</v>
      </c>
      <c r="AJ183" s="225"/>
      <c r="AK183" s="261">
        <v>182</v>
      </c>
      <c r="AL183" s="260" t="e">
        <f>VLOOKUP($AJ183,Players!$Z$3:$AA$1425,2,FALSE)</f>
        <v>#N/A</v>
      </c>
      <c r="AM183" s="260" t="e">
        <f t="shared" si="30"/>
        <v>#N/A</v>
      </c>
      <c r="AT183" s="225"/>
      <c r="AU183" s="261">
        <v>182</v>
      </c>
      <c r="AV183" s="260" t="e">
        <f>VLOOKUP($AT183,Players!$Z$3:$AA$1425,2,FALSE)</f>
        <v>#N/A</v>
      </c>
      <c r="AW183" s="260" t="e">
        <f t="shared" si="31"/>
        <v>#N/A</v>
      </c>
    </row>
    <row r="184" spans="1:49">
      <c r="A184" s="225"/>
      <c r="B184" s="262">
        <v>183</v>
      </c>
      <c r="C184" s="260" t="e">
        <f>VLOOKUP($A184,Players!$C$3:$D$1242,2,FALSE)</f>
        <v>#N/A</v>
      </c>
      <c r="D184" s="260" t="e">
        <f t="shared" si="25"/>
        <v>#N/A</v>
      </c>
      <c r="Z184" s="225"/>
      <c r="AA184" s="261">
        <v>183</v>
      </c>
      <c r="AB184" s="260" t="e">
        <f>VLOOKUP($Z184,Players!$C$3:$D$1242,2,FALSE)</f>
        <v>#N/A</v>
      </c>
      <c r="AC184" s="260" t="e">
        <f t="shared" si="29"/>
        <v>#N/A</v>
      </c>
      <c r="AJ184" s="225"/>
      <c r="AK184" s="261">
        <v>183</v>
      </c>
      <c r="AL184" s="260" t="e">
        <f>VLOOKUP($AJ184,Players!$Z$3:$AA$1425,2,FALSE)</f>
        <v>#N/A</v>
      </c>
      <c r="AM184" s="260" t="e">
        <f t="shared" si="30"/>
        <v>#N/A</v>
      </c>
      <c r="AT184" s="225"/>
      <c r="AU184" s="261">
        <v>183</v>
      </c>
      <c r="AV184" s="260" t="e">
        <f>VLOOKUP($AT184,Players!$Z$3:$AA$1425,2,FALSE)</f>
        <v>#N/A</v>
      </c>
      <c r="AW184" s="260" t="e">
        <f t="shared" si="31"/>
        <v>#N/A</v>
      </c>
    </row>
    <row r="185" spans="1:49">
      <c r="A185" s="225"/>
      <c r="B185" s="262">
        <v>184</v>
      </c>
      <c r="C185" s="260" t="e">
        <f>VLOOKUP($A185,Players!$C$3:$D$1242,2,FALSE)</f>
        <v>#N/A</v>
      </c>
      <c r="D185" s="260" t="e">
        <f t="shared" si="25"/>
        <v>#N/A</v>
      </c>
      <c r="Z185" s="225"/>
      <c r="AA185" s="261">
        <v>184</v>
      </c>
      <c r="AB185" s="260" t="e">
        <f>VLOOKUP($Z185,Players!$C$3:$D$1242,2,FALSE)</f>
        <v>#N/A</v>
      </c>
      <c r="AC185" s="260" t="e">
        <f t="shared" si="29"/>
        <v>#N/A</v>
      </c>
      <c r="AJ185" s="225"/>
      <c r="AK185" s="261">
        <v>184</v>
      </c>
      <c r="AL185" s="260" t="e">
        <f>VLOOKUP($AJ185,Players!$Z$3:$AA$1425,2,FALSE)</f>
        <v>#N/A</v>
      </c>
      <c r="AM185" s="260" t="e">
        <f t="shared" si="30"/>
        <v>#N/A</v>
      </c>
      <c r="AT185" s="225"/>
      <c r="AU185" s="261">
        <v>184</v>
      </c>
      <c r="AV185" s="260" t="e">
        <f>VLOOKUP($AT185,Players!$Z$3:$AA$1425,2,FALSE)</f>
        <v>#N/A</v>
      </c>
      <c r="AW185" s="260" t="e">
        <f t="shared" si="31"/>
        <v>#N/A</v>
      </c>
    </row>
    <row r="186" spans="1:49">
      <c r="A186" s="225"/>
      <c r="B186" s="262">
        <v>185</v>
      </c>
      <c r="C186" s="260" t="e">
        <f>VLOOKUP($A186,Players!$C$3:$D$1242,2,FALSE)</f>
        <v>#N/A</v>
      </c>
      <c r="D186" s="260" t="e">
        <f t="shared" si="25"/>
        <v>#N/A</v>
      </c>
      <c r="Z186" s="225"/>
      <c r="AA186" s="261">
        <v>185</v>
      </c>
      <c r="AB186" s="260" t="e">
        <f>VLOOKUP($Z186,Players!$C$3:$D$1242,2,FALSE)</f>
        <v>#N/A</v>
      </c>
      <c r="AC186" s="260" t="e">
        <f t="shared" si="29"/>
        <v>#N/A</v>
      </c>
      <c r="AJ186" s="225"/>
      <c r="AK186" s="261">
        <v>185</v>
      </c>
      <c r="AL186" s="260" t="e">
        <f>VLOOKUP($AJ186,Players!$Z$3:$AA$1425,2,FALSE)</f>
        <v>#N/A</v>
      </c>
      <c r="AM186" s="260" t="e">
        <f t="shared" si="30"/>
        <v>#N/A</v>
      </c>
      <c r="AT186" s="225"/>
      <c r="AU186" s="261">
        <v>185</v>
      </c>
      <c r="AV186" s="260" t="e">
        <f>VLOOKUP($AT186,Players!$Z$3:$AA$1425,2,FALSE)</f>
        <v>#N/A</v>
      </c>
      <c r="AW186" s="260" t="e">
        <f t="shared" si="31"/>
        <v>#N/A</v>
      </c>
    </row>
    <row r="187" spans="1:49">
      <c r="A187" s="225"/>
      <c r="B187" s="262">
        <v>186</v>
      </c>
      <c r="C187" s="260" t="e">
        <f>VLOOKUP($A187,Players!$C$3:$D$1242,2,FALSE)</f>
        <v>#N/A</v>
      </c>
      <c r="D187" s="260" t="e">
        <f t="shared" si="25"/>
        <v>#N/A</v>
      </c>
      <c r="Z187" s="225"/>
      <c r="AA187" s="261">
        <v>186</v>
      </c>
      <c r="AB187" s="260" t="e">
        <f>VLOOKUP($Z187,Players!$C$3:$D$1242,2,FALSE)</f>
        <v>#N/A</v>
      </c>
      <c r="AC187" s="260" t="e">
        <f t="shared" si="29"/>
        <v>#N/A</v>
      </c>
      <c r="AJ187" s="225"/>
      <c r="AK187" s="261">
        <v>186</v>
      </c>
      <c r="AL187" s="260" t="e">
        <f>VLOOKUP($AJ187,Players!$Z$3:$AA$1425,2,FALSE)</f>
        <v>#N/A</v>
      </c>
      <c r="AM187" s="260" t="e">
        <f t="shared" si="30"/>
        <v>#N/A</v>
      </c>
      <c r="AT187" s="225"/>
      <c r="AU187" s="261">
        <v>186</v>
      </c>
      <c r="AV187" s="260" t="e">
        <f>VLOOKUP($AT187,Players!$Z$3:$AA$1425,2,FALSE)</f>
        <v>#N/A</v>
      </c>
      <c r="AW187" s="260" t="e">
        <f t="shared" si="31"/>
        <v>#N/A</v>
      </c>
    </row>
    <row r="188" spans="1:49">
      <c r="A188" s="225"/>
      <c r="B188" s="262">
        <v>187</v>
      </c>
      <c r="C188" s="260" t="e">
        <f>VLOOKUP($A188,Players!$C$3:$D$1242,2,FALSE)</f>
        <v>#N/A</v>
      </c>
      <c r="D188" s="260" t="e">
        <f t="shared" si="25"/>
        <v>#N/A</v>
      </c>
      <c r="Z188" s="225"/>
      <c r="AA188" s="261">
        <v>187</v>
      </c>
      <c r="AB188" s="260" t="e">
        <f>VLOOKUP($Z188,Players!$C$3:$D$1242,2,FALSE)</f>
        <v>#N/A</v>
      </c>
      <c r="AC188" s="260" t="e">
        <f t="shared" si="29"/>
        <v>#N/A</v>
      </c>
      <c r="AJ188" s="225"/>
      <c r="AK188" s="261">
        <v>187</v>
      </c>
      <c r="AL188" s="260" t="e">
        <f>VLOOKUP($AJ188,Players!$Z$3:$AA$1425,2,FALSE)</f>
        <v>#N/A</v>
      </c>
      <c r="AM188" s="260" t="e">
        <f t="shared" si="30"/>
        <v>#N/A</v>
      </c>
      <c r="AT188" s="225"/>
      <c r="AU188" s="261">
        <v>187</v>
      </c>
      <c r="AV188" s="260" t="e">
        <f>VLOOKUP($AT188,Players!$Z$3:$AA$1425,2,FALSE)</f>
        <v>#N/A</v>
      </c>
      <c r="AW188" s="260" t="e">
        <f t="shared" si="31"/>
        <v>#N/A</v>
      </c>
    </row>
    <row r="189" spans="1:49">
      <c r="A189" s="225"/>
      <c r="B189" s="262">
        <v>188</v>
      </c>
      <c r="C189" s="260" t="e">
        <f>VLOOKUP($A189,Players!$C$3:$D$1242,2,FALSE)</f>
        <v>#N/A</v>
      </c>
      <c r="D189" s="260" t="e">
        <f t="shared" si="25"/>
        <v>#N/A</v>
      </c>
      <c r="Z189" s="225"/>
      <c r="AA189" s="261">
        <v>188</v>
      </c>
      <c r="AB189" s="260" t="e">
        <f>VLOOKUP($Z189,Players!$C$3:$D$1242,2,FALSE)</f>
        <v>#N/A</v>
      </c>
      <c r="AC189" s="260" t="e">
        <f t="shared" si="29"/>
        <v>#N/A</v>
      </c>
      <c r="AJ189" s="225"/>
      <c r="AK189" s="261">
        <v>188</v>
      </c>
      <c r="AL189" s="260" t="e">
        <f>VLOOKUP($AJ189,Players!$Z$3:$AA$1425,2,FALSE)</f>
        <v>#N/A</v>
      </c>
      <c r="AM189" s="260" t="e">
        <f t="shared" si="30"/>
        <v>#N/A</v>
      </c>
      <c r="AT189" s="225"/>
      <c r="AU189" s="261">
        <v>188</v>
      </c>
      <c r="AV189" s="260" t="e">
        <f>VLOOKUP($AT189,Players!$Z$3:$AA$1425,2,FALSE)</f>
        <v>#N/A</v>
      </c>
      <c r="AW189" s="260" t="e">
        <f t="shared" si="31"/>
        <v>#N/A</v>
      </c>
    </row>
    <row r="190" spans="1:49">
      <c r="A190" s="225"/>
      <c r="B190" s="262">
        <v>189</v>
      </c>
      <c r="C190" s="260" t="e">
        <f>VLOOKUP($A190,Players!$C$3:$D$1242,2,FALSE)</f>
        <v>#N/A</v>
      </c>
      <c r="D190" s="260" t="e">
        <f t="shared" si="25"/>
        <v>#N/A</v>
      </c>
      <c r="Z190" s="225"/>
      <c r="AA190" s="261">
        <v>189</v>
      </c>
      <c r="AB190" s="260" t="e">
        <f>VLOOKUP($Z190,Players!$C$3:$D$1242,2,FALSE)</f>
        <v>#N/A</v>
      </c>
      <c r="AC190" s="260" t="e">
        <f t="shared" si="29"/>
        <v>#N/A</v>
      </c>
      <c r="AJ190" s="225"/>
      <c r="AK190" s="261">
        <v>189</v>
      </c>
      <c r="AL190" s="260" t="e">
        <f>VLOOKUP($AJ190,Players!$Z$3:$AA$1425,2,FALSE)</f>
        <v>#N/A</v>
      </c>
      <c r="AM190" s="260" t="e">
        <f t="shared" si="30"/>
        <v>#N/A</v>
      </c>
      <c r="AT190" s="225"/>
      <c r="AU190" s="261">
        <v>189</v>
      </c>
      <c r="AV190" s="260" t="e">
        <f>VLOOKUP($AT190,Players!$Z$3:$AA$1425,2,FALSE)</f>
        <v>#N/A</v>
      </c>
      <c r="AW190" s="260" t="e">
        <f t="shared" si="31"/>
        <v>#N/A</v>
      </c>
    </row>
    <row r="191" spans="1:49">
      <c r="A191" s="225"/>
      <c r="B191" s="262">
        <v>190</v>
      </c>
      <c r="C191" s="260" t="e">
        <f>VLOOKUP($A191,Players!$C$3:$D$1242,2,FALSE)</f>
        <v>#N/A</v>
      </c>
      <c r="D191" s="260" t="e">
        <f t="shared" si="25"/>
        <v>#N/A</v>
      </c>
      <c r="Z191" s="225"/>
      <c r="AA191" s="261">
        <v>190</v>
      </c>
      <c r="AB191" s="260" t="e">
        <f>VLOOKUP($Z191,Players!$C$3:$D$1242,2,FALSE)</f>
        <v>#N/A</v>
      </c>
      <c r="AC191" s="260" t="e">
        <f t="shared" si="29"/>
        <v>#N/A</v>
      </c>
      <c r="AJ191" s="225"/>
      <c r="AK191" s="261">
        <v>190</v>
      </c>
      <c r="AL191" s="260" t="e">
        <f>VLOOKUP($AJ191,Players!$Z$3:$AA$1425,2,FALSE)</f>
        <v>#N/A</v>
      </c>
      <c r="AM191" s="260" t="e">
        <f t="shared" si="30"/>
        <v>#N/A</v>
      </c>
      <c r="AT191" s="225"/>
      <c r="AU191" s="261">
        <v>190</v>
      </c>
      <c r="AV191" s="260" t="e">
        <f>VLOOKUP($AT191,Players!$Z$3:$AA$1425,2,FALSE)</f>
        <v>#N/A</v>
      </c>
      <c r="AW191" s="260" t="e">
        <f t="shared" si="31"/>
        <v>#N/A</v>
      </c>
    </row>
    <row r="192" spans="1:49">
      <c r="A192" s="225"/>
      <c r="B192" s="262">
        <v>191</v>
      </c>
      <c r="C192" s="260" t="e">
        <f>VLOOKUP($A192,Players!$C$3:$D$1242,2,FALSE)</f>
        <v>#N/A</v>
      </c>
      <c r="D192" s="260" t="e">
        <f t="shared" si="25"/>
        <v>#N/A</v>
      </c>
      <c r="Z192" s="225"/>
      <c r="AA192" s="261">
        <v>191</v>
      </c>
      <c r="AB192" s="260" t="e">
        <f>VLOOKUP($Z192,Players!$C$3:$D$1242,2,FALSE)</f>
        <v>#N/A</v>
      </c>
      <c r="AC192" s="260" t="e">
        <f t="shared" si="29"/>
        <v>#N/A</v>
      </c>
      <c r="AJ192" s="225"/>
      <c r="AK192" s="261">
        <v>191</v>
      </c>
      <c r="AL192" s="260" t="e">
        <f>VLOOKUP($AJ192,Players!$Z$3:$AA$1425,2,FALSE)</f>
        <v>#N/A</v>
      </c>
      <c r="AM192" s="260" t="e">
        <f t="shared" si="30"/>
        <v>#N/A</v>
      </c>
      <c r="AT192" s="225"/>
      <c r="AU192" s="261">
        <v>191</v>
      </c>
      <c r="AV192" s="260" t="e">
        <f>VLOOKUP($AT192,Players!$Z$3:$AA$1425,2,FALSE)</f>
        <v>#N/A</v>
      </c>
      <c r="AW192" s="260" t="e">
        <f t="shared" si="31"/>
        <v>#N/A</v>
      </c>
    </row>
    <row r="193" spans="1:49">
      <c r="A193" s="225"/>
      <c r="B193" s="262">
        <v>192</v>
      </c>
      <c r="C193" s="260" t="e">
        <f>VLOOKUP($A193,Players!$C$3:$D$1242,2,FALSE)</f>
        <v>#N/A</v>
      </c>
      <c r="D193" s="260" t="e">
        <f t="shared" si="25"/>
        <v>#N/A</v>
      </c>
      <c r="Z193" s="225"/>
      <c r="AA193" s="261">
        <v>192</v>
      </c>
      <c r="AB193" s="260" t="e">
        <f>VLOOKUP($Z193,Players!$C$3:$D$1242,2,FALSE)</f>
        <v>#N/A</v>
      </c>
      <c r="AC193" s="260" t="e">
        <f t="shared" si="29"/>
        <v>#N/A</v>
      </c>
      <c r="AJ193" s="225"/>
      <c r="AK193" s="261">
        <v>192</v>
      </c>
      <c r="AL193" s="260" t="e">
        <f>VLOOKUP($AJ193,Players!$Z$3:$AA$1425,2,FALSE)</f>
        <v>#N/A</v>
      </c>
      <c r="AM193" s="260" t="e">
        <f t="shared" si="30"/>
        <v>#N/A</v>
      </c>
      <c r="AT193" s="225"/>
      <c r="AU193" s="261">
        <v>192</v>
      </c>
      <c r="AV193" s="260" t="e">
        <f>VLOOKUP($AT193,Players!$Z$3:$AA$1425,2,FALSE)</f>
        <v>#N/A</v>
      </c>
      <c r="AW193" s="260" t="e">
        <f t="shared" si="31"/>
        <v>#N/A</v>
      </c>
    </row>
    <row r="194" spans="1:49">
      <c r="A194" s="225"/>
      <c r="B194" s="262">
        <v>193</v>
      </c>
      <c r="C194" s="260" t="e">
        <f>VLOOKUP($A194,Players!$C$3:$D$1242,2,FALSE)</f>
        <v>#N/A</v>
      </c>
      <c r="D194" s="260" t="e">
        <f t="shared" ref="D194:D226" si="34">IF(C194&gt;0,1,0)</f>
        <v>#N/A</v>
      </c>
      <c r="Z194" s="225"/>
      <c r="AA194" s="261">
        <v>193</v>
      </c>
      <c r="AB194" s="260" t="e">
        <f>VLOOKUP($Z194,Players!$C$3:$D$1242,2,FALSE)</f>
        <v>#N/A</v>
      </c>
      <c r="AC194" s="260" t="e">
        <f t="shared" ref="AC194:AC257" si="35">IF(AB194&gt;0,1,0)</f>
        <v>#N/A</v>
      </c>
      <c r="AJ194" s="225"/>
      <c r="AK194" s="261">
        <v>193</v>
      </c>
      <c r="AL194" s="260" t="e">
        <f>VLOOKUP($AJ194,Players!$Z$3:$AA$1425,2,FALSE)</f>
        <v>#N/A</v>
      </c>
      <c r="AM194" s="260" t="e">
        <f t="shared" ref="AM194:AM257" si="36">IF(AL194&gt;0,1,0)</f>
        <v>#N/A</v>
      </c>
      <c r="AT194" s="225"/>
      <c r="AU194" s="261">
        <v>193</v>
      </c>
      <c r="AV194" s="260" t="e">
        <f>VLOOKUP($AT194,Players!$Z$3:$AA$1425,2,FALSE)</f>
        <v>#N/A</v>
      </c>
      <c r="AW194" s="260" t="e">
        <f t="shared" ref="AW194:AW257" si="37">IF(AV194&gt;0,1,0)</f>
        <v>#N/A</v>
      </c>
    </row>
    <row r="195" spans="1:49">
      <c r="A195" s="225"/>
      <c r="B195" s="262">
        <v>194</v>
      </c>
      <c r="C195" s="260" t="e">
        <f>VLOOKUP($A195,Players!$C$3:$D$1242,2,FALSE)</f>
        <v>#N/A</v>
      </c>
      <c r="D195" s="260" t="e">
        <f t="shared" si="34"/>
        <v>#N/A</v>
      </c>
      <c r="Z195" s="225"/>
      <c r="AA195" s="261">
        <v>194</v>
      </c>
      <c r="AB195" s="260" t="e">
        <f>VLOOKUP($Z195,Players!$C$3:$D$1242,2,FALSE)</f>
        <v>#N/A</v>
      </c>
      <c r="AC195" s="260" t="e">
        <f t="shared" si="35"/>
        <v>#N/A</v>
      </c>
      <c r="AJ195" s="225"/>
      <c r="AK195" s="261">
        <v>194</v>
      </c>
      <c r="AL195" s="260" t="e">
        <f>VLOOKUP($AJ195,Players!$Z$3:$AA$1425,2,FALSE)</f>
        <v>#N/A</v>
      </c>
      <c r="AM195" s="260" t="e">
        <f t="shared" si="36"/>
        <v>#N/A</v>
      </c>
      <c r="AT195" s="225"/>
      <c r="AU195" s="261">
        <v>194</v>
      </c>
      <c r="AV195" s="260" t="e">
        <f>VLOOKUP($AT195,Players!$Z$3:$AA$1425,2,FALSE)</f>
        <v>#N/A</v>
      </c>
      <c r="AW195" s="260" t="e">
        <f t="shared" si="37"/>
        <v>#N/A</v>
      </c>
    </row>
    <row r="196" spans="1:49">
      <c r="A196" s="225"/>
      <c r="B196" s="262">
        <v>195</v>
      </c>
      <c r="C196" s="260" t="e">
        <f>VLOOKUP($A196,Players!$C$3:$D$1242,2,FALSE)</f>
        <v>#N/A</v>
      </c>
      <c r="D196" s="260" t="e">
        <f t="shared" si="34"/>
        <v>#N/A</v>
      </c>
      <c r="Z196" s="225"/>
      <c r="AA196" s="261">
        <v>195</v>
      </c>
      <c r="AB196" s="260" t="e">
        <f>VLOOKUP($Z196,Players!$C$3:$D$1242,2,FALSE)</f>
        <v>#N/A</v>
      </c>
      <c r="AC196" s="260" t="e">
        <f t="shared" si="35"/>
        <v>#N/A</v>
      </c>
      <c r="AJ196" s="225"/>
      <c r="AK196" s="261">
        <v>195</v>
      </c>
      <c r="AL196" s="260" t="e">
        <f>VLOOKUP($AJ196,Players!$Z$3:$AA$1425,2,FALSE)</f>
        <v>#N/A</v>
      </c>
      <c r="AM196" s="260" t="e">
        <f t="shared" si="36"/>
        <v>#N/A</v>
      </c>
      <c r="AT196" s="225"/>
      <c r="AU196" s="261">
        <v>195</v>
      </c>
      <c r="AV196" s="260" t="e">
        <f>VLOOKUP($AT196,Players!$Z$3:$AA$1425,2,FALSE)</f>
        <v>#N/A</v>
      </c>
      <c r="AW196" s="260" t="e">
        <f t="shared" si="37"/>
        <v>#N/A</v>
      </c>
    </row>
    <row r="197" spans="1:49">
      <c r="A197" s="225"/>
      <c r="B197" s="262">
        <v>196</v>
      </c>
      <c r="C197" s="260" t="e">
        <f>VLOOKUP($A197,Players!$C$3:$D$1242,2,FALSE)</f>
        <v>#N/A</v>
      </c>
      <c r="D197" s="260" t="e">
        <f t="shared" si="34"/>
        <v>#N/A</v>
      </c>
      <c r="Z197" s="225"/>
      <c r="AA197" s="261">
        <v>196</v>
      </c>
      <c r="AB197" s="260" t="e">
        <f>VLOOKUP($Z197,Players!$C$3:$D$1242,2,FALSE)</f>
        <v>#N/A</v>
      </c>
      <c r="AC197" s="260" t="e">
        <f t="shared" si="35"/>
        <v>#N/A</v>
      </c>
      <c r="AJ197" s="225"/>
      <c r="AK197" s="261">
        <v>196</v>
      </c>
      <c r="AL197" s="260" t="e">
        <f>VLOOKUP($AJ197,Players!$Z$3:$AA$1425,2,FALSE)</f>
        <v>#N/A</v>
      </c>
      <c r="AM197" s="260" t="e">
        <f t="shared" si="36"/>
        <v>#N/A</v>
      </c>
      <c r="AT197" s="225"/>
      <c r="AU197" s="261">
        <v>196</v>
      </c>
      <c r="AV197" s="260" t="e">
        <f>VLOOKUP($AT197,Players!$Z$3:$AA$1425,2,FALSE)</f>
        <v>#N/A</v>
      </c>
      <c r="AW197" s="260" t="e">
        <f t="shared" si="37"/>
        <v>#N/A</v>
      </c>
    </row>
    <row r="198" spans="1:49">
      <c r="A198" s="225"/>
      <c r="B198" s="262">
        <v>197</v>
      </c>
      <c r="C198" s="260" t="e">
        <f>VLOOKUP($A198,Players!$C$3:$D$1242,2,FALSE)</f>
        <v>#N/A</v>
      </c>
      <c r="D198" s="260" t="e">
        <f t="shared" si="34"/>
        <v>#N/A</v>
      </c>
      <c r="Z198" s="225"/>
      <c r="AA198" s="261">
        <v>197</v>
      </c>
      <c r="AB198" s="260" t="e">
        <f>VLOOKUP($Z198,Players!$C$3:$D$1242,2,FALSE)</f>
        <v>#N/A</v>
      </c>
      <c r="AC198" s="260" t="e">
        <f t="shared" si="35"/>
        <v>#N/A</v>
      </c>
      <c r="AJ198" s="225"/>
      <c r="AK198" s="261">
        <v>197</v>
      </c>
      <c r="AL198" s="260" t="e">
        <f>VLOOKUP($AJ198,Players!$Z$3:$AA$1425,2,FALSE)</f>
        <v>#N/A</v>
      </c>
      <c r="AM198" s="260" t="e">
        <f t="shared" si="36"/>
        <v>#N/A</v>
      </c>
      <c r="AT198" s="225"/>
      <c r="AU198" s="261">
        <v>197</v>
      </c>
      <c r="AV198" s="260" t="e">
        <f>VLOOKUP($AT198,Players!$Z$3:$AA$1425,2,FALSE)</f>
        <v>#N/A</v>
      </c>
      <c r="AW198" s="260" t="e">
        <f t="shared" si="37"/>
        <v>#N/A</v>
      </c>
    </row>
    <row r="199" spans="1:49">
      <c r="A199" s="225"/>
      <c r="B199" s="262">
        <v>198</v>
      </c>
      <c r="C199" s="260" t="e">
        <f>VLOOKUP($A199,Players!$C$3:$D$1242,2,FALSE)</f>
        <v>#N/A</v>
      </c>
      <c r="D199" s="260" t="e">
        <f t="shared" si="34"/>
        <v>#N/A</v>
      </c>
      <c r="Z199" s="225"/>
      <c r="AA199" s="261">
        <v>198</v>
      </c>
      <c r="AB199" s="260" t="e">
        <f>VLOOKUP($Z199,Players!$C$3:$D$1242,2,FALSE)</f>
        <v>#N/A</v>
      </c>
      <c r="AC199" s="260" t="e">
        <f t="shared" si="35"/>
        <v>#N/A</v>
      </c>
      <c r="AJ199" s="225"/>
      <c r="AK199" s="261">
        <v>198</v>
      </c>
      <c r="AL199" s="260" t="e">
        <f>VLOOKUP($AJ199,Players!$Z$3:$AA$1425,2,FALSE)</f>
        <v>#N/A</v>
      </c>
      <c r="AM199" s="260" t="e">
        <f t="shared" si="36"/>
        <v>#N/A</v>
      </c>
      <c r="AT199" s="225"/>
      <c r="AU199" s="261">
        <v>198</v>
      </c>
      <c r="AV199" s="260" t="e">
        <f>VLOOKUP($AT199,Players!$Z$3:$AA$1425,2,FALSE)</f>
        <v>#N/A</v>
      </c>
      <c r="AW199" s="260" t="e">
        <f t="shared" si="37"/>
        <v>#N/A</v>
      </c>
    </row>
    <row r="200" spans="1:49">
      <c r="A200" s="225"/>
      <c r="B200" s="262">
        <v>199</v>
      </c>
      <c r="C200" s="260" t="e">
        <f>VLOOKUP($A200,Players!$C$3:$D$1242,2,FALSE)</f>
        <v>#N/A</v>
      </c>
      <c r="D200" s="260" t="e">
        <f t="shared" si="34"/>
        <v>#N/A</v>
      </c>
      <c r="Z200" s="225"/>
      <c r="AA200" s="261">
        <v>199</v>
      </c>
      <c r="AB200" s="260" t="e">
        <f>VLOOKUP($Z200,Players!$C$3:$D$1242,2,FALSE)</f>
        <v>#N/A</v>
      </c>
      <c r="AC200" s="260" t="e">
        <f t="shared" si="35"/>
        <v>#N/A</v>
      </c>
      <c r="AJ200" s="225"/>
      <c r="AK200" s="261">
        <v>199</v>
      </c>
      <c r="AL200" s="260" t="e">
        <f>VLOOKUP($AJ200,Players!$Z$3:$AA$1425,2,FALSE)</f>
        <v>#N/A</v>
      </c>
      <c r="AM200" s="260" t="e">
        <f t="shared" si="36"/>
        <v>#N/A</v>
      </c>
      <c r="AT200" s="225"/>
      <c r="AU200" s="261">
        <v>199</v>
      </c>
      <c r="AV200" s="260" t="e">
        <f>VLOOKUP($AT200,Players!$Z$3:$AA$1425,2,FALSE)</f>
        <v>#N/A</v>
      </c>
      <c r="AW200" s="260" t="e">
        <f t="shared" si="37"/>
        <v>#N/A</v>
      </c>
    </row>
    <row r="201" spans="1:49">
      <c r="A201" s="225"/>
      <c r="B201" s="262">
        <v>200</v>
      </c>
      <c r="C201" s="260" t="e">
        <f>VLOOKUP($A201,Players!$C$3:$D$1242,2,FALSE)</f>
        <v>#N/A</v>
      </c>
      <c r="D201" s="260" t="e">
        <f t="shared" si="34"/>
        <v>#N/A</v>
      </c>
      <c r="Z201" s="225"/>
      <c r="AA201" s="261">
        <v>200</v>
      </c>
      <c r="AB201" s="260" t="e">
        <f>VLOOKUP($Z201,Players!$C$3:$D$1242,2,FALSE)</f>
        <v>#N/A</v>
      </c>
      <c r="AC201" s="260" t="e">
        <f t="shared" si="35"/>
        <v>#N/A</v>
      </c>
      <c r="AJ201" s="225"/>
      <c r="AK201" s="261">
        <v>200</v>
      </c>
      <c r="AL201" s="260" t="e">
        <f>VLOOKUP($AJ201,Players!$Z$3:$AA$1425,2,FALSE)</f>
        <v>#N/A</v>
      </c>
      <c r="AM201" s="260" t="e">
        <f t="shared" si="36"/>
        <v>#N/A</v>
      </c>
      <c r="AT201" s="225"/>
      <c r="AU201" s="261">
        <v>200</v>
      </c>
      <c r="AV201" s="260" t="e">
        <f>VLOOKUP($AT201,Players!$Z$3:$AA$1425,2,FALSE)</f>
        <v>#N/A</v>
      </c>
      <c r="AW201" s="260" t="e">
        <f t="shared" si="37"/>
        <v>#N/A</v>
      </c>
    </row>
    <row r="202" spans="1:49">
      <c r="A202" s="225"/>
      <c r="B202" s="262">
        <v>201</v>
      </c>
      <c r="C202" s="260" t="e">
        <f>VLOOKUP($A202,Players!$C$3:$D$1242,2,FALSE)</f>
        <v>#N/A</v>
      </c>
      <c r="D202" s="260" t="e">
        <f t="shared" si="34"/>
        <v>#N/A</v>
      </c>
      <c r="Z202" s="225"/>
      <c r="AA202" s="261">
        <v>201</v>
      </c>
      <c r="AB202" s="260" t="e">
        <f>VLOOKUP($Z202,Players!$C$3:$D$1242,2,FALSE)</f>
        <v>#N/A</v>
      </c>
      <c r="AC202" s="260" t="e">
        <f t="shared" si="35"/>
        <v>#N/A</v>
      </c>
      <c r="AJ202" s="225"/>
      <c r="AK202" s="261">
        <v>201</v>
      </c>
      <c r="AL202" s="260" t="e">
        <f>VLOOKUP($AJ202,Players!$Z$3:$AA$1425,2,FALSE)</f>
        <v>#N/A</v>
      </c>
      <c r="AM202" s="260" t="e">
        <f t="shared" si="36"/>
        <v>#N/A</v>
      </c>
      <c r="AT202" s="225"/>
      <c r="AU202" s="261">
        <v>201</v>
      </c>
      <c r="AV202" s="260" t="e">
        <f>VLOOKUP($AT202,Players!$Z$3:$AA$1425,2,FALSE)</f>
        <v>#N/A</v>
      </c>
      <c r="AW202" s="260" t="e">
        <f t="shared" si="37"/>
        <v>#N/A</v>
      </c>
    </row>
    <row r="203" spans="1:49">
      <c r="A203" s="225"/>
      <c r="B203" s="262">
        <v>202</v>
      </c>
      <c r="C203" s="260" t="e">
        <f>VLOOKUP($A203,Players!$C$3:$D$1242,2,FALSE)</f>
        <v>#N/A</v>
      </c>
      <c r="D203" s="260" t="e">
        <f t="shared" si="34"/>
        <v>#N/A</v>
      </c>
      <c r="Z203" s="225"/>
      <c r="AA203" s="261">
        <v>202</v>
      </c>
      <c r="AB203" s="260" t="e">
        <f>VLOOKUP($Z203,Players!$C$3:$D$1242,2,FALSE)</f>
        <v>#N/A</v>
      </c>
      <c r="AC203" s="260" t="e">
        <f t="shared" si="35"/>
        <v>#N/A</v>
      </c>
      <c r="AJ203" s="225"/>
      <c r="AK203" s="261">
        <v>202</v>
      </c>
      <c r="AL203" s="260" t="e">
        <f>VLOOKUP($AJ203,Players!$Z$3:$AA$1425,2,FALSE)</f>
        <v>#N/A</v>
      </c>
      <c r="AM203" s="260" t="e">
        <f t="shared" si="36"/>
        <v>#N/A</v>
      </c>
      <c r="AT203" s="225"/>
      <c r="AU203" s="261">
        <v>202</v>
      </c>
      <c r="AV203" s="260" t="e">
        <f>VLOOKUP($AT203,Players!$Z$3:$AA$1425,2,FALSE)</f>
        <v>#N/A</v>
      </c>
      <c r="AW203" s="260" t="e">
        <f t="shared" si="37"/>
        <v>#N/A</v>
      </c>
    </row>
    <row r="204" spans="1:49">
      <c r="A204" s="225"/>
      <c r="B204" s="262">
        <v>203</v>
      </c>
      <c r="C204" s="260" t="e">
        <f>VLOOKUP($A204,Players!$C$3:$D$1242,2,FALSE)</f>
        <v>#N/A</v>
      </c>
      <c r="D204" s="260" t="e">
        <f t="shared" si="34"/>
        <v>#N/A</v>
      </c>
      <c r="Z204" s="225"/>
      <c r="AA204" s="261">
        <v>203</v>
      </c>
      <c r="AB204" s="260" t="e">
        <f>VLOOKUP($Z204,Players!$C$3:$D$1242,2,FALSE)</f>
        <v>#N/A</v>
      </c>
      <c r="AC204" s="260" t="e">
        <f t="shared" si="35"/>
        <v>#N/A</v>
      </c>
      <c r="AJ204" s="225"/>
      <c r="AK204" s="261">
        <v>203</v>
      </c>
      <c r="AL204" s="260" t="e">
        <f>VLOOKUP($AJ204,Players!$Z$3:$AA$1425,2,FALSE)</f>
        <v>#N/A</v>
      </c>
      <c r="AM204" s="260" t="e">
        <f t="shared" si="36"/>
        <v>#N/A</v>
      </c>
      <c r="AT204" s="225"/>
      <c r="AU204" s="261">
        <v>203</v>
      </c>
      <c r="AV204" s="260" t="e">
        <f>VLOOKUP($AT204,Players!$Z$3:$AA$1425,2,FALSE)</f>
        <v>#N/A</v>
      </c>
      <c r="AW204" s="260" t="e">
        <f t="shared" si="37"/>
        <v>#N/A</v>
      </c>
    </row>
    <row r="205" spans="1:49">
      <c r="A205" s="225"/>
      <c r="B205" s="262">
        <v>204</v>
      </c>
      <c r="C205" s="260" t="e">
        <f>VLOOKUP($A205,Players!$C$3:$D$1242,2,FALSE)</f>
        <v>#N/A</v>
      </c>
      <c r="D205" s="260" t="e">
        <f t="shared" si="34"/>
        <v>#N/A</v>
      </c>
      <c r="Z205" s="225"/>
      <c r="AA205" s="261">
        <v>204</v>
      </c>
      <c r="AB205" s="260" t="e">
        <f>VLOOKUP($Z205,Players!$C$3:$D$1242,2,FALSE)</f>
        <v>#N/A</v>
      </c>
      <c r="AC205" s="260" t="e">
        <f t="shared" si="35"/>
        <v>#N/A</v>
      </c>
      <c r="AJ205" s="225"/>
      <c r="AK205" s="261">
        <v>204</v>
      </c>
      <c r="AL205" s="260" t="e">
        <f>VLOOKUP($AJ205,Players!$Z$3:$AA$1425,2,FALSE)</f>
        <v>#N/A</v>
      </c>
      <c r="AM205" s="260" t="e">
        <f t="shared" si="36"/>
        <v>#N/A</v>
      </c>
      <c r="AT205" s="225"/>
      <c r="AU205" s="261">
        <v>204</v>
      </c>
      <c r="AV205" s="260" t="e">
        <f>VLOOKUP($AT205,Players!$Z$3:$AA$1425,2,FALSE)</f>
        <v>#N/A</v>
      </c>
      <c r="AW205" s="260" t="e">
        <f t="shared" si="37"/>
        <v>#N/A</v>
      </c>
    </row>
    <row r="206" spans="1:49">
      <c r="A206" s="225"/>
      <c r="B206" s="262">
        <v>205</v>
      </c>
      <c r="C206" s="260" t="e">
        <f>VLOOKUP($A206,Players!$C$3:$D$1242,2,FALSE)</f>
        <v>#N/A</v>
      </c>
      <c r="D206" s="260" t="e">
        <f t="shared" si="34"/>
        <v>#N/A</v>
      </c>
      <c r="Z206" s="225"/>
      <c r="AA206" s="261">
        <v>205</v>
      </c>
      <c r="AB206" s="260" t="e">
        <f>VLOOKUP($Z206,Players!$C$3:$D$1242,2,FALSE)</f>
        <v>#N/A</v>
      </c>
      <c r="AC206" s="260" t="e">
        <f t="shared" si="35"/>
        <v>#N/A</v>
      </c>
      <c r="AJ206" s="225"/>
      <c r="AK206" s="261">
        <v>205</v>
      </c>
      <c r="AL206" s="260" t="e">
        <f>VLOOKUP($AJ206,Players!$Z$3:$AA$1425,2,FALSE)</f>
        <v>#N/A</v>
      </c>
      <c r="AM206" s="260" t="e">
        <f t="shared" si="36"/>
        <v>#N/A</v>
      </c>
      <c r="AT206" s="225"/>
      <c r="AU206" s="261">
        <v>205</v>
      </c>
      <c r="AV206" s="260" t="e">
        <f>VLOOKUP($AT206,Players!$Z$3:$AA$1425,2,FALSE)</f>
        <v>#N/A</v>
      </c>
      <c r="AW206" s="260" t="e">
        <f t="shared" si="37"/>
        <v>#N/A</v>
      </c>
    </row>
    <row r="207" spans="1:49">
      <c r="A207" s="225"/>
      <c r="B207" s="262">
        <v>206</v>
      </c>
      <c r="C207" s="260" t="e">
        <f>VLOOKUP($A207,Players!$C$3:$D$1242,2,FALSE)</f>
        <v>#N/A</v>
      </c>
      <c r="D207" s="260" t="e">
        <f t="shared" si="34"/>
        <v>#N/A</v>
      </c>
      <c r="Z207" s="225"/>
      <c r="AA207" s="261">
        <v>206</v>
      </c>
      <c r="AB207" s="260" t="e">
        <f>VLOOKUP($Z207,Players!$C$3:$D$1242,2,FALSE)</f>
        <v>#N/A</v>
      </c>
      <c r="AC207" s="260" t="e">
        <f t="shared" si="35"/>
        <v>#N/A</v>
      </c>
      <c r="AJ207" s="225"/>
      <c r="AK207" s="261">
        <v>206</v>
      </c>
      <c r="AL207" s="260" t="e">
        <f>VLOOKUP($AJ207,Players!$Z$3:$AA$1425,2,FALSE)</f>
        <v>#N/A</v>
      </c>
      <c r="AM207" s="260" t="e">
        <f t="shared" si="36"/>
        <v>#N/A</v>
      </c>
      <c r="AT207" s="225"/>
      <c r="AU207" s="261">
        <v>206</v>
      </c>
      <c r="AV207" s="260" t="e">
        <f>VLOOKUP($AT207,Players!$Z$3:$AA$1425,2,FALSE)</f>
        <v>#N/A</v>
      </c>
      <c r="AW207" s="260" t="e">
        <f t="shared" si="37"/>
        <v>#N/A</v>
      </c>
    </row>
    <row r="208" spans="1:49">
      <c r="A208" s="225"/>
      <c r="B208" s="262">
        <v>207</v>
      </c>
      <c r="C208" s="260" t="e">
        <f>VLOOKUP($A208,Players!$C$3:$D$1242,2,FALSE)</f>
        <v>#N/A</v>
      </c>
      <c r="D208" s="260" t="e">
        <f t="shared" si="34"/>
        <v>#N/A</v>
      </c>
      <c r="Z208" s="225"/>
      <c r="AA208" s="261">
        <v>207</v>
      </c>
      <c r="AB208" s="260" t="e">
        <f>VLOOKUP($Z208,Players!$C$3:$D$1242,2,FALSE)</f>
        <v>#N/A</v>
      </c>
      <c r="AC208" s="260" t="e">
        <f t="shared" si="35"/>
        <v>#N/A</v>
      </c>
      <c r="AJ208" s="225"/>
      <c r="AK208" s="261">
        <v>207</v>
      </c>
      <c r="AL208" s="260" t="e">
        <f>VLOOKUP($AJ208,Players!$Z$3:$AA$1425,2,FALSE)</f>
        <v>#N/A</v>
      </c>
      <c r="AM208" s="260" t="e">
        <f t="shared" si="36"/>
        <v>#N/A</v>
      </c>
      <c r="AT208" s="225"/>
      <c r="AU208" s="261">
        <v>207</v>
      </c>
      <c r="AV208" s="260" t="e">
        <f>VLOOKUP($AT208,Players!$Z$3:$AA$1425,2,FALSE)</f>
        <v>#N/A</v>
      </c>
      <c r="AW208" s="260" t="e">
        <f t="shared" si="37"/>
        <v>#N/A</v>
      </c>
    </row>
    <row r="209" spans="1:49">
      <c r="A209" s="225"/>
      <c r="B209" s="262">
        <v>208</v>
      </c>
      <c r="C209" s="260" t="e">
        <f>VLOOKUP($A209,Players!$C$3:$D$1242,2,FALSE)</f>
        <v>#N/A</v>
      </c>
      <c r="D209" s="260" t="e">
        <f t="shared" si="34"/>
        <v>#N/A</v>
      </c>
      <c r="Z209" s="225"/>
      <c r="AA209" s="261">
        <v>208</v>
      </c>
      <c r="AB209" s="260" t="e">
        <f>VLOOKUP($Z209,Players!$C$3:$D$1242,2,FALSE)</f>
        <v>#N/A</v>
      </c>
      <c r="AC209" s="260" t="e">
        <f t="shared" si="35"/>
        <v>#N/A</v>
      </c>
      <c r="AJ209" s="225"/>
      <c r="AK209" s="261">
        <v>208</v>
      </c>
      <c r="AL209" s="260" t="e">
        <f>VLOOKUP($AJ209,Players!$Z$3:$AA$1425,2,FALSE)</f>
        <v>#N/A</v>
      </c>
      <c r="AM209" s="260" t="e">
        <f t="shared" si="36"/>
        <v>#N/A</v>
      </c>
      <c r="AT209" s="225"/>
      <c r="AU209" s="261">
        <v>208</v>
      </c>
      <c r="AV209" s="260" t="e">
        <f>VLOOKUP($AT209,Players!$Z$3:$AA$1425,2,FALSE)</f>
        <v>#N/A</v>
      </c>
      <c r="AW209" s="260" t="e">
        <f t="shared" si="37"/>
        <v>#N/A</v>
      </c>
    </row>
    <row r="210" spans="1:49">
      <c r="A210" s="225"/>
      <c r="B210" s="262">
        <v>209</v>
      </c>
      <c r="C210" s="260" t="e">
        <f>VLOOKUP($A210,Players!$C$3:$D$1242,2,FALSE)</f>
        <v>#N/A</v>
      </c>
      <c r="D210" s="260" t="e">
        <f t="shared" si="34"/>
        <v>#N/A</v>
      </c>
      <c r="Z210" s="225"/>
      <c r="AA210" s="261">
        <v>209</v>
      </c>
      <c r="AB210" s="260" t="e">
        <f>VLOOKUP($Z210,Players!$C$3:$D$1242,2,FALSE)</f>
        <v>#N/A</v>
      </c>
      <c r="AC210" s="260" t="e">
        <f t="shared" si="35"/>
        <v>#N/A</v>
      </c>
      <c r="AJ210" s="225"/>
      <c r="AK210" s="261">
        <v>209</v>
      </c>
      <c r="AL210" s="260" t="e">
        <f>VLOOKUP($AJ210,Players!$Z$3:$AA$1425,2,FALSE)</f>
        <v>#N/A</v>
      </c>
      <c r="AM210" s="260" t="e">
        <f t="shared" si="36"/>
        <v>#N/A</v>
      </c>
      <c r="AT210" s="225"/>
      <c r="AU210" s="261">
        <v>209</v>
      </c>
      <c r="AV210" s="260" t="e">
        <f>VLOOKUP($AT210,Players!$Z$3:$AA$1425,2,FALSE)</f>
        <v>#N/A</v>
      </c>
      <c r="AW210" s="260" t="e">
        <f t="shared" si="37"/>
        <v>#N/A</v>
      </c>
    </row>
    <row r="211" spans="1:49">
      <c r="A211" s="225"/>
      <c r="B211" s="262">
        <v>210</v>
      </c>
      <c r="C211" s="260" t="e">
        <f>VLOOKUP($A211,Players!$C$3:$D$1242,2,FALSE)</f>
        <v>#N/A</v>
      </c>
      <c r="D211" s="260" t="e">
        <f t="shared" si="34"/>
        <v>#N/A</v>
      </c>
      <c r="Z211" s="225"/>
      <c r="AA211" s="261">
        <v>210</v>
      </c>
      <c r="AB211" s="260" t="e">
        <f>VLOOKUP($Z211,Players!$C$3:$D$1242,2,FALSE)</f>
        <v>#N/A</v>
      </c>
      <c r="AC211" s="260" t="e">
        <f t="shared" si="35"/>
        <v>#N/A</v>
      </c>
      <c r="AJ211" s="225"/>
      <c r="AK211" s="261">
        <v>210</v>
      </c>
      <c r="AL211" s="260" t="e">
        <f>VLOOKUP($AJ211,Players!$Z$3:$AA$1425,2,FALSE)</f>
        <v>#N/A</v>
      </c>
      <c r="AM211" s="260" t="e">
        <f t="shared" si="36"/>
        <v>#N/A</v>
      </c>
      <c r="AT211" s="225"/>
      <c r="AU211" s="261">
        <v>210</v>
      </c>
      <c r="AV211" s="260" t="e">
        <f>VLOOKUP($AT211,Players!$Z$3:$AA$1425,2,FALSE)</f>
        <v>#N/A</v>
      </c>
      <c r="AW211" s="260" t="e">
        <f t="shared" si="37"/>
        <v>#N/A</v>
      </c>
    </row>
    <row r="212" spans="1:49">
      <c r="A212" s="225"/>
      <c r="B212" s="262">
        <v>211</v>
      </c>
      <c r="C212" s="260" t="e">
        <f>VLOOKUP($A212,Players!$C$3:$D$1242,2,FALSE)</f>
        <v>#N/A</v>
      </c>
      <c r="D212" s="260" t="e">
        <f t="shared" si="34"/>
        <v>#N/A</v>
      </c>
      <c r="Z212" s="225"/>
      <c r="AA212" s="261">
        <v>211</v>
      </c>
      <c r="AB212" s="260" t="e">
        <f>VLOOKUP($Z212,Players!$C$3:$D$1242,2,FALSE)</f>
        <v>#N/A</v>
      </c>
      <c r="AC212" s="260" t="e">
        <f t="shared" si="35"/>
        <v>#N/A</v>
      </c>
      <c r="AJ212" s="225"/>
      <c r="AK212" s="261">
        <v>211</v>
      </c>
      <c r="AL212" s="260" t="e">
        <f>VLOOKUP($AJ212,Players!$Z$3:$AA$1425,2,FALSE)</f>
        <v>#N/A</v>
      </c>
      <c r="AM212" s="260" t="e">
        <f t="shared" si="36"/>
        <v>#N/A</v>
      </c>
      <c r="AT212" s="225"/>
      <c r="AU212" s="261">
        <v>211</v>
      </c>
      <c r="AV212" s="260" t="e">
        <f>VLOOKUP($AT212,Players!$Z$3:$AA$1425,2,FALSE)</f>
        <v>#N/A</v>
      </c>
      <c r="AW212" s="260" t="e">
        <f t="shared" si="37"/>
        <v>#N/A</v>
      </c>
    </row>
    <row r="213" spans="1:49">
      <c r="A213" s="225"/>
      <c r="B213" s="262">
        <v>212</v>
      </c>
      <c r="C213" s="260" t="e">
        <f>VLOOKUP($A213,Players!$C$3:$D$1242,2,FALSE)</f>
        <v>#N/A</v>
      </c>
      <c r="D213" s="260" t="e">
        <f t="shared" si="34"/>
        <v>#N/A</v>
      </c>
      <c r="Z213" s="225"/>
      <c r="AA213" s="261">
        <v>212</v>
      </c>
      <c r="AB213" s="260" t="e">
        <f>VLOOKUP($Z213,Players!$C$3:$D$1242,2,FALSE)</f>
        <v>#N/A</v>
      </c>
      <c r="AC213" s="260" t="e">
        <f t="shared" si="35"/>
        <v>#N/A</v>
      </c>
      <c r="AJ213" s="225"/>
      <c r="AK213" s="261">
        <v>212</v>
      </c>
      <c r="AL213" s="260" t="e">
        <f>VLOOKUP($AJ213,Players!$Z$3:$AA$1425,2,FALSE)</f>
        <v>#N/A</v>
      </c>
      <c r="AM213" s="260" t="e">
        <f t="shared" si="36"/>
        <v>#N/A</v>
      </c>
      <c r="AT213" s="225"/>
      <c r="AU213" s="261">
        <v>212</v>
      </c>
      <c r="AV213" s="260" t="e">
        <f>VLOOKUP($AT213,Players!$Z$3:$AA$1425,2,FALSE)</f>
        <v>#N/A</v>
      </c>
      <c r="AW213" s="260" t="e">
        <f t="shared" si="37"/>
        <v>#N/A</v>
      </c>
    </row>
    <row r="214" spans="1:49">
      <c r="A214" s="225"/>
      <c r="B214" s="262">
        <v>213</v>
      </c>
      <c r="C214" s="260" t="e">
        <f>VLOOKUP($A214,Players!$C$3:$D$1242,2,FALSE)</f>
        <v>#N/A</v>
      </c>
      <c r="D214" s="260" t="e">
        <f t="shared" si="34"/>
        <v>#N/A</v>
      </c>
      <c r="Z214" s="225"/>
      <c r="AA214" s="261">
        <v>213</v>
      </c>
      <c r="AB214" s="260" t="e">
        <f>VLOOKUP($Z214,Players!$C$3:$D$1242,2,FALSE)</f>
        <v>#N/A</v>
      </c>
      <c r="AC214" s="260" t="e">
        <f t="shared" si="35"/>
        <v>#N/A</v>
      </c>
      <c r="AJ214" s="225"/>
      <c r="AK214" s="261">
        <v>213</v>
      </c>
      <c r="AL214" s="260" t="e">
        <f>VLOOKUP($AJ214,Players!$Z$3:$AA$1425,2,FALSE)</f>
        <v>#N/A</v>
      </c>
      <c r="AM214" s="260" t="e">
        <f t="shared" si="36"/>
        <v>#N/A</v>
      </c>
      <c r="AT214" s="225"/>
      <c r="AU214" s="261">
        <v>213</v>
      </c>
      <c r="AV214" s="260" t="e">
        <f>VLOOKUP($AT214,Players!$Z$3:$AA$1425,2,FALSE)</f>
        <v>#N/A</v>
      </c>
      <c r="AW214" s="260" t="e">
        <f t="shared" si="37"/>
        <v>#N/A</v>
      </c>
    </row>
    <row r="215" spans="1:49">
      <c r="A215" s="225"/>
      <c r="B215" s="262">
        <v>214</v>
      </c>
      <c r="C215" s="260" t="e">
        <f>VLOOKUP($A215,Players!$C$3:$D$1242,2,FALSE)</f>
        <v>#N/A</v>
      </c>
      <c r="D215" s="260" t="e">
        <f t="shared" si="34"/>
        <v>#N/A</v>
      </c>
      <c r="Z215" s="225"/>
      <c r="AA215" s="261">
        <v>214</v>
      </c>
      <c r="AB215" s="260" t="e">
        <f>VLOOKUP($Z215,Players!$C$3:$D$1242,2,FALSE)</f>
        <v>#N/A</v>
      </c>
      <c r="AC215" s="260" t="e">
        <f t="shared" si="35"/>
        <v>#N/A</v>
      </c>
      <c r="AJ215" s="225"/>
      <c r="AK215" s="261">
        <v>214</v>
      </c>
      <c r="AL215" s="260" t="e">
        <f>VLOOKUP($AJ215,Players!$Z$3:$AA$1425,2,FALSE)</f>
        <v>#N/A</v>
      </c>
      <c r="AM215" s="260" t="e">
        <f t="shared" si="36"/>
        <v>#N/A</v>
      </c>
      <c r="AT215" s="225"/>
      <c r="AU215" s="261">
        <v>214</v>
      </c>
      <c r="AV215" s="260" t="e">
        <f>VLOOKUP($AT215,Players!$Z$3:$AA$1425,2,FALSE)</f>
        <v>#N/A</v>
      </c>
      <c r="AW215" s="260" t="e">
        <f t="shared" si="37"/>
        <v>#N/A</v>
      </c>
    </row>
    <row r="216" spans="1:49">
      <c r="A216" s="225"/>
      <c r="B216" s="262">
        <v>215</v>
      </c>
      <c r="C216" s="260" t="e">
        <f>VLOOKUP($A216,Players!$C$3:$D$1242,2,FALSE)</f>
        <v>#N/A</v>
      </c>
      <c r="D216" s="260" t="e">
        <f t="shared" si="34"/>
        <v>#N/A</v>
      </c>
      <c r="Z216" s="225"/>
      <c r="AA216" s="261">
        <v>215</v>
      </c>
      <c r="AB216" s="260" t="e">
        <f>VLOOKUP($Z216,Players!$C$3:$D$1242,2,FALSE)</f>
        <v>#N/A</v>
      </c>
      <c r="AC216" s="260" t="e">
        <f t="shared" si="35"/>
        <v>#N/A</v>
      </c>
      <c r="AJ216" s="225"/>
      <c r="AK216" s="261">
        <v>215</v>
      </c>
      <c r="AL216" s="260" t="e">
        <f>VLOOKUP($AJ216,Players!$Z$3:$AA$1425,2,FALSE)</f>
        <v>#N/A</v>
      </c>
      <c r="AM216" s="260" t="e">
        <f t="shared" si="36"/>
        <v>#N/A</v>
      </c>
      <c r="AT216" s="225"/>
      <c r="AU216" s="261">
        <v>215</v>
      </c>
      <c r="AV216" s="260" t="e">
        <f>VLOOKUP($AT216,Players!$Z$3:$AA$1425,2,FALSE)</f>
        <v>#N/A</v>
      </c>
      <c r="AW216" s="260" t="e">
        <f t="shared" si="37"/>
        <v>#N/A</v>
      </c>
    </row>
    <row r="217" spans="1:49">
      <c r="A217" s="225"/>
      <c r="B217" s="262">
        <v>216</v>
      </c>
      <c r="C217" s="260" t="e">
        <f>VLOOKUP($A217,Players!$C$3:$D$1242,2,FALSE)</f>
        <v>#N/A</v>
      </c>
      <c r="D217" s="260" t="e">
        <f t="shared" si="34"/>
        <v>#N/A</v>
      </c>
      <c r="Z217" s="225"/>
      <c r="AA217" s="261">
        <v>216</v>
      </c>
      <c r="AB217" s="260" t="e">
        <f>VLOOKUP($Z217,Players!$C$3:$D$1242,2,FALSE)</f>
        <v>#N/A</v>
      </c>
      <c r="AC217" s="260" t="e">
        <f t="shared" si="35"/>
        <v>#N/A</v>
      </c>
      <c r="AJ217" s="225"/>
      <c r="AK217" s="261">
        <v>216</v>
      </c>
      <c r="AL217" s="260" t="e">
        <f>VLOOKUP($AJ217,Players!$Z$3:$AA$1425,2,FALSE)</f>
        <v>#N/A</v>
      </c>
      <c r="AM217" s="260" t="e">
        <f t="shared" si="36"/>
        <v>#N/A</v>
      </c>
      <c r="AT217" s="225"/>
      <c r="AU217" s="261">
        <v>216</v>
      </c>
      <c r="AV217" s="260" t="e">
        <f>VLOOKUP($AT217,Players!$Z$3:$AA$1425,2,FALSE)</f>
        <v>#N/A</v>
      </c>
      <c r="AW217" s="260" t="e">
        <f t="shared" si="37"/>
        <v>#N/A</v>
      </c>
    </row>
    <row r="218" spans="1:49">
      <c r="A218" s="225"/>
      <c r="B218" s="262">
        <v>217</v>
      </c>
      <c r="C218" s="260" t="e">
        <f>VLOOKUP($A218,Players!$C$3:$D$1242,2,FALSE)</f>
        <v>#N/A</v>
      </c>
      <c r="D218" s="260" t="e">
        <f t="shared" si="34"/>
        <v>#N/A</v>
      </c>
      <c r="Z218" s="225"/>
      <c r="AA218" s="261">
        <v>217</v>
      </c>
      <c r="AB218" s="260" t="e">
        <f>VLOOKUP($Z218,Players!$C$3:$D$1242,2,FALSE)</f>
        <v>#N/A</v>
      </c>
      <c r="AC218" s="260" t="e">
        <f t="shared" si="35"/>
        <v>#N/A</v>
      </c>
      <c r="AJ218" s="225"/>
      <c r="AK218" s="261">
        <v>217</v>
      </c>
      <c r="AL218" s="260" t="e">
        <f>VLOOKUP($AJ218,Players!$Z$3:$AA$1425,2,FALSE)</f>
        <v>#N/A</v>
      </c>
      <c r="AM218" s="260" t="e">
        <f t="shared" si="36"/>
        <v>#N/A</v>
      </c>
      <c r="AT218" s="225"/>
      <c r="AU218" s="261">
        <v>217</v>
      </c>
      <c r="AV218" s="260" t="e">
        <f>VLOOKUP($AT218,Players!$Z$3:$AA$1425,2,FALSE)</f>
        <v>#N/A</v>
      </c>
      <c r="AW218" s="260" t="e">
        <f t="shared" si="37"/>
        <v>#N/A</v>
      </c>
    </row>
    <row r="219" spans="1:49">
      <c r="A219" s="225"/>
      <c r="B219" s="262">
        <v>218</v>
      </c>
      <c r="C219" s="260" t="e">
        <f>VLOOKUP($A219,Players!$C$3:$D$1242,2,FALSE)</f>
        <v>#N/A</v>
      </c>
      <c r="D219" s="260" t="e">
        <f t="shared" si="34"/>
        <v>#N/A</v>
      </c>
      <c r="Z219" s="225"/>
      <c r="AA219" s="261">
        <v>218</v>
      </c>
      <c r="AB219" s="260" t="e">
        <f>VLOOKUP($Z219,Players!$C$3:$D$1242,2,FALSE)</f>
        <v>#N/A</v>
      </c>
      <c r="AC219" s="260" t="e">
        <f t="shared" si="35"/>
        <v>#N/A</v>
      </c>
      <c r="AJ219" s="225"/>
      <c r="AK219" s="261">
        <v>218</v>
      </c>
      <c r="AL219" s="260" t="e">
        <f>VLOOKUP($AJ219,Players!$Z$3:$AA$1425,2,FALSE)</f>
        <v>#N/A</v>
      </c>
      <c r="AM219" s="260" t="e">
        <f t="shared" si="36"/>
        <v>#N/A</v>
      </c>
      <c r="AT219" s="225"/>
      <c r="AU219" s="261">
        <v>218</v>
      </c>
      <c r="AV219" s="260" t="e">
        <f>VLOOKUP($AT219,Players!$Z$3:$AA$1425,2,FALSE)</f>
        <v>#N/A</v>
      </c>
      <c r="AW219" s="260" t="e">
        <f t="shared" si="37"/>
        <v>#N/A</v>
      </c>
    </row>
    <row r="220" spans="1:49">
      <c r="A220" s="225"/>
      <c r="B220" s="262">
        <v>219</v>
      </c>
      <c r="C220" s="260" t="e">
        <f>VLOOKUP($A220,Players!$C$3:$D$1242,2,FALSE)</f>
        <v>#N/A</v>
      </c>
      <c r="D220" s="260" t="e">
        <f t="shared" si="34"/>
        <v>#N/A</v>
      </c>
      <c r="Z220" s="225"/>
      <c r="AA220" s="261">
        <v>219</v>
      </c>
      <c r="AB220" s="260" t="e">
        <f>VLOOKUP($Z220,Players!$C$3:$D$1242,2,FALSE)</f>
        <v>#N/A</v>
      </c>
      <c r="AC220" s="260" t="e">
        <f t="shared" si="35"/>
        <v>#N/A</v>
      </c>
      <c r="AJ220" s="225"/>
      <c r="AK220" s="261">
        <v>219</v>
      </c>
      <c r="AL220" s="260" t="e">
        <f>VLOOKUP($AJ220,Players!$Z$3:$AA$1425,2,FALSE)</f>
        <v>#N/A</v>
      </c>
      <c r="AM220" s="260" t="e">
        <f t="shared" si="36"/>
        <v>#N/A</v>
      </c>
      <c r="AT220" s="225"/>
      <c r="AU220" s="261">
        <v>219</v>
      </c>
      <c r="AV220" s="260" t="e">
        <f>VLOOKUP($AT220,Players!$Z$3:$AA$1425,2,FALSE)</f>
        <v>#N/A</v>
      </c>
      <c r="AW220" s="260" t="e">
        <f t="shared" si="37"/>
        <v>#N/A</v>
      </c>
    </row>
    <row r="221" spans="1:49">
      <c r="A221" s="225"/>
      <c r="B221" s="262">
        <v>220</v>
      </c>
      <c r="C221" s="260" t="e">
        <f>VLOOKUP($A221,Players!$C$3:$D$1242,2,FALSE)</f>
        <v>#N/A</v>
      </c>
      <c r="D221" s="260" t="e">
        <f t="shared" si="34"/>
        <v>#N/A</v>
      </c>
      <c r="Z221" s="225"/>
      <c r="AA221" s="261">
        <v>220</v>
      </c>
      <c r="AB221" s="260" t="e">
        <f>VLOOKUP($Z221,Players!$C$3:$D$1242,2,FALSE)</f>
        <v>#N/A</v>
      </c>
      <c r="AC221" s="260" t="e">
        <f t="shared" si="35"/>
        <v>#N/A</v>
      </c>
      <c r="AJ221" s="225"/>
      <c r="AK221" s="261">
        <v>220</v>
      </c>
      <c r="AL221" s="260" t="e">
        <f>VLOOKUP($AJ221,Players!$Z$3:$AA$1425,2,FALSE)</f>
        <v>#N/A</v>
      </c>
      <c r="AM221" s="260" t="e">
        <f t="shared" si="36"/>
        <v>#N/A</v>
      </c>
      <c r="AT221" s="225"/>
      <c r="AU221" s="261">
        <v>220</v>
      </c>
      <c r="AV221" s="260" t="e">
        <f>VLOOKUP($AT221,Players!$Z$3:$AA$1425,2,FALSE)</f>
        <v>#N/A</v>
      </c>
      <c r="AW221" s="260" t="e">
        <f t="shared" si="37"/>
        <v>#N/A</v>
      </c>
    </row>
    <row r="222" spans="1:49">
      <c r="A222" s="225"/>
      <c r="B222" s="262">
        <v>221</v>
      </c>
      <c r="C222" s="260" t="e">
        <f>VLOOKUP($A222,Players!$C$3:$D$1242,2,FALSE)</f>
        <v>#N/A</v>
      </c>
      <c r="D222" s="260" t="e">
        <f t="shared" si="34"/>
        <v>#N/A</v>
      </c>
      <c r="Z222" s="225"/>
      <c r="AA222" s="261">
        <v>221</v>
      </c>
      <c r="AB222" s="260" t="e">
        <f>VLOOKUP($Z222,Players!$C$3:$D$1242,2,FALSE)</f>
        <v>#N/A</v>
      </c>
      <c r="AC222" s="260" t="e">
        <f t="shared" si="35"/>
        <v>#N/A</v>
      </c>
      <c r="AJ222" s="225"/>
      <c r="AK222" s="261">
        <v>221</v>
      </c>
      <c r="AL222" s="260" t="e">
        <f>VLOOKUP($AJ222,Players!$Z$3:$AA$1425,2,FALSE)</f>
        <v>#N/A</v>
      </c>
      <c r="AM222" s="260" t="e">
        <f t="shared" si="36"/>
        <v>#N/A</v>
      </c>
      <c r="AT222" s="225"/>
      <c r="AU222" s="261">
        <v>221</v>
      </c>
      <c r="AV222" s="260" t="e">
        <f>VLOOKUP($AT222,Players!$Z$3:$AA$1425,2,FALSE)</f>
        <v>#N/A</v>
      </c>
      <c r="AW222" s="260" t="e">
        <f t="shared" si="37"/>
        <v>#N/A</v>
      </c>
    </row>
    <row r="223" spans="1:49">
      <c r="A223" s="225"/>
      <c r="B223" s="262">
        <v>222</v>
      </c>
      <c r="C223" s="260" t="e">
        <f>VLOOKUP($A223,Players!$C$3:$D$1242,2,FALSE)</f>
        <v>#N/A</v>
      </c>
      <c r="D223" s="260" t="e">
        <f t="shared" si="34"/>
        <v>#N/A</v>
      </c>
      <c r="Z223" s="225"/>
      <c r="AA223" s="261">
        <v>222</v>
      </c>
      <c r="AB223" s="260" t="e">
        <f>VLOOKUP($Z223,Players!$C$3:$D$1242,2,FALSE)</f>
        <v>#N/A</v>
      </c>
      <c r="AC223" s="260" t="e">
        <f t="shared" si="35"/>
        <v>#N/A</v>
      </c>
      <c r="AJ223" s="225"/>
      <c r="AK223" s="261">
        <v>222</v>
      </c>
      <c r="AL223" s="260" t="e">
        <f>VLOOKUP($AJ223,Players!$Z$3:$AA$1425,2,FALSE)</f>
        <v>#N/A</v>
      </c>
      <c r="AM223" s="260" t="e">
        <f t="shared" si="36"/>
        <v>#N/A</v>
      </c>
      <c r="AT223" s="225"/>
      <c r="AU223" s="261">
        <v>222</v>
      </c>
      <c r="AV223" s="260" t="e">
        <f>VLOOKUP($AT223,Players!$Z$3:$AA$1425,2,FALSE)</f>
        <v>#N/A</v>
      </c>
      <c r="AW223" s="260" t="e">
        <f t="shared" si="37"/>
        <v>#N/A</v>
      </c>
    </row>
    <row r="224" spans="1:49">
      <c r="A224" s="225"/>
      <c r="B224" s="262">
        <v>223</v>
      </c>
      <c r="C224" s="260" t="e">
        <f>VLOOKUP($A224,Players!$C$3:$D$1242,2,FALSE)</f>
        <v>#N/A</v>
      </c>
      <c r="D224" s="260" t="e">
        <f t="shared" si="34"/>
        <v>#N/A</v>
      </c>
      <c r="Z224" s="225"/>
      <c r="AA224" s="261">
        <v>223</v>
      </c>
      <c r="AB224" s="260" t="e">
        <f>VLOOKUP($Z224,Players!$C$3:$D$1242,2,FALSE)</f>
        <v>#N/A</v>
      </c>
      <c r="AC224" s="260" t="e">
        <f t="shared" si="35"/>
        <v>#N/A</v>
      </c>
      <c r="AJ224" s="225"/>
      <c r="AK224" s="261">
        <v>223</v>
      </c>
      <c r="AL224" s="260" t="e">
        <f>VLOOKUP($AJ224,Players!$Z$3:$AA$1425,2,FALSE)</f>
        <v>#N/A</v>
      </c>
      <c r="AM224" s="260" t="e">
        <f t="shared" si="36"/>
        <v>#N/A</v>
      </c>
      <c r="AT224" s="225"/>
      <c r="AU224" s="261">
        <v>223</v>
      </c>
      <c r="AV224" s="260" t="e">
        <f>VLOOKUP($AT224,Players!$Z$3:$AA$1425,2,FALSE)</f>
        <v>#N/A</v>
      </c>
      <c r="AW224" s="260" t="e">
        <f t="shared" si="37"/>
        <v>#N/A</v>
      </c>
    </row>
    <row r="225" spans="1:49">
      <c r="A225" s="225"/>
      <c r="B225" s="261"/>
      <c r="C225" s="260" t="e">
        <f>VLOOKUP($A225,Players!$C$3:$D$1242,2,FALSE)</f>
        <v>#N/A</v>
      </c>
      <c r="D225" s="260" t="e">
        <f t="shared" si="34"/>
        <v>#N/A</v>
      </c>
      <c r="Z225" s="225"/>
      <c r="AA225" s="261">
        <v>224</v>
      </c>
      <c r="AB225" s="260" t="e">
        <f>VLOOKUP($Z225,Players!$C$3:$D$1242,2,FALSE)</f>
        <v>#N/A</v>
      </c>
      <c r="AC225" s="260" t="e">
        <f t="shared" si="35"/>
        <v>#N/A</v>
      </c>
      <c r="AJ225" s="225"/>
      <c r="AK225" s="261">
        <v>224</v>
      </c>
      <c r="AL225" s="260" t="e">
        <f>VLOOKUP($AJ225,Players!$Z$3:$AA$1425,2,FALSE)</f>
        <v>#N/A</v>
      </c>
      <c r="AM225" s="260" t="e">
        <f t="shared" si="36"/>
        <v>#N/A</v>
      </c>
      <c r="AT225" s="225"/>
      <c r="AU225" s="261">
        <v>224</v>
      </c>
      <c r="AV225" s="260" t="e">
        <f>VLOOKUP($AT225,Players!$Z$3:$AA$1425,2,FALSE)</f>
        <v>#N/A</v>
      </c>
      <c r="AW225" s="260" t="e">
        <f t="shared" si="37"/>
        <v>#N/A</v>
      </c>
    </row>
    <row r="226" spans="1:49">
      <c r="A226" s="225"/>
      <c r="B226" s="261"/>
      <c r="C226" s="260" t="e">
        <f>VLOOKUP($A226,Players!$C$3:$D$1242,2,FALSE)</f>
        <v>#N/A</v>
      </c>
      <c r="D226" s="260" t="e">
        <f t="shared" si="34"/>
        <v>#N/A</v>
      </c>
      <c r="Z226" s="225"/>
      <c r="AA226" s="261">
        <v>225</v>
      </c>
      <c r="AB226" s="260" t="e">
        <f>VLOOKUP($Z226,Players!$C$3:$D$1242,2,FALSE)</f>
        <v>#N/A</v>
      </c>
      <c r="AC226" s="260" t="e">
        <f t="shared" si="35"/>
        <v>#N/A</v>
      </c>
      <c r="AJ226" s="225"/>
      <c r="AK226" s="261">
        <v>225</v>
      </c>
      <c r="AL226" s="260" t="e">
        <f>VLOOKUP($AJ226,Players!$Z$3:$AA$1425,2,FALSE)</f>
        <v>#N/A</v>
      </c>
      <c r="AM226" s="260" t="e">
        <f t="shared" si="36"/>
        <v>#N/A</v>
      </c>
      <c r="AT226" s="225"/>
      <c r="AU226" s="261">
        <v>225</v>
      </c>
      <c r="AV226" s="260" t="e">
        <f>VLOOKUP($AT226,Players!$Z$3:$AA$1425,2,FALSE)</f>
        <v>#N/A</v>
      </c>
      <c r="AW226" s="260" t="e">
        <f t="shared" si="37"/>
        <v>#N/A</v>
      </c>
    </row>
    <row r="227" spans="1:49">
      <c r="Z227" s="225"/>
      <c r="AA227" s="261">
        <v>226</v>
      </c>
      <c r="AB227" s="260" t="e">
        <f>VLOOKUP($Z227,Players!$C$3:$D$1242,2,FALSE)</f>
        <v>#N/A</v>
      </c>
      <c r="AC227" s="260" t="e">
        <f t="shared" si="35"/>
        <v>#N/A</v>
      </c>
      <c r="AJ227" s="225"/>
      <c r="AK227" s="261">
        <v>226</v>
      </c>
      <c r="AL227" s="260" t="e">
        <f>VLOOKUP($AJ227,Players!$Z$3:$AA$1425,2,FALSE)</f>
        <v>#N/A</v>
      </c>
      <c r="AM227" s="260" t="e">
        <f t="shared" si="36"/>
        <v>#N/A</v>
      </c>
      <c r="AT227" s="225"/>
      <c r="AU227" s="261">
        <v>226</v>
      </c>
      <c r="AV227" s="260" t="e">
        <f>VLOOKUP($AT227,Players!$Z$3:$AA$1425,2,FALSE)</f>
        <v>#N/A</v>
      </c>
      <c r="AW227" s="260" t="e">
        <f t="shared" si="37"/>
        <v>#N/A</v>
      </c>
    </row>
    <row r="228" spans="1:49">
      <c r="Z228" s="225"/>
      <c r="AA228" s="261">
        <v>227</v>
      </c>
      <c r="AB228" s="260" t="e">
        <f>VLOOKUP($Z228,Players!$C$3:$D$1242,2,FALSE)</f>
        <v>#N/A</v>
      </c>
      <c r="AC228" s="260" t="e">
        <f t="shared" si="35"/>
        <v>#N/A</v>
      </c>
      <c r="AJ228" s="225"/>
      <c r="AK228" s="261">
        <v>227</v>
      </c>
      <c r="AL228" s="260" t="e">
        <f>VLOOKUP($AJ228,Players!$Z$3:$AA$1425,2,FALSE)</f>
        <v>#N/A</v>
      </c>
      <c r="AM228" s="260" t="e">
        <f t="shared" si="36"/>
        <v>#N/A</v>
      </c>
      <c r="AT228" s="225"/>
      <c r="AU228" s="261">
        <v>227</v>
      </c>
      <c r="AV228" s="260" t="e">
        <f>VLOOKUP($AT228,Players!$Z$3:$AA$1425,2,FALSE)</f>
        <v>#N/A</v>
      </c>
      <c r="AW228" s="260" t="e">
        <f t="shared" si="37"/>
        <v>#N/A</v>
      </c>
    </row>
    <row r="229" spans="1:49">
      <c r="Z229" s="225"/>
      <c r="AA229" s="261">
        <v>228</v>
      </c>
      <c r="AB229" s="260" t="e">
        <f>VLOOKUP($Z229,Players!$C$3:$D$1242,2,FALSE)</f>
        <v>#N/A</v>
      </c>
      <c r="AC229" s="260" t="e">
        <f t="shared" si="35"/>
        <v>#N/A</v>
      </c>
      <c r="AJ229" s="225"/>
      <c r="AK229" s="261">
        <v>228</v>
      </c>
      <c r="AL229" s="260" t="e">
        <f>VLOOKUP($AJ229,Players!$Z$3:$AA$1425,2,FALSE)</f>
        <v>#N/A</v>
      </c>
      <c r="AM229" s="260" t="e">
        <f t="shared" si="36"/>
        <v>#N/A</v>
      </c>
      <c r="AT229" s="225"/>
      <c r="AU229" s="261">
        <v>228</v>
      </c>
      <c r="AV229" s="260" t="e">
        <f>VLOOKUP($AT229,Players!$Z$3:$AA$1425,2,FALSE)</f>
        <v>#N/A</v>
      </c>
      <c r="AW229" s="260" t="e">
        <f t="shared" si="37"/>
        <v>#N/A</v>
      </c>
    </row>
    <row r="230" spans="1:49">
      <c r="Z230" s="225"/>
      <c r="AA230" s="261">
        <v>229</v>
      </c>
      <c r="AB230" s="260" t="e">
        <f>VLOOKUP($Z230,Players!$C$3:$D$1242,2,FALSE)</f>
        <v>#N/A</v>
      </c>
      <c r="AC230" s="260" t="e">
        <f t="shared" si="35"/>
        <v>#N/A</v>
      </c>
      <c r="AJ230" s="225"/>
      <c r="AK230" s="261">
        <v>229</v>
      </c>
      <c r="AL230" s="260" t="e">
        <f>VLOOKUP($AJ230,Players!$Z$3:$AA$1425,2,FALSE)</f>
        <v>#N/A</v>
      </c>
      <c r="AM230" s="260" t="e">
        <f t="shared" si="36"/>
        <v>#N/A</v>
      </c>
      <c r="AT230" s="225"/>
      <c r="AU230" s="261">
        <v>229</v>
      </c>
      <c r="AV230" s="260" t="e">
        <f>VLOOKUP($AT230,Players!$Z$3:$AA$1425,2,FALSE)</f>
        <v>#N/A</v>
      </c>
      <c r="AW230" s="260" t="e">
        <f t="shared" si="37"/>
        <v>#N/A</v>
      </c>
    </row>
    <row r="231" spans="1:49">
      <c r="Z231" s="225"/>
      <c r="AA231" s="261">
        <v>230</v>
      </c>
      <c r="AB231" s="260" t="e">
        <f>VLOOKUP($Z231,Players!$C$3:$D$1242,2,FALSE)</f>
        <v>#N/A</v>
      </c>
      <c r="AC231" s="260" t="e">
        <f t="shared" si="35"/>
        <v>#N/A</v>
      </c>
      <c r="AJ231" s="225"/>
      <c r="AK231" s="261">
        <v>230</v>
      </c>
      <c r="AL231" s="260" t="e">
        <f>VLOOKUP($AJ231,Players!$Z$3:$AA$1425,2,FALSE)</f>
        <v>#N/A</v>
      </c>
      <c r="AM231" s="260" t="e">
        <f t="shared" si="36"/>
        <v>#N/A</v>
      </c>
      <c r="AT231" s="225"/>
      <c r="AU231" s="261">
        <v>230</v>
      </c>
      <c r="AV231" s="260" t="e">
        <f>VLOOKUP($AT231,Players!$Z$3:$AA$1425,2,FALSE)</f>
        <v>#N/A</v>
      </c>
      <c r="AW231" s="260" t="e">
        <f t="shared" si="37"/>
        <v>#N/A</v>
      </c>
    </row>
    <row r="232" spans="1:49">
      <c r="Z232" s="225"/>
      <c r="AA232" s="261">
        <v>231</v>
      </c>
      <c r="AB232" s="260" t="e">
        <f>VLOOKUP($Z232,Players!$C$3:$D$1242,2,FALSE)</f>
        <v>#N/A</v>
      </c>
      <c r="AC232" s="260" t="e">
        <f t="shared" si="35"/>
        <v>#N/A</v>
      </c>
      <c r="AJ232" s="225"/>
      <c r="AK232" s="261">
        <v>231</v>
      </c>
      <c r="AL232" s="260" t="e">
        <f>VLOOKUP($AJ232,Players!$Z$3:$AA$1425,2,FALSE)</f>
        <v>#N/A</v>
      </c>
      <c r="AM232" s="260" t="e">
        <f t="shared" si="36"/>
        <v>#N/A</v>
      </c>
      <c r="AT232" s="225"/>
      <c r="AU232" s="261">
        <v>231</v>
      </c>
      <c r="AV232" s="260" t="e">
        <f>VLOOKUP($AT232,Players!$Z$3:$AA$1425,2,FALSE)</f>
        <v>#N/A</v>
      </c>
      <c r="AW232" s="260" t="e">
        <f t="shared" si="37"/>
        <v>#N/A</v>
      </c>
    </row>
    <row r="233" spans="1:49">
      <c r="Z233" s="225"/>
      <c r="AA233" s="261">
        <v>232</v>
      </c>
      <c r="AB233" s="260" t="e">
        <f>VLOOKUP($Z233,Players!$C$3:$D$1242,2,FALSE)</f>
        <v>#N/A</v>
      </c>
      <c r="AC233" s="260" t="e">
        <f t="shared" si="35"/>
        <v>#N/A</v>
      </c>
      <c r="AJ233" s="225"/>
      <c r="AK233" s="261">
        <v>232</v>
      </c>
      <c r="AL233" s="260" t="e">
        <f>VLOOKUP($AJ233,Players!$Z$3:$AA$1425,2,FALSE)</f>
        <v>#N/A</v>
      </c>
      <c r="AM233" s="260" t="e">
        <f t="shared" si="36"/>
        <v>#N/A</v>
      </c>
      <c r="AT233" s="225"/>
      <c r="AU233" s="261">
        <v>232</v>
      </c>
      <c r="AV233" s="260" t="e">
        <f>VLOOKUP($AT233,Players!$Z$3:$AA$1425,2,FALSE)</f>
        <v>#N/A</v>
      </c>
      <c r="AW233" s="260" t="e">
        <f t="shared" si="37"/>
        <v>#N/A</v>
      </c>
    </row>
    <row r="234" spans="1:49">
      <c r="Z234" s="225"/>
      <c r="AA234" s="261">
        <v>233</v>
      </c>
      <c r="AB234" s="260" t="e">
        <f>VLOOKUP($Z234,Players!$C$3:$D$1242,2,FALSE)</f>
        <v>#N/A</v>
      </c>
      <c r="AC234" s="260" t="e">
        <f t="shared" si="35"/>
        <v>#N/A</v>
      </c>
      <c r="AJ234" s="225"/>
      <c r="AK234" s="261">
        <v>233</v>
      </c>
      <c r="AL234" s="260" t="e">
        <f>VLOOKUP($AJ234,Players!$Z$3:$AA$1425,2,FALSE)</f>
        <v>#N/A</v>
      </c>
      <c r="AM234" s="260" t="e">
        <f t="shared" si="36"/>
        <v>#N/A</v>
      </c>
      <c r="AT234" s="225"/>
      <c r="AU234" s="261">
        <v>233</v>
      </c>
      <c r="AV234" s="260" t="e">
        <f>VLOOKUP($AT234,Players!$Z$3:$AA$1425,2,FALSE)</f>
        <v>#N/A</v>
      </c>
      <c r="AW234" s="260" t="e">
        <f t="shared" si="37"/>
        <v>#N/A</v>
      </c>
    </row>
    <row r="235" spans="1:49">
      <c r="Z235" s="225"/>
      <c r="AA235" s="261">
        <v>234</v>
      </c>
      <c r="AB235" s="260" t="e">
        <f>VLOOKUP($Z235,Players!$C$3:$D$1242,2,FALSE)</f>
        <v>#N/A</v>
      </c>
      <c r="AC235" s="260" t="e">
        <f t="shared" si="35"/>
        <v>#N/A</v>
      </c>
      <c r="AJ235" s="225"/>
      <c r="AK235" s="261">
        <v>234</v>
      </c>
      <c r="AL235" s="260" t="e">
        <f>VLOOKUP($AJ235,Players!$Z$3:$AA$1425,2,FALSE)</f>
        <v>#N/A</v>
      </c>
      <c r="AM235" s="260" t="e">
        <f t="shared" si="36"/>
        <v>#N/A</v>
      </c>
      <c r="AT235" s="225"/>
      <c r="AU235" s="261">
        <v>234</v>
      </c>
      <c r="AV235" s="260" t="e">
        <f>VLOOKUP($AT235,Players!$Z$3:$AA$1425,2,FALSE)</f>
        <v>#N/A</v>
      </c>
      <c r="AW235" s="260" t="e">
        <f t="shared" si="37"/>
        <v>#N/A</v>
      </c>
    </row>
    <row r="236" spans="1:49">
      <c r="Z236" s="225"/>
      <c r="AA236" s="261">
        <v>235</v>
      </c>
      <c r="AB236" s="260" t="e">
        <f>VLOOKUP($Z236,Players!$C$3:$D$1242,2,FALSE)</f>
        <v>#N/A</v>
      </c>
      <c r="AC236" s="260" t="e">
        <f t="shared" si="35"/>
        <v>#N/A</v>
      </c>
      <c r="AJ236" s="225"/>
      <c r="AK236" s="261">
        <v>235</v>
      </c>
      <c r="AL236" s="260" t="e">
        <f>VLOOKUP($AJ236,Players!$Z$3:$AA$1425,2,FALSE)</f>
        <v>#N/A</v>
      </c>
      <c r="AM236" s="260" t="e">
        <f t="shared" si="36"/>
        <v>#N/A</v>
      </c>
      <c r="AT236" s="225"/>
      <c r="AU236" s="261">
        <v>235</v>
      </c>
      <c r="AV236" s="260" t="e">
        <f>VLOOKUP($AT236,Players!$Z$3:$AA$1425,2,FALSE)</f>
        <v>#N/A</v>
      </c>
      <c r="AW236" s="260" t="e">
        <f t="shared" si="37"/>
        <v>#N/A</v>
      </c>
    </row>
    <row r="237" spans="1:49">
      <c r="Z237" s="225"/>
      <c r="AA237" s="261">
        <v>236</v>
      </c>
      <c r="AB237" s="260" t="e">
        <f>VLOOKUP($Z237,Players!$C$3:$D$1242,2,FALSE)</f>
        <v>#N/A</v>
      </c>
      <c r="AC237" s="260" t="e">
        <f t="shared" si="35"/>
        <v>#N/A</v>
      </c>
      <c r="AJ237" s="225"/>
      <c r="AK237" s="261">
        <v>236</v>
      </c>
      <c r="AL237" s="260" t="e">
        <f>VLOOKUP($AJ237,Players!$Z$3:$AA$1425,2,FALSE)</f>
        <v>#N/A</v>
      </c>
      <c r="AM237" s="260" t="e">
        <f t="shared" si="36"/>
        <v>#N/A</v>
      </c>
      <c r="AT237" s="225"/>
      <c r="AU237" s="261">
        <v>236</v>
      </c>
      <c r="AV237" s="260" t="e">
        <f>VLOOKUP($AT237,Players!$Z$3:$AA$1425,2,FALSE)</f>
        <v>#N/A</v>
      </c>
      <c r="AW237" s="260" t="e">
        <f t="shared" si="37"/>
        <v>#N/A</v>
      </c>
    </row>
    <row r="238" spans="1:49">
      <c r="Z238" s="225"/>
      <c r="AA238" s="261">
        <v>237</v>
      </c>
      <c r="AB238" s="260" t="e">
        <f>VLOOKUP($Z238,Players!$C$3:$D$1242,2,FALSE)</f>
        <v>#N/A</v>
      </c>
      <c r="AC238" s="260" t="e">
        <f t="shared" si="35"/>
        <v>#N/A</v>
      </c>
      <c r="AJ238" s="225"/>
      <c r="AK238" s="261">
        <v>237</v>
      </c>
      <c r="AL238" s="260" t="e">
        <f>VLOOKUP($AJ238,Players!$Z$3:$AA$1425,2,FALSE)</f>
        <v>#N/A</v>
      </c>
      <c r="AM238" s="260" t="e">
        <f t="shared" si="36"/>
        <v>#N/A</v>
      </c>
      <c r="AT238" s="225"/>
      <c r="AU238" s="261">
        <v>237</v>
      </c>
      <c r="AV238" s="260" t="e">
        <f>VLOOKUP($AT238,Players!$Z$3:$AA$1425,2,FALSE)</f>
        <v>#N/A</v>
      </c>
      <c r="AW238" s="260" t="e">
        <f t="shared" si="37"/>
        <v>#N/A</v>
      </c>
    </row>
    <row r="239" spans="1:49">
      <c r="Z239" s="225"/>
      <c r="AA239" s="261">
        <v>238</v>
      </c>
      <c r="AB239" s="260" t="e">
        <f>VLOOKUP($Z239,Players!$C$3:$D$1242,2,FALSE)</f>
        <v>#N/A</v>
      </c>
      <c r="AC239" s="260" t="e">
        <f t="shared" si="35"/>
        <v>#N/A</v>
      </c>
      <c r="AJ239" s="225"/>
      <c r="AK239" s="261">
        <v>238</v>
      </c>
      <c r="AL239" s="260" t="e">
        <f>VLOOKUP($AJ239,Players!$Z$3:$AA$1425,2,FALSE)</f>
        <v>#N/A</v>
      </c>
      <c r="AM239" s="260" t="e">
        <f t="shared" si="36"/>
        <v>#N/A</v>
      </c>
      <c r="AT239" s="225"/>
      <c r="AU239" s="261">
        <v>238</v>
      </c>
      <c r="AV239" s="260" t="e">
        <f>VLOOKUP($AT239,Players!$Z$3:$AA$1425,2,FALSE)</f>
        <v>#N/A</v>
      </c>
      <c r="AW239" s="260" t="e">
        <f t="shared" si="37"/>
        <v>#N/A</v>
      </c>
    </row>
    <row r="240" spans="1:49">
      <c r="Z240" s="225"/>
      <c r="AA240" s="261">
        <v>239</v>
      </c>
      <c r="AB240" s="260" t="e">
        <f>VLOOKUP($Z240,Players!$C$3:$D$1242,2,FALSE)</f>
        <v>#N/A</v>
      </c>
      <c r="AC240" s="260" t="e">
        <f t="shared" si="35"/>
        <v>#N/A</v>
      </c>
      <c r="AJ240" s="225"/>
      <c r="AK240" s="261">
        <v>239</v>
      </c>
      <c r="AL240" s="260" t="e">
        <f>VLOOKUP($AJ240,Players!$Z$3:$AA$1425,2,FALSE)</f>
        <v>#N/A</v>
      </c>
      <c r="AM240" s="260" t="e">
        <f t="shared" si="36"/>
        <v>#N/A</v>
      </c>
      <c r="AT240" s="225"/>
      <c r="AU240" s="261">
        <v>239</v>
      </c>
      <c r="AV240" s="260" t="e">
        <f>VLOOKUP($AT240,Players!$Z$3:$AA$1425,2,FALSE)</f>
        <v>#N/A</v>
      </c>
      <c r="AW240" s="260" t="e">
        <f t="shared" si="37"/>
        <v>#N/A</v>
      </c>
    </row>
    <row r="241" spans="26:49">
      <c r="Z241" s="225"/>
      <c r="AA241" s="261">
        <v>240</v>
      </c>
      <c r="AB241" s="260" t="e">
        <f>VLOOKUP($Z241,Players!$C$3:$D$1242,2,FALSE)</f>
        <v>#N/A</v>
      </c>
      <c r="AC241" s="260" t="e">
        <f t="shared" si="35"/>
        <v>#N/A</v>
      </c>
      <c r="AJ241" s="225"/>
      <c r="AK241" s="261">
        <v>240</v>
      </c>
      <c r="AL241" s="260" t="e">
        <f>VLOOKUP($AJ241,Players!$Z$3:$AA$1425,2,FALSE)</f>
        <v>#N/A</v>
      </c>
      <c r="AM241" s="260" t="e">
        <f t="shared" si="36"/>
        <v>#N/A</v>
      </c>
      <c r="AT241" s="225"/>
      <c r="AU241" s="261">
        <v>240</v>
      </c>
      <c r="AV241" s="260" t="e">
        <f>VLOOKUP($AT241,Players!$Z$3:$AA$1425,2,FALSE)</f>
        <v>#N/A</v>
      </c>
      <c r="AW241" s="260" t="e">
        <f t="shared" si="37"/>
        <v>#N/A</v>
      </c>
    </row>
    <row r="242" spans="26:49">
      <c r="Z242" s="225"/>
      <c r="AA242" s="261">
        <v>241</v>
      </c>
      <c r="AB242" s="260" t="e">
        <f>VLOOKUP($Z242,Players!$C$3:$D$1242,2,FALSE)</f>
        <v>#N/A</v>
      </c>
      <c r="AC242" s="260" t="e">
        <f t="shared" si="35"/>
        <v>#N/A</v>
      </c>
      <c r="AJ242" s="225"/>
      <c r="AK242" s="261">
        <v>241</v>
      </c>
      <c r="AL242" s="260" t="e">
        <f>VLOOKUP($AJ242,Players!$Z$3:$AA$1425,2,FALSE)</f>
        <v>#N/A</v>
      </c>
      <c r="AM242" s="260" t="e">
        <f t="shared" si="36"/>
        <v>#N/A</v>
      </c>
      <c r="AT242" s="225"/>
      <c r="AU242" s="261">
        <v>241</v>
      </c>
      <c r="AV242" s="260" t="e">
        <f>VLOOKUP($AT242,Players!$Z$3:$AA$1425,2,FALSE)</f>
        <v>#N/A</v>
      </c>
      <c r="AW242" s="260" t="e">
        <f t="shared" si="37"/>
        <v>#N/A</v>
      </c>
    </row>
    <row r="243" spans="26:49">
      <c r="Z243" s="225"/>
      <c r="AA243" s="261">
        <v>242</v>
      </c>
      <c r="AB243" s="260" t="e">
        <f>VLOOKUP($Z243,Players!$C$3:$D$1242,2,FALSE)</f>
        <v>#N/A</v>
      </c>
      <c r="AC243" s="260" t="e">
        <f t="shared" si="35"/>
        <v>#N/A</v>
      </c>
      <c r="AJ243" s="225"/>
      <c r="AK243" s="261">
        <v>242</v>
      </c>
      <c r="AL243" s="260" t="e">
        <f>VLOOKUP($AJ243,Players!$Z$3:$AA$1425,2,FALSE)</f>
        <v>#N/A</v>
      </c>
      <c r="AM243" s="260" t="e">
        <f t="shared" si="36"/>
        <v>#N/A</v>
      </c>
      <c r="AT243" s="225"/>
      <c r="AU243" s="261">
        <v>242</v>
      </c>
      <c r="AV243" s="260" t="e">
        <f>VLOOKUP($AT243,Players!$Z$3:$AA$1425,2,FALSE)</f>
        <v>#N/A</v>
      </c>
      <c r="AW243" s="260" t="e">
        <f t="shared" si="37"/>
        <v>#N/A</v>
      </c>
    </row>
    <row r="244" spans="26:49">
      <c r="Z244" s="225"/>
      <c r="AA244" s="261">
        <v>243</v>
      </c>
      <c r="AB244" s="260" t="e">
        <f>VLOOKUP($Z244,Players!$C$3:$D$1242,2,FALSE)</f>
        <v>#N/A</v>
      </c>
      <c r="AC244" s="260" t="e">
        <f t="shared" si="35"/>
        <v>#N/A</v>
      </c>
      <c r="AJ244" s="225"/>
      <c r="AK244" s="261">
        <v>243</v>
      </c>
      <c r="AL244" s="260" t="e">
        <f>VLOOKUP($AJ244,Players!$Z$3:$AA$1425,2,FALSE)</f>
        <v>#N/A</v>
      </c>
      <c r="AM244" s="260" t="e">
        <f t="shared" si="36"/>
        <v>#N/A</v>
      </c>
      <c r="AT244" s="225"/>
      <c r="AU244" s="261">
        <v>243</v>
      </c>
      <c r="AV244" s="260" t="e">
        <f>VLOOKUP($AT244,Players!$Z$3:$AA$1425,2,FALSE)</f>
        <v>#N/A</v>
      </c>
      <c r="AW244" s="260" t="e">
        <f t="shared" si="37"/>
        <v>#N/A</v>
      </c>
    </row>
    <row r="245" spans="26:49">
      <c r="Z245" s="225"/>
      <c r="AA245" s="261">
        <v>244</v>
      </c>
      <c r="AB245" s="260" t="e">
        <f>VLOOKUP($Z245,Players!$C$3:$D$1242,2,FALSE)</f>
        <v>#N/A</v>
      </c>
      <c r="AC245" s="260" t="e">
        <f t="shared" si="35"/>
        <v>#N/A</v>
      </c>
      <c r="AJ245" s="225"/>
      <c r="AK245" s="261">
        <v>244</v>
      </c>
      <c r="AL245" s="260" t="e">
        <f>VLOOKUP($AJ245,Players!$Z$3:$AA$1425,2,FALSE)</f>
        <v>#N/A</v>
      </c>
      <c r="AM245" s="260" t="e">
        <f t="shared" si="36"/>
        <v>#N/A</v>
      </c>
      <c r="AT245" s="225"/>
      <c r="AU245" s="261">
        <v>244</v>
      </c>
      <c r="AV245" s="260" t="e">
        <f>VLOOKUP($AT245,Players!$Z$3:$AA$1425,2,FALSE)</f>
        <v>#N/A</v>
      </c>
      <c r="AW245" s="260" t="e">
        <f t="shared" si="37"/>
        <v>#N/A</v>
      </c>
    </row>
    <row r="246" spans="26:49">
      <c r="Z246" s="225"/>
      <c r="AA246" s="261">
        <v>245</v>
      </c>
      <c r="AB246" s="260" t="e">
        <f>VLOOKUP($Z246,Players!$C$3:$D$1242,2,FALSE)</f>
        <v>#N/A</v>
      </c>
      <c r="AC246" s="260" t="e">
        <f t="shared" si="35"/>
        <v>#N/A</v>
      </c>
      <c r="AJ246" s="225"/>
      <c r="AK246" s="261">
        <v>245</v>
      </c>
      <c r="AL246" s="260" t="e">
        <f>VLOOKUP($AJ246,Players!$Z$3:$AA$1425,2,FALSE)</f>
        <v>#N/A</v>
      </c>
      <c r="AM246" s="260" t="e">
        <f t="shared" si="36"/>
        <v>#N/A</v>
      </c>
      <c r="AT246" s="225"/>
      <c r="AU246" s="261">
        <v>245</v>
      </c>
      <c r="AV246" s="260" t="e">
        <f>VLOOKUP($AT246,Players!$Z$3:$AA$1425,2,FALSE)</f>
        <v>#N/A</v>
      </c>
      <c r="AW246" s="260" t="e">
        <f t="shared" si="37"/>
        <v>#N/A</v>
      </c>
    </row>
    <row r="247" spans="26:49">
      <c r="Z247" s="225"/>
      <c r="AA247" s="261">
        <v>246</v>
      </c>
      <c r="AB247" s="260" t="e">
        <f>VLOOKUP($Z247,Players!$C$3:$D$1242,2,FALSE)</f>
        <v>#N/A</v>
      </c>
      <c r="AC247" s="260" t="e">
        <f t="shared" si="35"/>
        <v>#N/A</v>
      </c>
      <c r="AJ247" s="225"/>
      <c r="AK247" s="261">
        <v>246</v>
      </c>
      <c r="AL247" s="260" t="e">
        <f>VLOOKUP($AJ247,Players!$Z$3:$AA$1425,2,FALSE)</f>
        <v>#N/A</v>
      </c>
      <c r="AM247" s="260" t="e">
        <f t="shared" si="36"/>
        <v>#N/A</v>
      </c>
      <c r="AT247" s="225"/>
      <c r="AU247" s="261">
        <v>246</v>
      </c>
      <c r="AV247" s="260" t="e">
        <f>VLOOKUP($AT247,Players!$Z$3:$AA$1425,2,FALSE)</f>
        <v>#N/A</v>
      </c>
      <c r="AW247" s="260" t="e">
        <f t="shared" si="37"/>
        <v>#N/A</v>
      </c>
    </row>
    <row r="248" spans="26:49">
      <c r="Z248" s="225"/>
      <c r="AA248" s="261">
        <v>247</v>
      </c>
      <c r="AB248" s="260" t="e">
        <f>VLOOKUP($Z248,Players!$C$3:$D$1242,2,FALSE)</f>
        <v>#N/A</v>
      </c>
      <c r="AC248" s="260" t="e">
        <f t="shared" si="35"/>
        <v>#N/A</v>
      </c>
      <c r="AJ248" s="225"/>
      <c r="AK248" s="261">
        <v>247</v>
      </c>
      <c r="AL248" s="260" t="e">
        <f>VLOOKUP($AJ248,Players!$Z$3:$AA$1425,2,FALSE)</f>
        <v>#N/A</v>
      </c>
      <c r="AM248" s="260" t="e">
        <f t="shared" si="36"/>
        <v>#N/A</v>
      </c>
      <c r="AT248" s="225"/>
      <c r="AU248" s="261">
        <v>247</v>
      </c>
      <c r="AV248" s="260" t="e">
        <f>VLOOKUP($AT248,Players!$Z$3:$AA$1425,2,FALSE)</f>
        <v>#N/A</v>
      </c>
      <c r="AW248" s="260" t="e">
        <f t="shared" si="37"/>
        <v>#N/A</v>
      </c>
    </row>
    <row r="249" spans="26:49">
      <c r="Z249" s="225"/>
      <c r="AA249" s="261">
        <v>248</v>
      </c>
      <c r="AB249" s="260" t="e">
        <f>VLOOKUP($Z249,Players!$C$3:$D$1242,2,FALSE)</f>
        <v>#N/A</v>
      </c>
      <c r="AC249" s="260" t="e">
        <f t="shared" si="35"/>
        <v>#N/A</v>
      </c>
      <c r="AJ249" s="225"/>
      <c r="AK249" s="261">
        <v>248</v>
      </c>
      <c r="AL249" s="260" t="e">
        <f>VLOOKUP($AJ249,Players!$Z$3:$AA$1425,2,FALSE)</f>
        <v>#N/A</v>
      </c>
      <c r="AM249" s="260" t="e">
        <f t="shared" si="36"/>
        <v>#N/A</v>
      </c>
      <c r="AT249" s="225"/>
      <c r="AU249" s="261">
        <v>248</v>
      </c>
      <c r="AV249" s="260" t="e">
        <f>VLOOKUP($AT249,Players!$Z$3:$AA$1425,2,FALSE)</f>
        <v>#N/A</v>
      </c>
      <c r="AW249" s="260" t="e">
        <f t="shared" si="37"/>
        <v>#N/A</v>
      </c>
    </row>
    <row r="250" spans="26:49">
      <c r="Z250" s="225"/>
      <c r="AA250" s="261">
        <v>249</v>
      </c>
      <c r="AB250" s="260" t="e">
        <f>VLOOKUP($Z250,Players!$C$3:$D$1242,2,FALSE)</f>
        <v>#N/A</v>
      </c>
      <c r="AC250" s="260" t="e">
        <f t="shared" si="35"/>
        <v>#N/A</v>
      </c>
      <c r="AJ250" s="225"/>
      <c r="AK250" s="261">
        <v>249</v>
      </c>
      <c r="AL250" s="260" t="e">
        <f>VLOOKUP($AJ250,Players!$Z$3:$AA$1425,2,FALSE)</f>
        <v>#N/A</v>
      </c>
      <c r="AM250" s="260" t="e">
        <f t="shared" si="36"/>
        <v>#N/A</v>
      </c>
      <c r="AT250" s="225"/>
      <c r="AU250" s="261">
        <v>249</v>
      </c>
      <c r="AV250" s="260" t="e">
        <f>VLOOKUP($AT250,Players!$Z$3:$AA$1425,2,FALSE)</f>
        <v>#N/A</v>
      </c>
      <c r="AW250" s="260" t="e">
        <f t="shared" si="37"/>
        <v>#N/A</v>
      </c>
    </row>
    <row r="251" spans="26:49">
      <c r="Z251" s="225"/>
      <c r="AA251" s="261">
        <v>250</v>
      </c>
      <c r="AB251" s="260" t="e">
        <f>VLOOKUP($Z251,Players!$C$3:$D$1242,2,FALSE)</f>
        <v>#N/A</v>
      </c>
      <c r="AC251" s="260" t="e">
        <f t="shared" si="35"/>
        <v>#N/A</v>
      </c>
      <c r="AJ251" s="225"/>
      <c r="AK251" s="261">
        <v>250</v>
      </c>
      <c r="AL251" s="260" t="e">
        <f>VLOOKUP($AJ251,Players!$Z$3:$AA$1425,2,FALSE)</f>
        <v>#N/A</v>
      </c>
      <c r="AM251" s="260" t="e">
        <f t="shared" si="36"/>
        <v>#N/A</v>
      </c>
      <c r="AT251" s="225"/>
      <c r="AU251" s="261">
        <v>250</v>
      </c>
      <c r="AV251" s="260" t="e">
        <f>VLOOKUP($AT251,Players!$Z$3:$AA$1425,2,FALSE)</f>
        <v>#N/A</v>
      </c>
      <c r="AW251" s="260" t="e">
        <f t="shared" si="37"/>
        <v>#N/A</v>
      </c>
    </row>
    <row r="252" spans="26:49">
      <c r="Z252" s="225"/>
      <c r="AA252" s="261">
        <v>251</v>
      </c>
      <c r="AB252" s="260" t="e">
        <f>VLOOKUP($Z252,Players!$C$3:$D$1242,2,FALSE)</f>
        <v>#N/A</v>
      </c>
      <c r="AC252" s="260" t="e">
        <f t="shared" si="35"/>
        <v>#N/A</v>
      </c>
      <c r="AJ252" s="225"/>
      <c r="AK252" s="261">
        <v>251</v>
      </c>
      <c r="AL252" s="260" t="e">
        <f>VLOOKUP($AJ252,Players!$Z$3:$AA$1425,2,FALSE)</f>
        <v>#N/A</v>
      </c>
      <c r="AM252" s="260" t="e">
        <f t="shared" si="36"/>
        <v>#N/A</v>
      </c>
      <c r="AT252" s="225"/>
      <c r="AU252" s="261">
        <v>251</v>
      </c>
      <c r="AV252" s="260" t="e">
        <f>VLOOKUP($AT252,Players!$Z$3:$AA$1425,2,FALSE)</f>
        <v>#N/A</v>
      </c>
      <c r="AW252" s="260" t="e">
        <f t="shared" si="37"/>
        <v>#N/A</v>
      </c>
    </row>
    <row r="253" spans="26:49">
      <c r="Z253" s="225"/>
      <c r="AA253" s="261">
        <v>252</v>
      </c>
      <c r="AB253" s="260" t="e">
        <f>VLOOKUP($Z253,Players!$C$3:$D$1242,2,FALSE)</f>
        <v>#N/A</v>
      </c>
      <c r="AC253" s="260" t="e">
        <f t="shared" si="35"/>
        <v>#N/A</v>
      </c>
      <c r="AJ253" s="225"/>
      <c r="AK253" s="261">
        <v>252</v>
      </c>
      <c r="AL253" s="260" t="e">
        <f>VLOOKUP($AJ253,Players!$Z$3:$AA$1425,2,FALSE)</f>
        <v>#N/A</v>
      </c>
      <c r="AM253" s="260" t="e">
        <f t="shared" si="36"/>
        <v>#N/A</v>
      </c>
      <c r="AT253" s="225"/>
      <c r="AU253" s="261">
        <v>252</v>
      </c>
      <c r="AV253" s="260" t="e">
        <f>VLOOKUP($AT253,Players!$Z$3:$AA$1425,2,FALSE)</f>
        <v>#N/A</v>
      </c>
      <c r="AW253" s="260" t="e">
        <f t="shared" si="37"/>
        <v>#N/A</v>
      </c>
    </row>
    <row r="254" spans="26:49">
      <c r="Z254" s="225"/>
      <c r="AA254" s="261">
        <v>253</v>
      </c>
      <c r="AB254" s="260" t="e">
        <f>VLOOKUP($Z254,Players!$C$3:$D$1242,2,FALSE)</f>
        <v>#N/A</v>
      </c>
      <c r="AC254" s="260" t="e">
        <f t="shared" si="35"/>
        <v>#N/A</v>
      </c>
      <c r="AJ254" s="225"/>
      <c r="AK254" s="261">
        <v>253</v>
      </c>
      <c r="AL254" s="260" t="e">
        <f>VLOOKUP($AJ254,Players!$Z$3:$AA$1425,2,FALSE)</f>
        <v>#N/A</v>
      </c>
      <c r="AM254" s="260" t="e">
        <f t="shared" si="36"/>
        <v>#N/A</v>
      </c>
      <c r="AT254" s="225"/>
      <c r="AU254" s="261">
        <v>253</v>
      </c>
      <c r="AV254" s="260" t="e">
        <f>VLOOKUP($AT254,Players!$Z$3:$AA$1425,2,FALSE)</f>
        <v>#N/A</v>
      </c>
      <c r="AW254" s="260" t="e">
        <f t="shared" si="37"/>
        <v>#N/A</v>
      </c>
    </row>
    <row r="255" spans="26:49">
      <c r="Z255" s="225"/>
      <c r="AA255" s="261">
        <v>254</v>
      </c>
      <c r="AB255" s="260" t="e">
        <f>VLOOKUP($Z255,Players!$C$3:$D$1242,2,FALSE)</f>
        <v>#N/A</v>
      </c>
      <c r="AC255" s="260" t="e">
        <f t="shared" si="35"/>
        <v>#N/A</v>
      </c>
      <c r="AJ255" s="225"/>
      <c r="AK255" s="261">
        <v>254</v>
      </c>
      <c r="AL255" s="260" t="e">
        <f>VLOOKUP($AJ255,Players!$Z$3:$AA$1425,2,FALSE)</f>
        <v>#N/A</v>
      </c>
      <c r="AM255" s="260" t="e">
        <f t="shared" si="36"/>
        <v>#N/A</v>
      </c>
      <c r="AT255" s="225"/>
      <c r="AU255" s="261">
        <v>254</v>
      </c>
      <c r="AV255" s="260" t="e">
        <f>VLOOKUP($AT255,Players!$Z$3:$AA$1425,2,FALSE)</f>
        <v>#N/A</v>
      </c>
      <c r="AW255" s="260" t="e">
        <f t="shared" si="37"/>
        <v>#N/A</v>
      </c>
    </row>
    <row r="256" spans="26:49">
      <c r="Z256" s="225"/>
      <c r="AA256" s="261">
        <v>255</v>
      </c>
      <c r="AB256" s="260" t="e">
        <f>VLOOKUP($Z256,Players!$C$3:$D$1242,2,FALSE)</f>
        <v>#N/A</v>
      </c>
      <c r="AC256" s="260" t="e">
        <f t="shared" si="35"/>
        <v>#N/A</v>
      </c>
      <c r="AJ256" s="225"/>
      <c r="AK256" s="261">
        <v>255</v>
      </c>
      <c r="AL256" s="260" t="e">
        <f>VLOOKUP($AJ256,Players!$Z$3:$AA$1425,2,FALSE)</f>
        <v>#N/A</v>
      </c>
      <c r="AM256" s="260" t="e">
        <f t="shared" si="36"/>
        <v>#N/A</v>
      </c>
      <c r="AT256" s="225"/>
      <c r="AU256" s="261">
        <v>255</v>
      </c>
      <c r="AV256" s="260" t="e">
        <f>VLOOKUP($AT256,Players!$Z$3:$AA$1425,2,FALSE)</f>
        <v>#N/A</v>
      </c>
      <c r="AW256" s="260" t="e">
        <f t="shared" si="37"/>
        <v>#N/A</v>
      </c>
    </row>
    <row r="257" spans="26:49">
      <c r="Z257" s="225"/>
      <c r="AA257" s="261">
        <v>256</v>
      </c>
      <c r="AB257" s="260" t="e">
        <f>VLOOKUP($Z257,Players!$C$3:$D$1242,2,FALSE)</f>
        <v>#N/A</v>
      </c>
      <c r="AC257" s="260" t="e">
        <f t="shared" si="35"/>
        <v>#N/A</v>
      </c>
      <c r="AJ257" s="225"/>
      <c r="AK257" s="261">
        <v>256</v>
      </c>
      <c r="AL257" s="260" t="e">
        <f>VLOOKUP($AJ257,Players!$Z$3:$AA$1425,2,FALSE)</f>
        <v>#N/A</v>
      </c>
      <c r="AM257" s="260" t="e">
        <f t="shared" si="36"/>
        <v>#N/A</v>
      </c>
      <c r="AT257" s="225"/>
      <c r="AU257" s="261">
        <v>256</v>
      </c>
      <c r="AV257" s="260" t="e">
        <f>VLOOKUP($AT257,Players!$Z$3:$AA$1425,2,FALSE)</f>
        <v>#N/A</v>
      </c>
      <c r="AW257" s="260" t="e">
        <f t="shared" si="37"/>
        <v>#N/A</v>
      </c>
    </row>
    <row r="258" spans="26:49">
      <c r="Z258" s="225"/>
      <c r="AA258" s="261">
        <v>257</v>
      </c>
      <c r="AB258" s="260" t="e">
        <f>VLOOKUP($Z258,Players!$C$3:$D$1242,2,FALSE)</f>
        <v>#N/A</v>
      </c>
      <c r="AC258" s="260" t="e">
        <f t="shared" ref="AC258:AC321" si="38">IF(AB258&gt;0,1,0)</f>
        <v>#N/A</v>
      </c>
      <c r="AJ258" s="225"/>
      <c r="AK258" s="261">
        <v>257</v>
      </c>
      <c r="AL258" s="260" t="e">
        <f>VLOOKUP($AJ258,Players!$Z$3:$AA$1425,2,FALSE)</f>
        <v>#N/A</v>
      </c>
      <c r="AM258" s="260" t="e">
        <f t="shared" ref="AM258:AM321" si="39">IF(AL258&gt;0,1,0)</f>
        <v>#N/A</v>
      </c>
      <c r="AT258" s="225"/>
      <c r="AU258" s="261">
        <v>257</v>
      </c>
      <c r="AV258" s="260" t="e">
        <f>VLOOKUP($AT258,Players!$Z$3:$AA$1425,2,FALSE)</f>
        <v>#N/A</v>
      </c>
      <c r="AW258" s="260" t="e">
        <f t="shared" ref="AW258:AW321" si="40">IF(AV258&gt;0,1,0)</f>
        <v>#N/A</v>
      </c>
    </row>
    <row r="259" spans="26:49">
      <c r="Z259" s="225"/>
      <c r="AA259" s="261">
        <v>258</v>
      </c>
      <c r="AB259" s="260" t="e">
        <f>VLOOKUP($Z259,Players!$C$3:$D$1242,2,FALSE)</f>
        <v>#N/A</v>
      </c>
      <c r="AC259" s="260" t="e">
        <f t="shared" si="38"/>
        <v>#N/A</v>
      </c>
      <c r="AJ259" s="225"/>
      <c r="AK259" s="261">
        <v>258</v>
      </c>
      <c r="AL259" s="260" t="e">
        <f>VLOOKUP($AJ259,Players!$Z$3:$AA$1425,2,FALSE)</f>
        <v>#N/A</v>
      </c>
      <c r="AM259" s="260" t="e">
        <f t="shared" si="39"/>
        <v>#N/A</v>
      </c>
      <c r="AT259" s="225"/>
      <c r="AU259" s="261">
        <v>258</v>
      </c>
      <c r="AV259" s="260" t="e">
        <f>VLOOKUP($AT259,Players!$Z$3:$AA$1425,2,FALSE)</f>
        <v>#N/A</v>
      </c>
      <c r="AW259" s="260" t="e">
        <f t="shared" si="40"/>
        <v>#N/A</v>
      </c>
    </row>
    <row r="260" spans="26:49">
      <c r="Z260" s="225"/>
      <c r="AA260" s="261">
        <v>259</v>
      </c>
      <c r="AB260" s="260" t="e">
        <f>VLOOKUP($Z260,Players!$C$3:$D$1242,2,FALSE)</f>
        <v>#N/A</v>
      </c>
      <c r="AC260" s="260" t="e">
        <f t="shared" si="38"/>
        <v>#N/A</v>
      </c>
      <c r="AJ260" s="225"/>
      <c r="AK260" s="261">
        <v>259</v>
      </c>
      <c r="AL260" s="260" t="e">
        <f>VLOOKUP($AJ260,Players!$Z$3:$AA$1425,2,FALSE)</f>
        <v>#N/A</v>
      </c>
      <c r="AM260" s="260" t="e">
        <f t="shared" si="39"/>
        <v>#N/A</v>
      </c>
      <c r="AT260" s="225"/>
      <c r="AU260" s="261">
        <v>259</v>
      </c>
      <c r="AV260" s="260" t="e">
        <f>VLOOKUP($AT260,Players!$Z$3:$AA$1425,2,FALSE)</f>
        <v>#N/A</v>
      </c>
      <c r="AW260" s="260" t="e">
        <f t="shared" si="40"/>
        <v>#N/A</v>
      </c>
    </row>
    <row r="261" spans="26:49">
      <c r="Z261" s="225"/>
      <c r="AA261" s="261">
        <v>260</v>
      </c>
      <c r="AB261" s="260" t="e">
        <f>VLOOKUP($Z261,Players!$C$3:$D$1242,2,FALSE)</f>
        <v>#N/A</v>
      </c>
      <c r="AC261" s="260" t="e">
        <f t="shared" si="38"/>
        <v>#N/A</v>
      </c>
      <c r="AJ261" s="225"/>
      <c r="AK261" s="261">
        <v>260</v>
      </c>
      <c r="AL261" s="260" t="e">
        <f>VLOOKUP($AJ261,Players!$Z$3:$AA$1425,2,FALSE)</f>
        <v>#N/A</v>
      </c>
      <c r="AM261" s="260" t="e">
        <f t="shared" si="39"/>
        <v>#N/A</v>
      </c>
      <c r="AT261" s="225"/>
      <c r="AU261" s="261">
        <v>260</v>
      </c>
      <c r="AV261" s="260" t="e">
        <f>VLOOKUP($AT261,Players!$Z$3:$AA$1425,2,FALSE)</f>
        <v>#N/A</v>
      </c>
      <c r="AW261" s="260" t="e">
        <f t="shared" si="40"/>
        <v>#N/A</v>
      </c>
    </row>
    <row r="262" spans="26:49">
      <c r="Z262" s="225"/>
      <c r="AA262" s="261">
        <v>261</v>
      </c>
      <c r="AB262" s="260" t="e">
        <f>VLOOKUP($Z262,Players!$C$3:$D$1242,2,FALSE)</f>
        <v>#N/A</v>
      </c>
      <c r="AC262" s="260" t="e">
        <f t="shared" si="38"/>
        <v>#N/A</v>
      </c>
      <c r="AJ262" s="225"/>
      <c r="AK262" s="261">
        <v>261</v>
      </c>
      <c r="AL262" s="260" t="e">
        <f>VLOOKUP($AJ262,Players!$Z$3:$AA$1425,2,FALSE)</f>
        <v>#N/A</v>
      </c>
      <c r="AM262" s="260" t="e">
        <f t="shared" si="39"/>
        <v>#N/A</v>
      </c>
      <c r="AT262" s="225"/>
      <c r="AU262" s="261">
        <v>261</v>
      </c>
      <c r="AV262" s="260" t="e">
        <f>VLOOKUP($AT262,Players!$Z$3:$AA$1425,2,FALSE)</f>
        <v>#N/A</v>
      </c>
      <c r="AW262" s="260" t="e">
        <f t="shared" si="40"/>
        <v>#N/A</v>
      </c>
    </row>
    <row r="263" spans="26:49">
      <c r="Z263" s="225"/>
      <c r="AA263" s="261">
        <v>262</v>
      </c>
      <c r="AB263" s="260" t="e">
        <f>VLOOKUP($Z263,Players!$C$3:$D$1242,2,FALSE)</f>
        <v>#N/A</v>
      </c>
      <c r="AC263" s="260" t="e">
        <f t="shared" si="38"/>
        <v>#N/A</v>
      </c>
      <c r="AJ263" s="225"/>
      <c r="AK263" s="261">
        <v>262</v>
      </c>
      <c r="AL263" s="260" t="e">
        <f>VLOOKUP($AJ263,Players!$Z$3:$AA$1425,2,FALSE)</f>
        <v>#N/A</v>
      </c>
      <c r="AM263" s="260" t="e">
        <f t="shared" si="39"/>
        <v>#N/A</v>
      </c>
      <c r="AT263" s="225"/>
      <c r="AU263" s="261">
        <v>262</v>
      </c>
      <c r="AV263" s="260" t="e">
        <f>VLOOKUP($AT263,Players!$Z$3:$AA$1425,2,FALSE)</f>
        <v>#N/A</v>
      </c>
      <c r="AW263" s="260" t="e">
        <f t="shared" si="40"/>
        <v>#N/A</v>
      </c>
    </row>
    <row r="264" spans="26:49">
      <c r="Z264" s="225"/>
      <c r="AA264" s="261">
        <v>263</v>
      </c>
      <c r="AB264" s="260" t="e">
        <f>VLOOKUP($Z264,Players!$C$3:$D$1242,2,FALSE)</f>
        <v>#N/A</v>
      </c>
      <c r="AC264" s="260" t="e">
        <f t="shared" si="38"/>
        <v>#N/A</v>
      </c>
      <c r="AJ264" s="225"/>
      <c r="AK264" s="261">
        <v>263</v>
      </c>
      <c r="AL264" s="260" t="e">
        <f>VLOOKUP($AJ264,Players!$Z$3:$AA$1425,2,FALSE)</f>
        <v>#N/A</v>
      </c>
      <c r="AM264" s="260" t="e">
        <f t="shared" si="39"/>
        <v>#N/A</v>
      </c>
      <c r="AT264" s="225"/>
      <c r="AU264" s="261">
        <v>263</v>
      </c>
      <c r="AV264" s="260" t="e">
        <f>VLOOKUP($AT264,Players!$Z$3:$AA$1425,2,FALSE)</f>
        <v>#N/A</v>
      </c>
      <c r="AW264" s="260" t="e">
        <f t="shared" si="40"/>
        <v>#N/A</v>
      </c>
    </row>
    <row r="265" spans="26:49">
      <c r="Z265" s="225"/>
      <c r="AA265" s="261">
        <v>264</v>
      </c>
      <c r="AB265" s="260" t="e">
        <f>VLOOKUP($Z265,Players!$C$3:$D$1242,2,FALSE)</f>
        <v>#N/A</v>
      </c>
      <c r="AC265" s="260" t="e">
        <f t="shared" si="38"/>
        <v>#N/A</v>
      </c>
      <c r="AJ265" s="225"/>
      <c r="AK265" s="261">
        <v>264</v>
      </c>
      <c r="AL265" s="260" t="e">
        <f>VLOOKUP($AJ265,Players!$Z$3:$AA$1425,2,FALSE)</f>
        <v>#N/A</v>
      </c>
      <c r="AM265" s="260" t="e">
        <f t="shared" si="39"/>
        <v>#N/A</v>
      </c>
      <c r="AT265" s="225"/>
      <c r="AU265" s="261">
        <v>264</v>
      </c>
      <c r="AV265" s="260" t="e">
        <f>VLOOKUP($AT265,Players!$Z$3:$AA$1425,2,FALSE)</f>
        <v>#N/A</v>
      </c>
      <c r="AW265" s="260" t="e">
        <f t="shared" si="40"/>
        <v>#N/A</v>
      </c>
    </row>
    <row r="266" spans="26:49">
      <c r="Z266" s="225"/>
      <c r="AA266" s="261">
        <v>265</v>
      </c>
      <c r="AB266" s="260" t="e">
        <f>VLOOKUP($Z266,Players!$C$3:$D$1242,2,FALSE)</f>
        <v>#N/A</v>
      </c>
      <c r="AC266" s="260" t="e">
        <f t="shared" si="38"/>
        <v>#N/A</v>
      </c>
      <c r="AJ266" s="225"/>
      <c r="AK266" s="261">
        <v>265</v>
      </c>
      <c r="AL266" s="260" t="e">
        <f>VLOOKUP($AJ266,Players!$Z$3:$AA$1425,2,FALSE)</f>
        <v>#N/A</v>
      </c>
      <c r="AM266" s="260" t="e">
        <f t="shared" si="39"/>
        <v>#N/A</v>
      </c>
      <c r="AT266" s="225"/>
      <c r="AU266" s="261">
        <v>265</v>
      </c>
      <c r="AV266" s="260" t="e">
        <f>VLOOKUP($AT266,Players!$Z$3:$AA$1425,2,FALSE)</f>
        <v>#N/A</v>
      </c>
      <c r="AW266" s="260" t="e">
        <f t="shared" si="40"/>
        <v>#N/A</v>
      </c>
    </row>
    <row r="267" spans="26:49">
      <c r="Z267" s="225"/>
      <c r="AA267" s="261">
        <v>266</v>
      </c>
      <c r="AB267" s="260" t="e">
        <f>VLOOKUP($Z267,Players!$C$3:$D$1242,2,FALSE)</f>
        <v>#N/A</v>
      </c>
      <c r="AC267" s="260" t="e">
        <f t="shared" si="38"/>
        <v>#N/A</v>
      </c>
      <c r="AJ267" s="225"/>
      <c r="AK267" s="261">
        <v>266</v>
      </c>
      <c r="AL267" s="260" t="e">
        <f>VLOOKUP($AJ267,Players!$Z$3:$AA$1425,2,FALSE)</f>
        <v>#N/A</v>
      </c>
      <c r="AM267" s="260" t="e">
        <f t="shared" si="39"/>
        <v>#N/A</v>
      </c>
      <c r="AT267" s="225"/>
      <c r="AU267" s="261">
        <v>266</v>
      </c>
      <c r="AV267" s="260" t="e">
        <f>VLOOKUP($AT267,Players!$Z$3:$AA$1425,2,FALSE)</f>
        <v>#N/A</v>
      </c>
      <c r="AW267" s="260" t="e">
        <f t="shared" si="40"/>
        <v>#N/A</v>
      </c>
    </row>
    <row r="268" spans="26:49">
      <c r="Z268" s="225"/>
      <c r="AA268" s="261">
        <v>267</v>
      </c>
      <c r="AB268" s="260" t="e">
        <f>VLOOKUP($Z268,Players!$C$3:$D$1242,2,FALSE)</f>
        <v>#N/A</v>
      </c>
      <c r="AC268" s="260" t="e">
        <f t="shared" si="38"/>
        <v>#N/A</v>
      </c>
      <c r="AJ268" s="225"/>
      <c r="AK268" s="261">
        <v>267</v>
      </c>
      <c r="AL268" s="260" t="e">
        <f>VLOOKUP($AJ268,Players!$Z$3:$AA$1425,2,FALSE)</f>
        <v>#N/A</v>
      </c>
      <c r="AM268" s="260" t="e">
        <f t="shared" si="39"/>
        <v>#N/A</v>
      </c>
      <c r="AT268" s="225"/>
      <c r="AU268" s="261">
        <v>267</v>
      </c>
      <c r="AV268" s="260" t="e">
        <f>VLOOKUP($AT268,Players!$Z$3:$AA$1425,2,FALSE)</f>
        <v>#N/A</v>
      </c>
      <c r="AW268" s="260" t="e">
        <f t="shared" si="40"/>
        <v>#N/A</v>
      </c>
    </row>
    <row r="269" spans="26:49">
      <c r="Z269" s="225"/>
      <c r="AA269" s="261">
        <v>268</v>
      </c>
      <c r="AB269" s="260" t="e">
        <f>VLOOKUP($Z269,Players!$C$3:$D$1242,2,FALSE)</f>
        <v>#N/A</v>
      </c>
      <c r="AC269" s="260" t="e">
        <f t="shared" si="38"/>
        <v>#N/A</v>
      </c>
      <c r="AJ269" s="225"/>
      <c r="AK269" s="261">
        <v>268</v>
      </c>
      <c r="AL269" s="260" t="e">
        <f>VLOOKUP($AJ269,Players!$Z$3:$AA$1425,2,FALSE)</f>
        <v>#N/A</v>
      </c>
      <c r="AM269" s="260" t="e">
        <f t="shared" si="39"/>
        <v>#N/A</v>
      </c>
      <c r="AT269" s="225"/>
      <c r="AU269" s="261">
        <v>268</v>
      </c>
      <c r="AV269" s="260" t="e">
        <f>VLOOKUP($AT269,Players!$Z$3:$AA$1425,2,FALSE)</f>
        <v>#N/A</v>
      </c>
      <c r="AW269" s="260" t="e">
        <f t="shared" si="40"/>
        <v>#N/A</v>
      </c>
    </row>
    <row r="270" spans="26:49">
      <c r="Z270" s="225"/>
      <c r="AA270" s="261">
        <v>269</v>
      </c>
      <c r="AB270" s="260" t="e">
        <f>VLOOKUP($Z270,Players!$C$3:$D$1242,2,FALSE)</f>
        <v>#N/A</v>
      </c>
      <c r="AC270" s="260" t="e">
        <f t="shared" si="38"/>
        <v>#N/A</v>
      </c>
      <c r="AJ270" s="225"/>
      <c r="AK270" s="261">
        <v>269</v>
      </c>
      <c r="AL270" s="260" t="e">
        <f>VLOOKUP($AJ270,Players!$Z$3:$AA$1425,2,FALSE)</f>
        <v>#N/A</v>
      </c>
      <c r="AM270" s="260" t="e">
        <f t="shared" si="39"/>
        <v>#N/A</v>
      </c>
      <c r="AT270" s="225"/>
      <c r="AU270" s="261">
        <v>269</v>
      </c>
      <c r="AV270" s="260" t="e">
        <f>VLOOKUP($AT270,Players!$Z$3:$AA$1425,2,FALSE)</f>
        <v>#N/A</v>
      </c>
      <c r="AW270" s="260" t="e">
        <f t="shared" si="40"/>
        <v>#N/A</v>
      </c>
    </row>
    <row r="271" spans="26:49">
      <c r="Z271" s="225"/>
      <c r="AA271" s="261">
        <v>270</v>
      </c>
      <c r="AB271" s="260" t="e">
        <f>VLOOKUP($Z271,Players!$C$3:$D$1242,2,FALSE)</f>
        <v>#N/A</v>
      </c>
      <c r="AC271" s="260" t="e">
        <f t="shared" si="38"/>
        <v>#N/A</v>
      </c>
      <c r="AJ271" s="225"/>
      <c r="AK271" s="261">
        <v>270</v>
      </c>
      <c r="AL271" s="260" t="e">
        <f>VLOOKUP($AJ271,Players!$Z$3:$AA$1425,2,FALSE)</f>
        <v>#N/A</v>
      </c>
      <c r="AM271" s="260" t="e">
        <f t="shared" si="39"/>
        <v>#N/A</v>
      </c>
      <c r="AT271" s="225"/>
      <c r="AU271" s="261">
        <v>270</v>
      </c>
      <c r="AV271" s="260" t="e">
        <f>VLOOKUP($AT271,Players!$Z$3:$AA$1425,2,FALSE)</f>
        <v>#N/A</v>
      </c>
      <c r="AW271" s="260" t="e">
        <f t="shared" si="40"/>
        <v>#N/A</v>
      </c>
    </row>
    <row r="272" spans="26:49">
      <c r="Z272" s="225"/>
      <c r="AA272" s="261">
        <v>271</v>
      </c>
      <c r="AB272" s="260" t="e">
        <f>VLOOKUP($Z272,Players!$C$3:$D$1242,2,FALSE)</f>
        <v>#N/A</v>
      </c>
      <c r="AC272" s="260" t="e">
        <f t="shared" si="38"/>
        <v>#N/A</v>
      </c>
      <c r="AJ272" s="225"/>
      <c r="AK272" s="261">
        <v>271</v>
      </c>
      <c r="AL272" s="260" t="e">
        <f>VLOOKUP($AJ272,Players!$Z$3:$AA$1425,2,FALSE)</f>
        <v>#N/A</v>
      </c>
      <c r="AM272" s="260" t="e">
        <f t="shared" si="39"/>
        <v>#N/A</v>
      </c>
      <c r="AT272" s="225"/>
      <c r="AU272" s="261">
        <v>271</v>
      </c>
      <c r="AV272" s="260" t="e">
        <f>VLOOKUP($AT272,Players!$Z$3:$AA$1425,2,FALSE)</f>
        <v>#N/A</v>
      </c>
      <c r="AW272" s="260" t="e">
        <f t="shared" si="40"/>
        <v>#N/A</v>
      </c>
    </row>
    <row r="273" spans="26:49">
      <c r="Z273" s="225"/>
      <c r="AA273" s="261">
        <v>272</v>
      </c>
      <c r="AB273" s="260" t="e">
        <f>VLOOKUP($Z273,Players!$C$3:$D$1242,2,FALSE)</f>
        <v>#N/A</v>
      </c>
      <c r="AC273" s="260" t="e">
        <f t="shared" si="38"/>
        <v>#N/A</v>
      </c>
      <c r="AJ273" s="225"/>
      <c r="AK273" s="261">
        <v>272</v>
      </c>
      <c r="AL273" s="260" t="e">
        <f>VLOOKUP($AJ273,Players!$Z$3:$AA$1425,2,FALSE)</f>
        <v>#N/A</v>
      </c>
      <c r="AM273" s="260" t="e">
        <f t="shared" si="39"/>
        <v>#N/A</v>
      </c>
      <c r="AT273" s="225"/>
      <c r="AU273" s="261">
        <v>272</v>
      </c>
      <c r="AV273" s="260" t="e">
        <f>VLOOKUP($AT273,Players!$Z$3:$AA$1425,2,FALSE)</f>
        <v>#N/A</v>
      </c>
      <c r="AW273" s="260" t="e">
        <f t="shared" si="40"/>
        <v>#N/A</v>
      </c>
    </row>
    <row r="274" spans="26:49">
      <c r="Z274" s="225"/>
      <c r="AA274" s="261">
        <v>273</v>
      </c>
      <c r="AB274" s="260" t="e">
        <f>VLOOKUP($Z274,Players!$C$3:$D$1242,2,FALSE)</f>
        <v>#N/A</v>
      </c>
      <c r="AC274" s="260" t="e">
        <f t="shared" si="38"/>
        <v>#N/A</v>
      </c>
      <c r="AJ274" s="225"/>
      <c r="AK274" s="261">
        <v>273</v>
      </c>
      <c r="AL274" s="260" t="e">
        <f>VLOOKUP($AJ274,Players!$Z$3:$AA$1425,2,FALSE)</f>
        <v>#N/A</v>
      </c>
      <c r="AM274" s="260" t="e">
        <f t="shared" si="39"/>
        <v>#N/A</v>
      </c>
      <c r="AT274" s="225"/>
      <c r="AU274" s="261">
        <v>273</v>
      </c>
      <c r="AV274" s="260" t="e">
        <f>VLOOKUP($AT274,Players!$Z$3:$AA$1425,2,FALSE)</f>
        <v>#N/A</v>
      </c>
      <c r="AW274" s="260" t="e">
        <f t="shared" si="40"/>
        <v>#N/A</v>
      </c>
    </row>
    <row r="275" spans="26:49">
      <c r="Z275" s="225"/>
      <c r="AA275" s="261">
        <v>274</v>
      </c>
      <c r="AB275" s="260" t="e">
        <f>VLOOKUP($Z275,Players!$C$3:$D$1242,2,FALSE)</f>
        <v>#N/A</v>
      </c>
      <c r="AC275" s="260" t="e">
        <f t="shared" si="38"/>
        <v>#N/A</v>
      </c>
      <c r="AJ275" s="225"/>
      <c r="AK275" s="261">
        <v>274</v>
      </c>
      <c r="AL275" s="260" t="e">
        <f>VLOOKUP($AJ275,Players!$Z$3:$AA$1425,2,FALSE)</f>
        <v>#N/A</v>
      </c>
      <c r="AM275" s="260" t="e">
        <f t="shared" si="39"/>
        <v>#N/A</v>
      </c>
      <c r="AT275" s="225"/>
      <c r="AU275" s="261">
        <v>274</v>
      </c>
      <c r="AV275" s="260" t="e">
        <f>VLOOKUP($AT275,Players!$Z$3:$AA$1425,2,FALSE)</f>
        <v>#N/A</v>
      </c>
      <c r="AW275" s="260" t="e">
        <f t="shared" si="40"/>
        <v>#N/A</v>
      </c>
    </row>
    <row r="276" spans="26:49">
      <c r="Z276" s="225"/>
      <c r="AA276" s="261">
        <v>275</v>
      </c>
      <c r="AB276" s="260" t="e">
        <f>VLOOKUP($Z276,Players!$C$3:$D$1242,2,FALSE)</f>
        <v>#N/A</v>
      </c>
      <c r="AC276" s="260" t="e">
        <f t="shared" si="38"/>
        <v>#N/A</v>
      </c>
      <c r="AJ276" s="225"/>
      <c r="AK276" s="261">
        <v>275</v>
      </c>
      <c r="AL276" s="260" t="e">
        <f>VLOOKUP($AJ276,Players!$Z$3:$AA$1425,2,FALSE)</f>
        <v>#N/A</v>
      </c>
      <c r="AM276" s="260" t="e">
        <f t="shared" si="39"/>
        <v>#N/A</v>
      </c>
      <c r="AT276" s="225"/>
      <c r="AU276" s="261">
        <v>275</v>
      </c>
      <c r="AV276" s="260" t="e">
        <f>VLOOKUP($AT276,Players!$Z$3:$AA$1425,2,FALSE)</f>
        <v>#N/A</v>
      </c>
      <c r="AW276" s="260" t="e">
        <f t="shared" si="40"/>
        <v>#N/A</v>
      </c>
    </row>
    <row r="277" spans="26:49">
      <c r="Z277" s="225"/>
      <c r="AA277" s="261">
        <v>276</v>
      </c>
      <c r="AB277" s="260" t="e">
        <f>VLOOKUP($Z277,Players!$C$3:$D$1242,2,FALSE)</f>
        <v>#N/A</v>
      </c>
      <c r="AC277" s="260" t="e">
        <f t="shared" si="38"/>
        <v>#N/A</v>
      </c>
      <c r="AJ277" s="225"/>
      <c r="AK277" s="261">
        <v>276</v>
      </c>
      <c r="AL277" s="260" t="e">
        <f>VLOOKUP($AJ277,Players!$Z$3:$AA$1425,2,FALSE)</f>
        <v>#N/A</v>
      </c>
      <c r="AM277" s="260" t="e">
        <f t="shared" si="39"/>
        <v>#N/A</v>
      </c>
      <c r="AT277" s="225"/>
      <c r="AU277" s="261">
        <v>276</v>
      </c>
      <c r="AV277" s="260" t="e">
        <f>VLOOKUP($AT277,Players!$Z$3:$AA$1425,2,FALSE)</f>
        <v>#N/A</v>
      </c>
      <c r="AW277" s="260" t="e">
        <f t="shared" si="40"/>
        <v>#N/A</v>
      </c>
    </row>
    <row r="278" spans="26:49">
      <c r="Z278" s="225"/>
      <c r="AA278" s="261">
        <v>277</v>
      </c>
      <c r="AB278" s="260" t="e">
        <f>VLOOKUP($Z278,Players!$C$3:$D$1242,2,FALSE)</f>
        <v>#N/A</v>
      </c>
      <c r="AC278" s="260" t="e">
        <f t="shared" si="38"/>
        <v>#N/A</v>
      </c>
      <c r="AJ278" s="225"/>
      <c r="AK278" s="261">
        <v>277</v>
      </c>
      <c r="AL278" s="260" t="e">
        <f>VLOOKUP($AJ278,Players!$Z$3:$AA$1425,2,FALSE)</f>
        <v>#N/A</v>
      </c>
      <c r="AM278" s="260" t="e">
        <f t="shared" si="39"/>
        <v>#N/A</v>
      </c>
      <c r="AT278" s="225"/>
      <c r="AU278" s="261">
        <v>277</v>
      </c>
      <c r="AV278" s="260" t="e">
        <f>VLOOKUP($AT278,Players!$Z$3:$AA$1425,2,FALSE)</f>
        <v>#N/A</v>
      </c>
      <c r="AW278" s="260" t="e">
        <f t="shared" si="40"/>
        <v>#N/A</v>
      </c>
    </row>
    <row r="279" spans="26:49">
      <c r="Z279" s="225"/>
      <c r="AA279" s="261">
        <v>278</v>
      </c>
      <c r="AB279" s="260" t="e">
        <f>VLOOKUP($Z279,Players!$C$3:$D$1242,2,FALSE)</f>
        <v>#N/A</v>
      </c>
      <c r="AC279" s="260" t="e">
        <f t="shared" si="38"/>
        <v>#N/A</v>
      </c>
      <c r="AJ279" s="225"/>
      <c r="AK279" s="261">
        <v>278</v>
      </c>
      <c r="AL279" s="260" t="e">
        <f>VLOOKUP($AJ279,Players!$Z$3:$AA$1425,2,FALSE)</f>
        <v>#N/A</v>
      </c>
      <c r="AM279" s="260" t="e">
        <f t="shared" si="39"/>
        <v>#N/A</v>
      </c>
      <c r="AT279" s="225"/>
      <c r="AU279" s="261">
        <v>278</v>
      </c>
      <c r="AV279" s="260" t="e">
        <f>VLOOKUP($AT279,Players!$Z$3:$AA$1425,2,FALSE)</f>
        <v>#N/A</v>
      </c>
      <c r="AW279" s="260" t="e">
        <f t="shared" si="40"/>
        <v>#N/A</v>
      </c>
    </row>
    <row r="280" spans="26:49">
      <c r="Z280" s="225"/>
      <c r="AA280" s="261">
        <v>279</v>
      </c>
      <c r="AB280" s="260" t="e">
        <f>VLOOKUP($Z280,Players!$C$3:$D$1242,2,FALSE)</f>
        <v>#N/A</v>
      </c>
      <c r="AC280" s="260" t="e">
        <f t="shared" si="38"/>
        <v>#N/A</v>
      </c>
      <c r="AJ280" s="225"/>
      <c r="AK280" s="261">
        <v>279</v>
      </c>
      <c r="AL280" s="260" t="e">
        <f>VLOOKUP($AJ280,Players!$Z$3:$AA$1425,2,FALSE)</f>
        <v>#N/A</v>
      </c>
      <c r="AM280" s="260" t="e">
        <f t="shared" si="39"/>
        <v>#N/A</v>
      </c>
      <c r="AT280" s="225"/>
      <c r="AU280" s="261">
        <v>279</v>
      </c>
      <c r="AV280" s="260" t="e">
        <f>VLOOKUP($AT280,Players!$Z$3:$AA$1425,2,FALSE)</f>
        <v>#N/A</v>
      </c>
      <c r="AW280" s="260" t="e">
        <f t="shared" si="40"/>
        <v>#N/A</v>
      </c>
    </row>
    <row r="281" spans="26:49">
      <c r="Z281" s="225"/>
      <c r="AA281" s="261">
        <v>280</v>
      </c>
      <c r="AB281" s="260" t="e">
        <f>VLOOKUP($Z281,Players!$C$3:$D$1242,2,FALSE)</f>
        <v>#N/A</v>
      </c>
      <c r="AC281" s="260" t="e">
        <f t="shared" si="38"/>
        <v>#N/A</v>
      </c>
      <c r="AJ281" s="225"/>
      <c r="AK281" s="261">
        <v>280</v>
      </c>
      <c r="AL281" s="260" t="e">
        <f>VLOOKUP($AJ281,Players!$Z$3:$AA$1425,2,FALSE)</f>
        <v>#N/A</v>
      </c>
      <c r="AM281" s="260" t="e">
        <f t="shared" si="39"/>
        <v>#N/A</v>
      </c>
      <c r="AT281" s="225"/>
      <c r="AU281" s="261">
        <v>280</v>
      </c>
      <c r="AV281" s="260" t="e">
        <f>VLOOKUP($AT281,Players!$Z$3:$AA$1425,2,FALSE)</f>
        <v>#N/A</v>
      </c>
      <c r="AW281" s="260" t="e">
        <f t="shared" si="40"/>
        <v>#N/A</v>
      </c>
    </row>
    <row r="282" spans="26:49">
      <c r="Z282" s="225"/>
      <c r="AA282" s="261">
        <v>281</v>
      </c>
      <c r="AB282" s="260" t="e">
        <f>VLOOKUP($Z282,Players!$C$3:$D$1242,2,FALSE)</f>
        <v>#N/A</v>
      </c>
      <c r="AC282" s="260" t="e">
        <f t="shared" si="38"/>
        <v>#N/A</v>
      </c>
      <c r="AJ282" s="225"/>
      <c r="AK282" s="261">
        <v>281</v>
      </c>
      <c r="AL282" s="260" t="e">
        <f>VLOOKUP($AJ282,Players!$Z$3:$AA$1425,2,FALSE)</f>
        <v>#N/A</v>
      </c>
      <c r="AM282" s="260" t="e">
        <f t="shared" si="39"/>
        <v>#N/A</v>
      </c>
      <c r="AT282" s="225"/>
      <c r="AU282" s="261">
        <v>281</v>
      </c>
      <c r="AV282" s="260" t="e">
        <f>VLOOKUP($AT282,Players!$Z$3:$AA$1425,2,FALSE)</f>
        <v>#N/A</v>
      </c>
      <c r="AW282" s="260" t="e">
        <f t="shared" si="40"/>
        <v>#N/A</v>
      </c>
    </row>
    <row r="283" spans="26:49">
      <c r="Z283" s="225"/>
      <c r="AA283" s="261">
        <v>282</v>
      </c>
      <c r="AB283" s="260" t="e">
        <f>VLOOKUP($Z283,Players!$C$3:$D$1242,2,FALSE)</f>
        <v>#N/A</v>
      </c>
      <c r="AC283" s="260" t="e">
        <f t="shared" si="38"/>
        <v>#N/A</v>
      </c>
      <c r="AJ283" s="225"/>
      <c r="AK283" s="261">
        <v>282</v>
      </c>
      <c r="AL283" s="260" t="e">
        <f>VLOOKUP($AJ283,Players!$Z$3:$AA$1425,2,FALSE)</f>
        <v>#N/A</v>
      </c>
      <c r="AM283" s="260" t="e">
        <f t="shared" si="39"/>
        <v>#N/A</v>
      </c>
      <c r="AT283" s="225"/>
      <c r="AU283" s="261">
        <v>282</v>
      </c>
      <c r="AV283" s="260" t="e">
        <f>VLOOKUP($AT283,Players!$Z$3:$AA$1425,2,FALSE)</f>
        <v>#N/A</v>
      </c>
      <c r="AW283" s="260" t="e">
        <f t="shared" si="40"/>
        <v>#N/A</v>
      </c>
    </row>
    <row r="284" spans="26:49">
      <c r="Z284" s="225"/>
      <c r="AA284" s="261">
        <v>283</v>
      </c>
      <c r="AB284" s="260" t="e">
        <f>VLOOKUP($Z284,Players!$C$3:$D$1242,2,FALSE)</f>
        <v>#N/A</v>
      </c>
      <c r="AC284" s="260" t="e">
        <f t="shared" si="38"/>
        <v>#N/A</v>
      </c>
      <c r="AJ284" s="225"/>
      <c r="AK284" s="261">
        <v>283</v>
      </c>
      <c r="AL284" s="260" t="e">
        <f>VLOOKUP($AJ284,Players!$Z$3:$AA$1425,2,FALSE)</f>
        <v>#N/A</v>
      </c>
      <c r="AM284" s="260" t="e">
        <f t="shared" si="39"/>
        <v>#N/A</v>
      </c>
      <c r="AT284" s="225"/>
      <c r="AU284" s="261">
        <v>283</v>
      </c>
      <c r="AV284" s="260" t="e">
        <f>VLOOKUP($AT284,Players!$Z$3:$AA$1425,2,FALSE)</f>
        <v>#N/A</v>
      </c>
      <c r="AW284" s="260" t="e">
        <f t="shared" si="40"/>
        <v>#N/A</v>
      </c>
    </row>
    <row r="285" spans="26:49">
      <c r="Z285" s="225"/>
      <c r="AA285" s="261">
        <v>284</v>
      </c>
      <c r="AB285" s="260" t="e">
        <f>VLOOKUP($Z285,Players!$C$3:$D$1242,2,FALSE)</f>
        <v>#N/A</v>
      </c>
      <c r="AC285" s="260" t="e">
        <f t="shared" si="38"/>
        <v>#N/A</v>
      </c>
      <c r="AJ285" s="225"/>
      <c r="AK285" s="261">
        <v>284</v>
      </c>
      <c r="AL285" s="260" t="e">
        <f>VLOOKUP($AJ285,Players!$Z$3:$AA$1425,2,FALSE)</f>
        <v>#N/A</v>
      </c>
      <c r="AM285" s="260" t="e">
        <f t="shared" si="39"/>
        <v>#N/A</v>
      </c>
      <c r="AT285" s="225"/>
      <c r="AU285" s="261">
        <v>284</v>
      </c>
      <c r="AV285" s="260" t="e">
        <f>VLOOKUP($AT285,Players!$Z$3:$AA$1425,2,FALSE)</f>
        <v>#N/A</v>
      </c>
      <c r="AW285" s="260" t="e">
        <f t="shared" si="40"/>
        <v>#N/A</v>
      </c>
    </row>
    <row r="286" spans="26:49">
      <c r="Z286" s="225"/>
      <c r="AA286" s="261">
        <v>285</v>
      </c>
      <c r="AB286" s="260" t="e">
        <f>VLOOKUP($Z286,Players!$C$3:$D$1242,2,FALSE)</f>
        <v>#N/A</v>
      </c>
      <c r="AC286" s="260" t="e">
        <f t="shared" si="38"/>
        <v>#N/A</v>
      </c>
      <c r="AJ286" s="225"/>
      <c r="AK286" s="261">
        <v>285</v>
      </c>
      <c r="AL286" s="260" t="e">
        <f>VLOOKUP($AJ286,Players!$Z$3:$AA$1425,2,FALSE)</f>
        <v>#N/A</v>
      </c>
      <c r="AM286" s="260" t="e">
        <f t="shared" si="39"/>
        <v>#N/A</v>
      </c>
      <c r="AT286" s="225"/>
      <c r="AU286" s="261">
        <v>285</v>
      </c>
      <c r="AV286" s="260" t="e">
        <f>VLOOKUP($AT286,Players!$Z$3:$AA$1425,2,FALSE)</f>
        <v>#N/A</v>
      </c>
      <c r="AW286" s="260" t="e">
        <f t="shared" si="40"/>
        <v>#N/A</v>
      </c>
    </row>
    <row r="287" spans="26:49">
      <c r="Z287" s="225"/>
      <c r="AA287" s="261">
        <v>286</v>
      </c>
      <c r="AB287" s="260" t="e">
        <f>VLOOKUP($Z287,Players!$C$3:$D$1242,2,FALSE)</f>
        <v>#N/A</v>
      </c>
      <c r="AC287" s="260" t="e">
        <f t="shared" si="38"/>
        <v>#N/A</v>
      </c>
      <c r="AJ287" s="225"/>
      <c r="AK287" s="261">
        <v>286</v>
      </c>
      <c r="AL287" s="260" t="e">
        <f>VLOOKUP($AJ287,Players!$Z$3:$AA$1425,2,FALSE)</f>
        <v>#N/A</v>
      </c>
      <c r="AM287" s="260" t="e">
        <f t="shared" si="39"/>
        <v>#N/A</v>
      </c>
      <c r="AT287" s="225"/>
      <c r="AU287" s="261">
        <v>286</v>
      </c>
      <c r="AV287" s="260" t="e">
        <f>VLOOKUP($AT287,Players!$Z$3:$AA$1425,2,FALSE)</f>
        <v>#N/A</v>
      </c>
      <c r="AW287" s="260" t="e">
        <f t="shared" si="40"/>
        <v>#N/A</v>
      </c>
    </row>
    <row r="288" spans="26:49">
      <c r="Z288" s="225"/>
      <c r="AA288" s="261">
        <v>287</v>
      </c>
      <c r="AB288" s="260" t="e">
        <f>VLOOKUP($Z288,Players!$C$3:$D$1242,2,FALSE)</f>
        <v>#N/A</v>
      </c>
      <c r="AC288" s="260" t="e">
        <f t="shared" si="38"/>
        <v>#N/A</v>
      </c>
      <c r="AJ288" s="225"/>
      <c r="AK288" s="261">
        <v>287</v>
      </c>
      <c r="AL288" s="260" t="e">
        <f>VLOOKUP($AJ288,Players!$Z$3:$AA$1425,2,FALSE)</f>
        <v>#N/A</v>
      </c>
      <c r="AM288" s="260" t="e">
        <f t="shared" si="39"/>
        <v>#N/A</v>
      </c>
      <c r="AT288" s="225"/>
      <c r="AU288" s="261">
        <v>287</v>
      </c>
      <c r="AV288" s="260" t="e">
        <f>VLOOKUP($AT288,Players!$Z$3:$AA$1425,2,FALSE)</f>
        <v>#N/A</v>
      </c>
      <c r="AW288" s="260" t="e">
        <f t="shared" si="40"/>
        <v>#N/A</v>
      </c>
    </row>
    <row r="289" spans="26:49">
      <c r="Z289" s="225"/>
      <c r="AA289" s="261">
        <v>288</v>
      </c>
      <c r="AB289" s="260" t="e">
        <f>VLOOKUP($Z289,Players!$C$3:$D$1242,2,FALSE)</f>
        <v>#N/A</v>
      </c>
      <c r="AC289" s="260" t="e">
        <f t="shared" si="38"/>
        <v>#N/A</v>
      </c>
      <c r="AJ289" s="225"/>
      <c r="AK289" s="261">
        <v>288</v>
      </c>
      <c r="AL289" s="260" t="e">
        <f>VLOOKUP($AJ289,Players!$Z$3:$AA$1425,2,FALSE)</f>
        <v>#N/A</v>
      </c>
      <c r="AM289" s="260" t="e">
        <f t="shared" si="39"/>
        <v>#N/A</v>
      </c>
      <c r="AT289" s="225"/>
      <c r="AU289" s="261">
        <v>288</v>
      </c>
      <c r="AV289" s="260" t="e">
        <f>VLOOKUP($AT289,Players!$Z$3:$AA$1425,2,FALSE)</f>
        <v>#N/A</v>
      </c>
      <c r="AW289" s="260" t="e">
        <f t="shared" si="40"/>
        <v>#N/A</v>
      </c>
    </row>
    <row r="290" spans="26:49">
      <c r="Z290" s="225"/>
      <c r="AA290" s="261">
        <v>289</v>
      </c>
      <c r="AB290" s="260" t="e">
        <f>VLOOKUP($Z290,Players!$C$3:$D$1242,2,FALSE)</f>
        <v>#N/A</v>
      </c>
      <c r="AC290" s="260" t="e">
        <f t="shared" si="38"/>
        <v>#N/A</v>
      </c>
      <c r="AJ290" s="225"/>
      <c r="AK290" s="261">
        <v>289</v>
      </c>
      <c r="AL290" s="260" t="e">
        <f>VLOOKUP($AJ290,Players!$Z$3:$AA$1425,2,FALSE)</f>
        <v>#N/A</v>
      </c>
      <c r="AM290" s="260" t="e">
        <f t="shared" si="39"/>
        <v>#N/A</v>
      </c>
      <c r="AT290" s="225"/>
      <c r="AU290" s="261">
        <v>289</v>
      </c>
      <c r="AV290" s="260" t="e">
        <f>VLOOKUP($AT290,Players!$Z$3:$AA$1425,2,FALSE)</f>
        <v>#N/A</v>
      </c>
      <c r="AW290" s="260" t="e">
        <f t="shared" si="40"/>
        <v>#N/A</v>
      </c>
    </row>
    <row r="291" spans="26:49">
      <c r="Z291" s="225"/>
      <c r="AA291" s="261">
        <v>290</v>
      </c>
      <c r="AB291" s="260" t="e">
        <f>VLOOKUP($Z291,Players!$C$3:$D$1242,2,FALSE)</f>
        <v>#N/A</v>
      </c>
      <c r="AC291" s="260" t="e">
        <f t="shared" si="38"/>
        <v>#N/A</v>
      </c>
      <c r="AJ291" s="225"/>
      <c r="AK291" s="261">
        <v>290</v>
      </c>
      <c r="AL291" s="260" t="e">
        <f>VLOOKUP($AJ291,Players!$Z$3:$AA$1425,2,FALSE)</f>
        <v>#N/A</v>
      </c>
      <c r="AM291" s="260" t="e">
        <f t="shared" si="39"/>
        <v>#N/A</v>
      </c>
      <c r="AT291" s="225"/>
      <c r="AU291" s="261">
        <v>290</v>
      </c>
      <c r="AV291" s="260" t="e">
        <f>VLOOKUP($AT291,Players!$Z$3:$AA$1425,2,FALSE)</f>
        <v>#N/A</v>
      </c>
      <c r="AW291" s="260" t="e">
        <f t="shared" si="40"/>
        <v>#N/A</v>
      </c>
    </row>
    <row r="292" spans="26:49">
      <c r="Z292" s="225"/>
      <c r="AA292" s="261">
        <v>291</v>
      </c>
      <c r="AB292" s="260" t="e">
        <f>VLOOKUP($Z292,Players!$C$3:$D$1242,2,FALSE)</f>
        <v>#N/A</v>
      </c>
      <c r="AC292" s="260" t="e">
        <f t="shared" si="38"/>
        <v>#N/A</v>
      </c>
      <c r="AJ292" s="225"/>
      <c r="AK292" s="261">
        <v>291</v>
      </c>
      <c r="AL292" s="260" t="e">
        <f>VLOOKUP($AJ292,Players!$Z$3:$AA$1425,2,FALSE)</f>
        <v>#N/A</v>
      </c>
      <c r="AM292" s="260" t="e">
        <f t="shared" si="39"/>
        <v>#N/A</v>
      </c>
      <c r="AT292" s="225"/>
      <c r="AU292" s="261">
        <v>291</v>
      </c>
      <c r="AV292" s="260" t="e">
        <f>VLOOKUP($AT292,Players!$Z$3:$AA$1425,2,FALSE)</f>
        <v>#N/A</v>
      </c>
      <c r="AW292" s="260" t="e">
        <f t="shared" si="40"/>
        <v>#N/A</v>
      </c>
    </row>
    <row r="293" spans="26:49">
      <c r="Z293" s="225"/>
      <c r="AA293" s="261">
        <v>292</v>
      </c>
      <c r="AB293" s="260" t="e">
        <f>VLOOKUP($Z293,Players!$C$3:$D$1242,2,FALSE)</f>
        <v>#N/A</v>
      </c>
      <c r="AC293" s="260" t="e">
        <f t="shared" si="38"/>
        <v>#N/A</v>
      </c>
      <c r="AJ293" s="225"/>
      <c r="AK293" s="261">
        <v>292</v>
      </c>
      <c r="AL293" s="260" t="e">
        <f>VLOOKUP($AJ293,Players!$Z$3:$AA$1425,2,FALSE)</f>
        <v>#N/A</v>
      </c>
      <c r="AM293" s="260" t="e">
        <f t="shared" si="39"/>
        <v>#N/A</v>
      </c>
      <c r="AT293" s="225"/>
      <c r="AU293" s="261">
        <v>292</v>
      </c>
      <c r="AV293" s="260" t="e">
        <f>VLOOKUP($AT293,Players!$Z$3:$AA$1425,2,FALSE)</f>
        <v>#N/A</v>
      </c>
      <c r="AW293" s="260" t="e">
        <f t="shared" si="40"/>
        <v>#N/A</v>
      </c>
    </row>
    <row r="294" spans="26:49">
      <c r="Z294" s="225"/>
      <c r="AA294" s="261">
        <v>293</v>
      </c>
      <c r="AB294" s="260" t="e">
        <f>VLOOKUP($Z294,Players!$C$3:$D$1242,2,FALSE)</f>
        <v>#N/A</v>
      </c>
      <c r="AC294" s="260" t="e">
        <f t="shared" si="38"/>
        <v>#N/A</v>
      </c>
      <c r="AJ294" s="225"/>
      <c r="AK294" s="261">
        <v>293</v>
      </c>
      <c r="AL294" s="260" t="e">
        <f>VLOOKUP($AJ294,Players!$Z$3:$AA$1425,2,FALSE)</f>
        <v>#N/A</v>
      </c>
      <c r="AM294" s="260" t="e">
        <f t="shared" si="39"/>
        <v>#N/A</v>
      </c>
      <c r="AT294" s="225"/>
      <c r="AU294" s="261">
        <v>293</v>
      </c>
      <c r="AV294" s="260" t="e">
        <f>VLOOKUP($AT294,Players!$Z$3:$AA$1425,2,FALSE)</f>
        <v>#N/A</v>
      </c>
      <c r="AW294" s="260" t="e">
        <f t="shared" si="40"/>
        <v>#N/A</v>
      </c>
    </row>
    <row r="295" spans="26:49">
      <c r="Z295" s="225"/>
      <c r="AA295" s="261">
        <v>294</v>
      </c>
      <c r="AB295" s="260" t="e">
        <f>VLOOKUP($Z295,Players!$C$3:$D$1242,2,FALSE)</f>
        <v>#N/A</v>
      </c>
      <c r="AC295" s="260" t="e">
        <f t="shared" si="38"/>
        <v>#N/A</v>
      </c>
      <c r="AJ295" s="225"/>
      <c r="AK295" s="261">
        <v>294</v>
      </c>
      <c r="AL295" s="260" t="e">
        <f>VLOOKUP($AJ295,Players!$Z$3:$AA$1425,2,FALSE)</f>
        <v>#N/A</v>
      </c>
      <c r="AM295" s="260" t="e">
        <f t="shared" si="39"/>
        <v>#N/A</v>
      </c>
      <c r="AT295" s="225"/>
      <c r="AU295" s="261">
        <v>294</v>
      </c>
      <c r="AV295" s="260" t="e">
        <f>VLOOKUP($AT295,Players!$Z$3:$AA$1425,2,FALSE)</f>
        <v>#N/A</v>
      </c>
      <c r="AW295" s="260" t="e">
        <f t="shared" si="40"/>
        <v>#N/A</v>
      </c>
    </row>
    <row r="296" spans="26:49">
      <c r="Z296" s="225"/>
      <c r="AA296" s="261">
        <v>295</v>
      </c>
      <c r="AB296" s="260" t="e">
        <f>VLOOKUP($Z296,Players!$C$3:$D$1242,2,FALSE)</f>
        <v>#N/A</v>
      </c>
      <c r="AC296" s="260" t="e">
        <f t="shared" si="38"/>
        <v>#N/A</v>
      </c>
      <c r="AJ296" s="225"/>
      <c r="AK296" s="261">
        <v>295</v>
      </c>
      <c r="AL296" s="260" t="e">
        <f>VLOOKUP($AJ296,Players!$Z$3:$AA$1425,2,FALSE)</f>
        <v>#N/A</v>
      </c>
      <c r="AM296" s="260" t="e">
        <f t="shared" si="39"/>
        <v>#N/A</v>
      </c>
      <c r="AT296" s="225"/>
      <c r="AU296" s="261">
        <v>295</v>
      </c>
      <c r="AV296" s="260" t="e">
        <f>VLOOKUP($AT296,Players!$Z$3:$AA$1425,2,FALSE)</f>
        <v>#N/A</v>
      </c>
      <c r="AW296" s="260" t="e">
        <f t="shared" si="40"/>
        <v>#N/A</v>
      </c>
    </row>
    <row r="297" spans="26:49">
      <c r="Z297" s="225"/>
      <c r="AA297" s="261">
        <v>296</v>
      </c>
      <c r="AB297" s="260" t="e">
        <f>VLOOKUP($Z297,Players!$C$3:$D$1242,2,FALSE)</f>
        <v>#N/A</v>
      </c>
      <c r="AC297" s="260" t="e">
        <f t="shared" si="38"/>
        <v>#N/A</v>
      </c>
      <c r="AJ297" s="225"/>
      <c r="AK297" s="261">
        <v>296</v>
      </c>
      <c r="AL297" s="260" t="e">
        <f>VLOOKUP($AJ297,Players!$Z$3:$AA$1425,2,FALSE)</f>
        <v>#N/A</v>
      </c>
      <c r="AM297" s="260" t="e">
        <f t="shared" si="39"/>
        <v>#N/A</v>
      </c>
      <c r="AT297" s="225"/>
      <c r="AU297" s="261">
        <v>296</v>
      </c>
      <c r="AV297" s="260" t="e">
        <f>VLOOKUP($AT297,Players!$Z$3:$AA$1425,2,FALSE)</f>
        <v>#N/A</v>
      </c>
      <c r="AW297" s="260" t="e">
        <f t="shared" si="40"/>
        <v>#N/A</v>
      </c>
    </row>
    <row r="298" spans="26:49">
      <c r="Z298" s="225"/>
      <c r="AA298" s="261">
        <v>297</v>
      </c>
      <c r="AB298" s="260" t="e">
        <f>VLOOKUP($Z298,Players!$C$3:$D$1242,2,FALSE)</f>
        <v>#N/A</v>
      </c>
      <c r="AC298" s="260" t="e">
        <f t="shared" si="38"/>
        <v>#N/A</v>
      </c>
      <c r="AJ298" s="225"/>
      <c r="AK298" s="261">
        <v>297</v>
      </c>
      <c r="AL298" s="260" t="e">
        <f>VLOOKUP($AJ298,Players!$Z$3:$AA$1425,2,FALSE)</f>
        <v>#N/A</v>
      </c>
      <c r="AM298" s="260" t="e">
        <f t="shared" si="39"/>
        <v>#N/A</v>
      </c>
      <c r="AT298" s="225"/>
      <c r="AU298" s="261">
        <v>297</v>
      </c>
      <c r="AV298" s="260" t="e">
        <f>VLOOKUP($AT298,Players!$Z$3:$AA$1425,2,FALSE)</f>
        <v>#N/A</v>
      </c>
      <c r="AW298" s="260" t="e">
        <f t="shared" si="40"/>
        <v>#N/A</v>
      </c>
    </row>
    <row r="299" spans="26:49">
      <c r="Z299" s="225"/>
      <c r="AA299" s="261">
        <v>298</v>
      </c>
      <c r="AB299" s="260" t="e">
        <f>VLOOKUP($Z299,Players!$C$3:$D$1242,2,FALSE)</f>
        <v>#N/A</v>
      </c>
      <c r="AC299" s="260" t="e">
        <f t="shared" si="38"/>
        <v>#N/A</v>
      </c>
      <c r="AJ299" s="225"/>
      <c r="AK299" s="261">
        <v>298</v>
      </c>
      <c r="AL299" s="260" t="e">
        <f>VLOOKUP($AJ299,Players!$Z$3:$AA$1425,2,FALSE)</f>
        <v>#N/A</v>
      </c>
      <c r="AM299" s="260" t="e">
        <f t="shared" si="39"/>
        <v>#N/A</v>
      </c>
      <c r="AT299" s="225"/>
      <c r="AU299" s="261">
        <v>298</v>
      </c>
      <c r="AV299" s="260" t="e">
        <f>VLOOKUP($AT299,Players!$Z$3:$AA$1425,2,FALSE)</f>
        <v>#N/A</v>
      </c>
      <c r="AW299" s="260" t="e">
        <f t="shared" si="40"/>
        <v>#N/A</v>
      </c>
    </row>
    <row r="300" spans="26:49">
      <c r="Z300" s="225"/>
      <c r="AA300" s="261">
        <v>299</v>
      </c>
      <c r="AB300" s="260" t="e">
        <f>VLOOKUP($Z300,Players!$C$3:$D$1242,2,FALSE)</f>
        <v>#N/A</v>
      </c>
      <c r="AC300" s="260" t="e">
        <f t="shared" si="38"/>
        <v>#N/A</v>
      </c>
      <c r="AJ300" s="225"/>
      <c r="AK300" s="261">
        <v>299</v>
      </c>
      <c r="AL300" s="260" t="e">
        <f>VLOOKUP($AJ300,Players!$Z$3:$AA$1425,2,FALSE)</f>
        <v>#N/A</v>
      </c>
      <c r="AM300" s="260" t="e">
        <f t="shared" si="39"/>
        <v>#N/A</v>
      </c>
      <c r="AT300" s="225"/>
      <c r="AU300" s="261">
        <v>299</v>
      </c>
      <c r="AV300" s="260" t="e">
        <f>VLOOKUP($AT300,Players!$Z$3:$AA$1425,2,FALSE)</f>
        <v>#N/A</v>
      </c>
      <c r="AW300" s="260" t="e">
        <f t="shared" si="40"/>
        <v>#N/A</v>
      </c>
    </row>
    <row r="301" spans="26:49">
      <c r="Z301" s="225"/>
      <c r="AA301" s="261">
        <v>300</v>
      </c>
      <c r="AB301" s="260" t="e">
        <f>VLOOKUP($Z301,Players!$C$3:$D$1242,2,FALSE)</f>
        <v>#N/A</v>
      </c>
      <c r="AC301" s="260" t="e">
        <f t="shared" si="38"/>
        <v>#N/A</v>
      </c>
      <c r="AJ301" s="225"/>
      <c r="AK301" s="261">
        <v>300</v>
      </c>
      <c r="AL301" s="260" t="e">
        <f>VLOOKUP($AJ301,Players!$Z$3:$AA$1425,2,FALSE)</f>
        <v>#N/A</v>
      </c>
      <c r="AM301" s="260" t="e">
        <f t="shared" si="39"/>
        <v>#N/A</v>
      </c>
      <c r="AT301" s="225"/>
      <c r="AU301" s="261">
        <v>300</v>
      </c>
      <c r="AV301" s="260" t="e">
        <f>VLOOKUP($AT301,Players!$Z$3:$AA$1425,2,FALSE)</f>
        <v>#N/A</v>
      </c>
      <c r="AW301" s="260" t="e">
        <f t="shared" si="40"/>
        <v>#N/A</v>
      </c>
    </row>
    <row r="302" spans="26:49">
      <c r="Z302" s="225"/>
      <c r="AA302" s="261">
        <v>301</v>
      </c>
      <c r="AB302" s="260" t="e">
        <f>VLOOKUP($Z302,Players!$C$3:$D$1242,2,FALSE)</f>
        <v>#N/A</v>
      </c>
      <c r="AC302" s="260" t="e">
        <f t="shared" si="38"/>
        <v>#N/A</v>
      </c>
      <c r="AJ302" s="225"/>
      <c r="AK302" s="261">
        <v>301</v>
      </c>
      <c r="AL302" s="260" t="e">
        <f>VLOOKUP($AJ302,Players!$Z$3:$AA$1425,2,FALSE)</f>
        <v>#N/A</v>
      </c>
      <c r="AM302" s="260" t="e">
        <f t="shared" si="39"/>
        <v>#N/A</v>
      </c>
      <c r="AT302" s="225"/>
      <c r="AU302" s="261">
        <v>301</v>
      </c>
      <c r="AV302" s="260" t="e">
        <f>VLOOKUP($AT302,Players!$Z$3:$AA$1425,2,FALSE)</f>
        <v>#N/A</v>
      </c>
      <c r="AW302" s="260" t="e">
        <f t="shared" si="40"/>
        <v>#N/A</v>
      </c>
    </row>
    <row r="303" spans="26:49">
      <c r="Z303" s="225"/>
      <c r="AA303" s="261">
        <v>302</v>
      </c>
      <c r="AB303" s="260" t="e">
        <f>VLOOKUP($Z303,Players!$C$3:$D$1242,2,FALSE)</f>
        <v>#N/A</v>
      </c>
      <c r="AC303" s="260" t="e">
        <f t="shared" si="38"/>
        <v>#N/A</v>
      </c>
      <c r="AJ303" s="225"/>
      <c r="AK303" s="261">
        <v>302</v>
      </c>
      <c r="AL303" s="260" t="e">
        <f>VLOOKUP($AJ303,Players!$Z$3:$AA$1425,2,FALSE)</f>
        <v>#N/A</v>
      </c>
      <c r="AM303" s="260" t="e">
        <f t="shared" si="39"/>
        <v>#N/A</v>
      </c>
      <c r="AT303" s="225"/>
      <c r="AU303" s="261">
        <v>302</v>
      </c>
      <c r="AV303" s="260" t="e">
        <f>VLOOKUP($AT303,Players!$Z$3:$AA$1425,2,FALSE)</f>
        <v>#N/A</v>
      </c>
      <c r="AW303" s="260" t="e">
        <f t="shared" si="40"/>
        <v>#N/A</v>
      </c>
    </row>
    <row r="304" spans="26:49">
      <c r="Z304" s="225"/>
      <c r="AA304" s="261">
        <v>303</v>
      </c>
      <c r="AB304" s="260" t="e">
        <f>VLOOKUP($Z304,Players!$C$3:$D$1242,2,FALSE)</f>
        <v>#N/A</v>
      </c>
      <c r="AC304" s="260" t="e">
        <f t="shared" si="38"/>
        <v>#N/A</v>
      </c>
      <c r="AJ304" s="225"/>
      <c r="AK304" s="261">
        <v>303</v>
      </c>
      <c r="AL304" s="260" t="e">
        <f>VLOOKUP($AJ304,Players!$Z$3:$AA$1425,2,FALSE)</f>
        <v>#N/A</v>
      </c>
      <c r="AM304" s="260" t="e">
        <f t="shared" si="39"/>
        <v>#N/A</v>
      </c>
      <c r="AT304" s="225"/>
      <c r="AU304" s="261">
        <v>303</v>
      </c>
      <c r="AV304" s="260" t="e">
        <f>VLOOKUP($AT304,Players!$Z$3:$AA$1425,2,FALSE)</f>
        <v>#N/A</v>
      </c>
      <c r="AW304" s="260" t="e">
        <f t="shared" si="40"/>
        <v>#N/A</v>
      </c>
    </row>
    <row r="305" spans="26:49">
      <c r="Z305" s="225"/>
      <c r="AA305" s="261">
        <v>304</v>
      </c>
      <c r="AB305" s="260" t="e">
        <f>VLOOKUP($Z305,Players!$C$3:$D$1242,2,FALSE)</f>
        <v>#N/A</v>
      </c>
      <c r="AC305" s="260" t="e">
        <f t="shared" si="38"/>
        <v>#N/A</v>
      </c>
      <c r="AJ305" s="225"/>
      <c r="AK305" s="261">
        <v>304</v>
      </c>
      <c r="AL305" s="260" t="e">
        <f>VLOOKUP($AJ305,Players!$Z$3:$AA$1425,2,FALSE)</f>
        <v>#N/A</v>
      </c>
      <c r="AM305" s="260" t="e">
        <f t="shared" si="39"/>
        <v>#N/A</v>
      </c>
      <c r="AT305" s="225"/>
      <c r="AU305" s="261">
        <v>304</v>
      </c>
      <c r="AV305" s="260" t="e">
        <f>VLOOKUP($AT305,Players!$Z$3:$AA$1425,2,FALSE)</f>
        <v>#N/A</v>
      </c>
      <c r="AW305" s="260" t="e">
        <f t="shared" si="40"/>
        <v>#N/A</v>
      </c>
    </row>
    <row r="306" spans="26:49">
      <c r="Z306" s="225"/>
      <c r="AA306" s="261">
        <v>305</v>
      </c>
      <c r="AB306" s="260" t="e">
        <f>VLOOKUP($Z306,Players!$C$3:$D$1242,2,FALSE)</f>
        <v>#N/A</v>
      </c>
      <c r="AC306" s="260" t="e">
        <f t="shared" si="38"/>
        <v>#N/A</v>
      </c>
      <c r="AJ306" s="225"/>
      <c r="AK306" s="261">
        <v>305</v>
      </c>
      <c r="AL306" s="260" t="e">
        <f>VLOOKUP($AJ306,Players!$Z$3:$AA$1425,2,FALSE)</f>
        <v>#N/A</v>
      </c>
      <c r="AM306" s="260" t="e">
        <f t="shared" si="39"/>
        <v>#N/A</v>
      </c>
      <c r="AT306" s="225"/>
      <c r="AU306" s="261">
        <v>305</v>
      </c>
      <c r="AV306" s="260" t="e">
        <f>VLOOKUP($AT306,Players!$Z$3:$AA$1425,2,FALSE)</f>
        <v>#N/A</v>
      </c>
      <c r="AW306" s="260" t="e">
        <f t="shared" si="40"/>
        <v>#N/A</v>
      </c>
    </row>
    <row r="307" spans="26:49">
      <c r="Z307" s="225"/>
      <c r="AA307" s="261">
        <v>306</v>
      </c>
      <c r="AB307" s="260" t="e">
        <f>VLOOKUP($Z307,Players!$C$3:$D$1242,2,FALSE)</f>
        <v>#N/A</v>
      </c>
      <c r="AC307" s="260" t="e">
        <f t="shared" si="38"/>
        <v>#N/A</v>
      </c>
      <c r="AJ307" s="225"/>
      <c r="AK307" s="261">
        <v>306</v>
      </c>
      <c r="AL307" s="260" t="e">
        <f>VLOOKUP($AJ307,Players!$Z$3:$AA$1425,2,FALSE)</f>
        <v>#N/A</v>
      </c>
      <c r="AM307" s="260" t="e">
        <f t="shared" si="39"/>
        <v>#N/A</v>
      </c>
      <c r="AT307" s="225"/>
      <c r="AU307" s="261">
        <v>306</v>
      </c>
      <c r="AV307" s="260" t="e">
        <f>VLOOKUP($AT307,Players!$Z$3:$AA$1425,2,FALSE)</f>
        <v>#N/A</v>
      </c>
      <c r="AW307" s="260" t="e">
        <f t="shared" si="40"/>
        <v>#N/A</v>
      </c>
    </row>
    <row r="308" spans="26:49">
      <c r="Z308" s="225"/>
      <c r="AA308" s="261">
        <v>307</v>
      </c>
      <c r="AB308" s="260" t="e">
        <f>VLOOKUP($Z308,Players!$C$3:$D$1242,2,FALSE)</f>
        <v>#N/A</v>
      </c>
      <c r="AC308" s="260" t="e">
        <f t="shared" si="38"/>
        <v>#N/A</v>
      </c>
      <c r="AJ308" s="225"/>
      <c r="AK308" s="261">
        <v>307</v>
      </c>
      <c r="AL308" s="260" t="e">
        <f>VLOOKUP($AJ308,Players!$Z$3:$AA$1425,2,FALSE)</f>
        <v>#N/A</v>
      </c>
      <c r="AM308" s="260" t="e">
        <f t="shared" si="39"/>
        <v>#N/A</v>
      </c>
      <c r="AT308" s="225"/>
      <c r="AU308" s="261">
        <v>307</v>
      </c>
      <c r="AV308" s="260" t="e">
        <f>VLOOKUP($AT308,Players!$Z$3:$AA$1425,2,FALSE)</f>
        <v>#N/A</v>
      </c>
      <c r="AW308" s="260" t="e">
        <f t="shared" si="40"/>
        <v>#N/A</v>
      </c>
    </row>
    <row r="309" spans="26:49">
      <c r="Z309" s="225"/>
      <c r="AA309" s="261">
        <v>308</v>
      </c>
      <c r="AB309" s="260" t="e">
        <f>VLOOKUP($Z309,Players!$C$3:$D$1242,2,FALSE)</f>
        <v>#N/A</v>
      </c>
      <c r="AC309" s="260" t="e">
        <f t="shared" si="38"/>
        <v>#N/A</v>
      </c>
      <c r="AJ309" s="225"/>
      <c r="AK309" s="261">
        <v>308</v>
      </c>
      <c r="AL309" s="260" t="e">
        <f>VLOOKUP($AJ309,Players!$Z$3:$AA$1425,2,FALSE)</f>
        <v>#N/A</v>
      </c>
      <c r="AM309" s="260" t="e">
        <f t="shared" si="39"/>
        <v>#N/A</v>
      </c>
      <c r="AT309" s="225"/>
      <c r="AU309" s="261">
        <v>308</v>
      </c>
      <c r="AV309" s="260" t="e">
        <f>VLOOKUP($AT309,Players!$Z$3:$AA$1425,2,FALSE)</f>
        <v>#N/A</v>
      </c>
      <c r="AW309" s="260" t="e">
        <f t="shared" si="40"/>
        <v>#N/A</v>
      </c>
    </row>
    <row r="310" spans="26:49">
      <c r="Z310" s="225"/>
      <c r="AA310" s="261">
        <v>309</v>
      </c>
      <c r="AB310" s="260" t="e">
        <f>VLOOKUP($Z310,Players!$C$3:$D$1242,2,FALSE)</f>
        <v>#N/A</v>
      </c>
      <c r="AC310" s="260" t="e">
        <f t="shared" si="38"/>
        <v>#N/A</v>
      </c>
      <c r="AJ310" s="225"/>
      <c r="AK310" s="261">
        <v>309</v>
      </c>
      <c r="AL310" s="260" t="e">
        <f>VLOOKUP($AJ310,Players!$Z$3:$AA$1425,2,FALSE)</f>
        <v>#N/A</v>
      </c>
      <c r="AM310" s="260" t="e">
        <f t="shared" si="39"/>
        <v>#N/A</v>
      </c>
      <c r="AT310" s="225"/>
      <c r="AU310" s="261">
        <v>309</v>
      </c>
      <c r="AV310" s="260" t="e">
        <f>VLOOKUP($AT310,Players!$Z$3:$AA$1425,2,FALSE)</f>
        <v>#N/A</v>
      </c>
      <c r="AW310" s="260" t="e">
        <f t="shared" si="40"/>
        <v>#N/A</v>
      </c>
    </row>
    <row r="311" spans="26:49">
      <c r="Z311" s="225"/>
      <c r="AA311" s="261">
        <v>310</v>
      </c>
      <c r="AB311" s="260" t="e">
        <f>VLOOKUP($Z311,Players!$C$3:$D$1242,2,FALSE)</f>
        <v>#N/A</v>
      </c>
      <c r="AC311" s="260" t="e">
        <f t="shared" si="38"/>
        <v>#N/A</v>
      </c>
      <c r="AJ311" s="225"/>
      <c r="AK311" s="261">
        <v>310</v>
      </c>
      <c r="AL311" s="260" t="e">
        <f>VLOOKUP($AJ311,Players!$Z$3:$AA$1425,2,FALSE)</f>
        <v>#N/A</v>
      </c>
      <c r="AM311" s="260" t="e">
        <f t="shared" si="39"/>
        <v>#N/A</v>
      </c>
      <c r="AT311" s="225"/>
      <c r="AU311" s="261">
        <v>310</v>
      </c>
      <c r="AV311" s="260" t="e">
        <f>VLOOKUP($AT311,Players!$Z$3:$AA$1425,2,FALSE)</f>
        <v>#N/A</v>
      </c>
      <c r="AW311" s="260" t="e">
        <f t="shared" si="40"/>
        <v>#N/A</v>
      </c>
    </row>
    <row r="312" spans="26:49">
      <c r="Z312" s="225"/>
      <c r="AA312" s="261">
        <v>311</v>
      </c>
      <c r="AB312" s="260" t="e">
        <f>VLOOKUP($Z312,Players!$C$3:$D$1242,2,FALSE)</f>
        <v>#N/A</v>
      </c>
      <c r="AC312" s="260" t="e">
        <f t="shared" si="38"/>
        <v>#N/A</v>
      </c>
      <c r="AJ312" s="225"/>
      <c r="AK312" s="261">
        <v>311</v>
      </c>
      <c r="AL312" s="260" t="e">
        <f>VLOOKUP($AJ312,Players!$Z$3:$AA$1425,2,FALSE)</f>
        <v>#N/A</v>
      </c>
      <c r="AM312" s="260" t="e">
        <f t="shared" si="39"/>
        <v>#N/A</v>
      </c>
      <c r="AT312" s="225"/>
      <c r="AU312" s="261">
        <v>311</v>
      </c>
      <c r="AV312" s="260" t="e">
        <f>VLOOKUP($AT312,Players!$Z$3:$AA$1425,2,FALSE)</f>
        <v>#N/A</v>
      </c>
      <c r="AW312" s="260" t="e">
        <f t="shared" si="40"/>
        <v>#N/A</v>
      </c>
    </row>
    <row r="313" spans="26:49">
      <c r="Z313" s="225"/>
      <c r="AA313" s="261">
        <v>312</v>
      </c>
      <c r="AB313" s="260" t="e">
        <f>VLOOKUP($Z313,Players!$C$3:$D$1242,2,FALSE)</f>
        <v>#N/A</v>
      </c>
      <c r="AC313" s="260" t="e">
        <f t="shared" si="38"/>
        <v>#N/A</v>
      </c>
      <c r="AJ313" s="225"/>
      <c r="AK313" s="261">
        <v>312</v>
      </c>
      <c r="AL313" s="260" t="e">
        <f>VLOOKUP($AJ313,Players!$Z$3:$AA$1425,2,FALSE)</f>
        <v>#N/A</v>
      </c>
      <c r="AM313" s="260" t="e">
        <f t="shared" si="39"/>
        <v>#N/A</v>
      </c>
      <c r="AT313" s="225"/>
      <c r="AU313" s="261">
        <v>312</v>
      </c>
      <c r="AV313" s="260" t="e">
        <f>VLOOKUP($AT313,Players!$Z$3:$AA$1425,2,FALSE)</f>
        <v>#N/A</v>
      </c>
      <c r="AW313" s="260" t="e">
        <f t="shared" si="40"/>
        <v>#N/A</v>
      </c>
    </row>
    <row r="314" spans="26:49">
      <c r="Z314" s="225"/>
      <c r="AA314" s="261">
        <v>313</v>
      </c>
      <c r="AB314" s="260" t="e">
        <f>VLOOKUP($Z314,Players!$C$3:$D$1242,2,FALSE)</f>
        <v>#N/A</v>
      </c>
      <c r="AC314" s="260" t="e">
        <f t="shared" si="38"/>
        <v>#N/A</v>
      </c>
      <c r="AJ314" s="225"/>
      <c r="AK314" s="261">
        <v>313</v>
      </c>
      <c r="AL314" s="260" t="e">
        <f>VLOOKUP($AJ314,Players!$Z$3:$AA$1425,2,FALSE)</f>
        <v>#N/A</v>
      </c>
      <c r="AM314" s="260" t="e">
        <f t="shared" si="39"/>
        <v>#N/A</v>
      </c>
      <c r="AT314" s="225"/>
      <c r="AU314" s="261">
        <v>313</v>
      </c>
      <c r="AV314" s="260" t="e">
        <f>VLOOKUP($AT314,Players!$Z$3:$AA$1425,2,FALSE)</f>
        <v>#N/A</v>
      </c>
      <c r="AW314" s="260" t="e">
        <f t="shared" si="40"/>
        <v>#N/A</v>
      </c>
    </row>
    <row r="315" spans="26:49">
      <c r="Z315" s="225"/>
      <c r="AA315" s="261">
        <v>314</v>
      </c>
      <c r="AB315" s="260" t="e">
        <f>VLOOKUP($Z315,Players!$C$3:$D$1242,2,FALSE)</f>
        <v>#N/A</v>
      </c>
      <c r="AC315" s="260" t="e">
        <f t="shared" si="38"/>
        <v>#N/A</v>
      </c>
      <c r="AJ315" s="225"/>
      <c r="AK315" s="261">
        <v>314</v>
      </c>
      <c r="AL315" s="260" t="e">
        <f>VLOOKUP($AJ315,Players!$Z$3:$AA$1425,2,FALSE)</f>
        <v>#N/A</v>
      </c>
      <c r="AM315" s="260" t="e">
        <f t="shared" si="39"/>
        <v>#N/A</v>
      </c>
      <c r="AT315" s="225"/>
      <c r="AU315" s="261">
        <v>314</v>
      </c>
      <c r="AV315" s="260" t="e">
        <f>VLOOKUP($AT315,Players!$Z$3:$AA$1425,2,FALSE)</f>
        <v>#N/A</v>
      </c>
      <c r="AW315" s="260" t="e">
        <f t="shared" si="40"/>
        <v>#N/A</v>
      </c>
    </row>
    <row r="316" spans="26:49">
      <c r="Z316" s="225"/>
      <c r="AA316" s="261">
        <v>315</v>
      </c>
      <c r="AB316" s="260" t="e">
        <f>VLOOKUP($Z316,Players!$C$3:$D$1242,2,FALSE)</f>
        <v>#N/A</v>
      </c>
      <c r="AC316" s="260" t="e">
        <f t="shared" si="38"/>
        <v>#N/A</v>
      </c>
      <c r="AJ316" s="225"/>
      <c r="AK316" s="261">
        <v>315</v>
      </c>
      <c r="AL316" s="260" t="e">
        <f>VLOOKUP($AJ316,Players!$Z$3:$AA$1425,2,FALSE)</f>
        <v>#N/A</v>
      </c>
      <c r="AM316" s="260" t="e">
        <f t="shared" si="39"/>
        <v>#N/A</v>
      </c>
      <c r="AT316" s="225"/>
      <c r="AU316" s="261">
        <v>315</v>
      </c>
      <c r="AV316" s="260" t="e">
        <f>VLOOKUP($AT316,Players!$Z$3:$AA$1425,2,FALSE)</f>
        <v>#N/A</v>
      </c>
      <c r="AW316" s="260" t="e">
        <f t="shared" si="40"/>
        <v>#N/A</v>
      </c>
    </row>
    <row r="317" spans="26:49">
      <c r="Z317" s="225"/>
      <c r="AA317" s="261">
        <v>316</v>
      </c>
      <c r="AB317" s="260" t="e">
        <f>VLOOKUP($Z317,Players!$C$3:$D$1242,2,FALSE)</f>
        <v>#N/A</v>
      </c>
      <c r="AC317" s="260" t="e">
        <f t="shared" si="38"/>
        <v>#N/A</v>
      </c>
      <c r="AJ317" s="225"/>
      <c r="AK317" s="261">
        <v>316</v>
      </c>
      <c r="AL317" s="260" t="e">
        <f>VLOOKUP($AJ317,Players!$Z$3:$AA$1425,2,FALSE)</f>
        <v>#N/A</v>
      </c>
      <c r="AM317" s="260" t="e">
        <f t="shared" si="39"/>
        <v>#N/A</v>
      </c>
      <c r="AT317" s="225"/>
      <c r="AU317" s="261">
        <v>316</v>
      </c>
      <c r="AV317" s="260" t="e">
        <f>VLOOKUP($AT317,Players!$Z$3:$AA$1425,2,FALSE)</f>
        <v>#N/A</v>
      </c>
      <c r="AW317" s="260" t="e">
        <f t="shared" si="40"/>
        <v>#N/A</v>
      </c>
    </row>
    <row r="318" spans="26:49">
      <c r="Z318" s="225"/>
      <c r="AA318" s="261">
        <v>317</v>
      </c>
      <c r="AB318" s="260" t="e">
        <f>VLOOKUP($Z318,Players!$C$3:$D$1242,2,FALSE)</f>
        <v>#N/A</v>
      </c>
      <c r="AC318" s="260" t="e">
        <f t="shared" si="38"/>
        <v>#N/A</v>
      </c>
      <c r="AJ318" s="225"/>
      <c r="AK318" s="261">
        <v>317</v>
      </c>
      <c r="AL318" s="260" t="e">
        <f>VLOOKUP($AJ318,Players!$Z$3:$AA$1425,2,FALSE)</f>
        <v>#N/A</v>
      </c>
      <c r="AM318" s="260" t="e">
        <f t="shared" si="39"/>
        <v>#N/A</v>
      </c>
      <c r="AT318" s="225"/>
      <c r="AU318" s="261">
        <v>317</v>
      </c>
      <c r="AV318" s="260" t="e">
        <f>VLOOKUP($AT318,Players!$Z$3:$AA$1425,2,FALSE)</f>
        <v>#N/A</v>
      </c>
      <c r="AW318" s="260" t="e">
        <f t="shared" si="40"/>
        <v>#N/A</v>
      </c>
    </row>
    <row r="319" spans="26:49">
      <c r="Z319" s="225"/>
      <c r="AA319" s="261">
        <v>318</v>
      </c>
      <c r="AB319" s="260" t="e">
        <f>VLOOKUP($Z319,Players!$C$3:$D$1242,2,FALSE)</f>
        <v>#N/A</v>
      </c>
      <c r="AC319" s="260" t="e">
        <f t="shared" si="38"/>
        <v>#N/A</v>
      </c>
      <c r="AJ319" s="225"/>
      <c r="AK319" s="261">
        <v>318</v>
      </c>
      <c r="AL319" s="260" t="e">
        <f>VLOOKUP($AJ319,Players!$Z$3:$AA$1425,2,FALSE)</f>
        <v>#N/A</v>
      </c>
      <c r="AM319" s="260" t="e">
        <f t="shared" si="39"/>
        <v>#N/A</v>
      </c>
      <c r="AT319" s="225"/>
      <c r="AU319" s="261">
        <v>318</v>
      </c>
      <c r="AV319" s="260" t="e">
        <f>VLOOKUP($AT319,Players!$Z$3:$AA$1425,2,FALSE)</f>
        <v>#N/A</v>
      </c>
      <c r="AW319" s="260" t="e">
        <f t="shared" si="40"/>
        <v>#N/A</v>
      </c>
    </row>
    <row r="320" spans="26:49">
      <c r="Z320" s="225"/>
      <c r="AA320" s="261">
        <v>319</v>
      </c>
      <c r="AB320" s="260" t="e">
        <f>VLOOKUP($Z320,Players!$C$3:$D$1242,2,FALSE)</f>
        <v>#N/A</v>
      </c>
      <c r="AC320" s="260" t="e">
        <f t="shared" si="38"/>
        <v>#N/A</v>
      </c>
      <c r="AJ320" s="225"/>
      <c r="AK320" s="261">
        <v>319</v>
      </c>
      <c r="AL320" s="260" t="e">
        <f>VLOOKUP($AJ320,Players!$Z$3:$AA$1425,2,FALSE)</f>
        <v>#N/A</v>
      </c>
      <c r="AM320" s="260" t="e">
        <f t="shared" si="39"/>
        <v>#N/A</v>
      </c>
      <c r="AT320" s="225"/>
      <c r="AU320" s="261">
        <v>319</v>
      </c>
      <c r="AV320" s="260" t="e">
        <f>VLOOKUP($AT320,Players!$Z$3:$AA$1425,2,FALSE)</f>
        <v>#N/A</v>
      </c>
      <c r="AW320" s="260" t="e">
        <f t="shared" si="40"/>
        <v>#N/A</v>
      </c>
    </row>
    <row r="321" spans="26:49">
      <c r="Z321" s="225"/>
      <c r="AA321" s="261">
        <v>320</v>
      </c>
      <c r="AB321" s="260" t="e">
        <f>VLOOKUP($Z321,Players!$C$3:$D$1242,2,FALSE)</f>
        <v>#N/A</v>
      </c>
      <c r="AC321" s="260" t="e">
        <f t="shared" si="38"/>
        <v>#N/A</v>
      </c>
      <c r="AJ321" s="225"/>
      <c r="AK321" s="261">
        <v>320</v>
      </c>
      <c r="AL321" s="260" t="e">
        <f>VLOOKUP($AJ321,Players!$Z$3:$AA$1425,2,FALSE)</f>
        <v>#N/A</v>
      </c>
      <c r="AM321" s="260" t="e">
        <f t="shared" si="39"/>
        <v>#N/A</v>
      </c>
      <c r="AT321" s="225"/>
      <c r="AU321" s="261">
        <v>320</v>
      </c>
      <c r="AV321" s="260" t="e">
        <f>VLOOKUP($AT321,Players!$Z$3:$AA$1425,2,FALSE)</f>
        <v>#N/A</v>
      </c>
      <c r="AW321" s="260" t="e">
        <f t="shared" si="40"/>
        <v>#N/A</v>
      </c>
    </row>
    <row r="322" spans="26:49">
      <c r="Z322" s="225"/>
      <c r="AA322" s="261">
        <v>321</v>
      </c>
      <c r="AB322" s="260" t="e">
        <f>VLOOKUP($Z322,Players!$C$3:$D$1242,2,FALSE)</f>
        <v>#N/A</v>
      </c>
      <c r="AC322" s="260" t="e">
        <f t="shared" ref="AC322:AC385" si="41">IF(AB322&gt;0,1,0)</f>
        <v>#N/A</v>
      </c>
      <c r="AJ322" s="225"/>
      <c r="AK322" s="261">
        <v>321</v>
      </c>
      <c r="AL322" s="260" t="e">
        <f>VLOOKUP($AJ322,Players!$Z$3:$AA$1425,2,FALSE)</f>
        <v>#N/A</v>
      </c>
      <c r="AM322" s="260" t="e">
        <f t="shared" ref="AM322:AM385" si="42">IF(AL322&gt;0,1,0)</f>
        <v>#N/A</v>
      </c>
      <c r="AT322" s="225"/>
      <c r="AU322" s="261">
        <v>321</v>
      </c>
      <c r="AV322" s="260" t="e">
        <f>VLOOKUP($AT322,Players!$Z$3:$AA$1425,2,FALSE)</f>
        <v>#N/A</v>
      </c>
      <c r="AW322" s="260" t="e">
        <f t="shared" ref="AW322:AW385" si="43">IF(AV322&gt;0,1,0)</f>
        <v>#N/A</v>
      </c>
    </row>
    <row r="323" spans="26:49">
      <c r="Z323" s="225"/>
      <c r="AA323" s="261">
        <v>322</v>
      </c>
      <c r="AB323" s="260" t="e">
        <f>VLOOKUP($Z323,Players!$C$3:$D$1242,2,FALSE)</f>
        <v>#N/A</v>
      </c>
      <c r="AC323" s="260" t="e">
        <f t="shared" si="41"/>
        <v>#N/A</v>
      </c>
      <c r="AJ323" s="225"/>
      <c r="AK323" s="261">
        <v>322</v>
      </c>
      <c r="AL323" s="260" t="e">
        <f>VLOOKUP($AJ323,Players!$Z$3:$AA$1425,2,FALSE)</f>
        <v>#N/A</v>
      </c>
      <c r="AM323" s="260" t="e">
        <f t="shared" si="42"/>
        <v>#N/A</v>
      </c>
      <c r="AT323" s="225"/>
      <c r="AU323" s="261">
        <v>322</v>
      </c>
      <c r="AV323" s="260" t="e">
        <f>VLOOKUP($AT323,Players!$Z$3:$AA$1425,2,FALSE)</f>
        <v>#N/A</v>
      </c>
      <c r="AW323" s="260" t="e">
        <f t="shared" si="43"/>
        <v>#N/A</v>
      </c>
    </row>
    <row r="324" spans="26:49">
      <c r="Z324" s="225"/>
      <c r="AA324" s="261">
        <v>323</v>
      </c>
      <c r="AB324" s="260" t="e">
        <f>VLOOKUP($Z324,Players!$C$3:$D$1242,2,FALSE)</f>
        <v>#N/A</v>
      </c>
      <c r="AC324" s="260" t="e">
        <f t="shared" si="41"/>
        <v>#N/A</v>
      </c>
      <c r="AJ324" s="225"/>
      <c r="AK324" s="261">
        <v>323</v>
      </c>
      <c r="AL324" s="260" t="e">
        <f>VLOOKUP($AJ324,Players!$Z$3:$AA$1425,2,FALSE)</f>
        <v>#N/A</v>
      </c>
      <c r="AM324" s="260" t="e">
        <f t="shared" si="42"/>
        <v>#N/A</v>
      </c>
      <c r="AT324" s="225"/>
      <c r="AU324" s="261">
        <v>323</v>
      </c>
      <c r="AV324" s="260" t="e">
        <f>VLOOKUP($AT324,Players!$Z$3:$AA$1425,2,FALSE)</f>
        <v>#N/A</v>
      </c>
      <c r="AW324" s="260" t="e">
        <f t="shared" si="43"/>
        <v>#N/A</v>
      </c>
    </row>
    <row r="325" spans="26:49">
      <c r="Z325" s="225"/>
      <c r="AA325" s="261">
        <v>324</v>
      </c>
      <c r="AB325" s="260" t="e">
        <f>VLOOKUP($Z325,Players!$C$3:$D$1242,2,FALSE)</f>
        <v>#N/A</v>
      </c>
      <c r="AC325" s="260" t="e">
        <f t="shared" si="41"/>
        <v>#N/A</v>
      </c>
      <c r="AJ325" s="225"/>
      <c r="AK325" s="261">
        <v>324</v>
      </c>
      <c r="AL325" s="260" t="e">
        <f>VLOOKUP($AJ325,Players!$Z$3:$AA$1425,2,FALSE)</f>
        <v>#N/A</v>
      </c>
      <c r="AM325" s="260" t="e">
        <f t="shared" si="42"/>
        <v>#N/A</v>
      </c>
      <c r="AT325" s="225"/>
      <c r="AU325" s="261">
        <v>324</v>
      </c>
      <c r="AV325" s="260" t="e">
        <f>VLOOKUP($AT325,Players!$Z$3:$AA$1425,2,FALSE)</f>
        <v>#N/A</v>
      </c>
      <c r="AW325" s="260" t="e">
        <f t="shared" si="43"/>
        <v>#N/A</v>
      </c>
    </row>
    <row r="326" spans="26:49">
      <c r="Z326" s="225"/>
      <c r="AA326" s="261">
        <v>325</v>
      </c>
      <c r="AB326" s="260" t="e">
        <f>VLOOKUP($Z326,Players!$C$3:$D$1242,2,FALSE)</f>
        <v>#N/A</v>
      </c>
      <c r="AC326" s="260" t="e">
        <f t="shared" si="41"/>
        <v>#N/A</v>
      </c>
      <c r="AJ326" s="225"/>
      <c r="AK326" s="261">
        <v>325</v>
      </c>
      <c r="AL326" s="260" t="e">
        <f>VLOOKUP($AJ326,Players!$Z$3:$AA$1425,2,FALSE)</f>
        <v>#N/A</v>
      </c>
      <c r="AM326" s="260" t="e">
        <f t="shared" si="42"/>
        <v>#N/A</v>
      </c>
      <c r="AT326" s="225"/>
      <c r="AU326" s="261">
        <v>325</v>
      </c>
      <c r="AV326" s="260" t="e">
        <f>VLOOKUP($AT326,Players!$Z$3:$AA$1425,2,FALSE)</f>
        <v>#N/A</v>
      </c>
      <c r="AW326" s="260" t="e">
        <f t="shared" si="43"/>
        <v>#N/A</v>
      </c>
    </row>
    <row r="327" spans="26:49">
      <c r="Z327" s="225"/>
      <c r="AA327" s="261">
        <v>326</v>
      </c>
      <c r="AB327" s="260" t="e">
        <f>VLOOKUP($Z327,Players!$C$3:$D$1242,2,FALSE)</f>
        <v>#N/A</v>
      </c>
      <c r="AC327" s="260" t="e">
        <f t="shared" si="41"/>
        <v>#N/A</v>
      </c>
      <c r="AJ327" s="225"/>
      <c r="AK327" s="261">
        <v>326</v>
      </c>
      <c r="AL327" s="260" t="e">
        <f>VLOOKUP($AJ327,Players!$Z$3:$AA$1425,2,FALSE)</f>
        <v>#N/A</v>
      </c>
      <c r="AM327" s="260" t="e">
        <f t="shared" si="42"/>
        <v>#N/A</v>
      </c>
      <c r="AT327" s="225"/>
      <c r="AU327" s="261">
        <v>326</v>
      </c>
      <c r="AV327" s="260" t="e">
        <f>VLOOKUP($AT327,Players!$Z$3:$AA$1425,2,FALSE)</f>
        <v>#N/A</v>
      </c>
      <c r="AW327" s="260" t="e">
        <f t="shared" si="43"/>
        <v>#N/A</v>
      </c>
    </row>
    <row r="328" spans="26:49">
      <c r="Z328" s="225"/>
      <c r="AA328" s="261">
        <v>327</v>
      </c>
      <c r="AB328" s="260" t="e">
        <f>VLOOKUP($Z328,Players!$C$3:$D$1242,2,FALSE)</f>
        <v>#N/A</v>
      </c>
      <c r="AC328" s="260" t="e">
        <f t="shared" si="41"/>
        <v>#N/A</v>
      </c>
      <c r="AJ328" s="225"/>
      <c r="AK328" s="261">
        <v>327</v>
      </c>
      <c r="AL328" s="260" t="e">
        <f>VLOOKUP($AJ328,Players!$Z$3:$AA$1425,2,FALSE)</f>
        <v>#N/A</v>
      </c>
      <c r="AM328" s="260" t="e">
        <f t="shared" si="42"/>
        <v>#N/A</v>
      </c>
      <c r="AT328" s="225"/>
      <c r="AU328" s="261">
        <v>327</v>
      </c>
      <c r="AV328" s="260" t="e">
        <f>VLOOKUP($AT328,Players!$Z$3:$AA$1425,2,FALSE)</f>
        <v>#N/A</v>
      </c>
      <c r="AW328" s="260" t="e">
        <f t="shared" si="43"/>
        <v>#N/A</v>
      </c>
    </row>
    <row r="329" spans="26:49">
      <c r="Z329" s="225"/>
      <c r="AA329" s="261">
        <v>328</v>
      </c>
      <c r="AB329" s="260" t="e">
        <f>VLOOKUP($Z329,Players!$C$3:$D$1242,2,FALSE)</f>
        <v>#N/A</v>
      </c>
      <c r="AC329" s="260" t="e">
        <f t="shared" si="41"/>
        <v>#N/A</v>
      </c>
      <c r="AJ329" s="225"/>
      <c r="AK329" s="261">
        <v>328</v>
      </c>
      <c r="AL329" s="260" t="e">
        <f>VLOOKUP($AJ329,Players!$Z$3:$AA$1425,2,FALSE)</f>
        <v>#N/A</v>
      </c>
      <c r="AM329" s="260" t="e">
        <f t="shared" si="42"/>
        <v>#N/A</v>
      </c>
      <c r="AT329" s="225"/>
      <c r="AU329" s="261">
        <v>328</v>
      </c>
      <c r="AV329" s="260" t="e">
        <f>VLOOKUP($AT329,Players!$Z$3:$AA$1425,2,FALSE)</f>
        <v>#N/A</v>
      </c>
      <c r="AW329" s="260" t="e">
        <f t="shared" si="43"/>
        <v>#N/A</v>
      </c>
    </row>
    <row r="330" spans="26:49">
      <c r="Z330" s="225"/>
      <c r="AA330" s="261">
        <v>329</v>
      </c>
      <c r="AB330" s="260" t="e">
        <f>VLOOKUP($Z330,Players!$C$3:$D$1242,2,FALSE)</f>
        <v>#N/A</v>
      </c>
      <c r="AC330" s="260" t="e">
        <f t="shared" si="41"/>
        <v>#N/A</v>
      </c>
      <c r="AJ330" s="225"/>
      <c r="AK330" s="261">
        <v>329</v>
      </c>
      <c r="AL330" s="260" t="e">
        <f>VLOOKUP($AJ330,Players!$Z$3:$AA$1425,2,FALSE)</f>
        <v>#N/A</v>
      </c>
      <c r="AM330" s="260" t="e">
        <f t="shared" si="42"/>
        <v>#N/A</v>
      </c>
      <c r="AT330" s="225"/>
      <c r="AU330" s="261">
        <v>329</v>
      </c>
      <c r="AV330" s="260" t="e">
        <f>VLOOKUP($AT330,Players!$Z$3:$AA$1425,2,FALSE)</f>
        <v>#N/A</v>
      </c>
      <c r="AW330" s="260" t="e">
        <f t="shared" si="43"/>
        <v>#N/A</v>
      </c>
    </row>
    <row r="331" spans="26:49">
      <c r="Z331" s="225"/>
      <c r="AA331" s="261">
        <v>330</v>
      </c>
      <c r="AB331" s="260" t="e">
        <f>VLOOKUP($Z331,Players!$C$3:$D$1242,2,FALSE)</f>
        <v>#N/A</v>
      </c>
      <c r="AC331" s="260" t="e">
        <f t="shared" si="41"/>
        <v>#N/A</v>
      </c>
      <c r="AJ331" s="225"/>
      <c r="AK331" s="261">
        <v>330</v>
      </c>
      <c r="AL331" s="260" t="e">
        <f>VLOOKUP($AJ331,Players!$Z$3:$AA$1425,2,FALSE)</f>
        <v>#N/A</v>
      </c>
      <c r="AM331" s="260" t="e">
        <f t="shared" si="42"/>
        <v>#N/A</v>
      </c>
      <c r="AT331" s="225"/>
      <c r="AU331" s="261">
        <v>330</v>
      </c>
      <c r="AV331" s="260" t="e">
        <f>VLOOKUP($AT331,Players!$Z$3:$AA$1425,2,FALSE)</f>
        <v>#N/A</v>
      </c>
      <c r="AW331" s="260" t="e">
        <f t="shared" si="43"/>
        <v>#N/A</v>
      </c>
    </row>
    <row r="332" spans="26:49">
      <c r="Z332" s="225"/>
      <c r="AA332" s="261">
        <v>331</v>
      </c>
      <c r="AB332" s="260" t="e">
        <f>VLOOKUP($Z332,Players!$C$3:$D$1242,2,FALSE)</f>
        <v>#N/A</v>
      </c>
      <c r="AC332" s="260" t="e">
        <f t="shared" si="41"/>
        <v>#N/A</v>
      </c>
      <c r="AJ332" s="225"/>
      <c r="AK332" s="261">
        <v>331</v>
      </c>
      <c r="AL332" s="260" t="e">
        <f>VLOOKUP($AJ332,Players!$Z$3:$AA$1425,2,FALSE)</f>
        <v>#N/A</v>
      </c>
      <c r="AM332" s="260" t="e">
        <f t="shared" si="42"/>
        <v>#N/A</v>
      </c>
      <c r="AT332" s="225"/>
      <c r="AU332" s="261">
        <v>331</v>
      </c>
      <c r="AV332" s="260" t="e">
        <f>VLOOKUP($AT332,Players!$Z$3:$AA$1425,2,FALSE)</f>
        <v>#N/A</v>
      </c>
      <c r="AW332" s="260" t="e">
        <f t="shared" si="43"/>
        <v>#N/A</v>
      </c>
    </row>
    <row r="333" spans="26:49">
      <c r="Z333" s="225"/>
      <c r="AA333" s="261">
        <v>332</v>
      </c>
      <c r="AB333" s="260" t="e">
        <f>VLOOKUP($Z333,Players!$C$3:$D$1242,2,FALSE)</f>
        <v>#N/A</v>
      </c>
      <c r="AC333" s="260" t="e">
        <f t="shared" si="41"/>
        <v>#N/A</v>
      </c>
      <c r="AJ333" s="225"/>
      <c r="AK333" s="261">
        <v>332</v>
      </c>
      <c r="AL333" s="260" t="e">
        <f>VLOOKUP($AJ333,Players!$Z$3:$AA$1425,2,FALSE)</f>
        <v>#N/A</v>
      </c>
      <c r="AM333" s="260" t="e">
        <f t="shared" si="42"/>
        <v>#N/A</v>
      </c>
      <c r="AT333" s="225"/>
      <c r="AU333" s="261">
        <v>332</v>
      </c>
      <c r="AV333" s="260" t="e">
        <f>VLOOKUP($AT333,Players!$Z$3:$AA$1425,2,FALSE)</f>
        <v>#N/A</v>
      </c>
      <c r="AW333" s="260" t="e">
        <f t="shared" si="43"/>
        <v>#N/A</v>
      </c>
    </row>
    <row r="334" spans="26:49">
      <c r="Z334" s="225"/>
      <c r="AA334" s="261">
        <v>333</v>
      </c>
      <c r="AB334" s="260" t="e">
        <f>VLOOKUP($Z334,Players!$C$3:$D$1242,2,FALSE)</f>
        <v>#N/A</v>
      </c>
      <c r="AC334" s="260" t="e">
        <f t="shared" si="41"/>
        <v>#N/A</v>
      </c>
      <c r="AJ334" s="225"/>
      <c r="AK334" s="261">
        <v>333</v>
      </c>
      <c r="AL334" s="260" t="e">
        <f>VLOOKUP($AJ334,Players!$Z$3:$AA$1425,2,FALSE)</f>
        <v>#N/A</v>
      </c>
      <c r="AM334" s="260" t="e">
        <f t="shared" si="42"/>
        <v>#N/A</v>
      </c>
      <c r="AT334" s="225"/>
      <c r="AU334" s="261">
        <v>333</v>
      </c>
      <c r="AV334" s="260" t="e">
        <f>VLOOKUP($AT334,Players!$Z$3:$AA$1425,2,FALSE)</f>
        <v>#N/A</v>
      </c>
      <c r="AW334" s="260" t="e">
        <f t="shared" si="43"/>
        <v>#N/A</v>
      </c>
    </row>
    <row r="335" spans="26:49">
      <c r="Z335" s="225"/>
      <c r="AA335" s="261">
        <v>334</v>
      </c>
      <c r="AB335" s="260" t="e">
        <f>VLOOKUP($Z335,Players!$C$3:$D$1242,2,FALSE)</f>
        <v>#N/A</v>
      </c>
      <c r="AC335" s="260" t="e">
        <f t="shared" si="41"/>
        <v>#N/A</v>
      </c>
      <c r="AJ335" s="225"/>
      <c r="AK335" s="261">
        <v>334</v>
      </c>
      <c r="AL335" s="260" t="e">
        <f>VLOOKUP($AJ335,Players!$Z$3:$AA$1425,2,FALSE)</f>
        <v>#N/A</v>
      </c>
      <c r="AM335" s="260" t="e">
        <f t="shared" si="42"/>
        <v>#N/A</v>
      </c>
      <c r="AT335" s="225"/>
      <c r="AU335" s="261">
        <v>334</v>
      </c>
      <c r="AV335" s="260" t="e">
        <f>VLOOKUP($AT335,Players!$Z$3:$AA$1425,2,FALSE)</f>
        <v>#N/A</v>
      </c>
      <c r="AW335" s="260" t="e">
        <f t="shared" si="43"/>
        <v>#N/A</v>
      </c>
    </row>
    <row r="336" spans="26:49">
      <c r="Z336" s="225"/>
      <c r="AA336" s="261">
        <v>335</v>
      </c>
      <c r="AB336" s="260" t="e">
        <f>VLOOKUP($Z336,Players!$C$3:$D$1242,2,FALSE)</f>
        <v>#N/A</v>
      </c>
      <c r="AC336" s="260" t="e">
        <f t="shared" si="41"/>
        <v>#N/A</v>
      </c>
      <c r="AJ336" s="225"/>
      <c r="AK336" s="261">
        <v>335</v>
      </c>
      <c r="AL336" s="260" t="e">
        <f>VLOOKUP($AJ336,Players!$Z$3:$AA$1425,2,FALSE)</f>
        <v>#N/A</v>
      </c>
      <c r="AM336" s="260" t="e">
        <f t="shared" si="42"/>
        <v>#N/A</v>
      </c>
      <c r="AT336" s="225"/>
      <c r="AU336" s="261">
        <v>335</v>
      </c>
      <c r="AV336" s="260" t="e">
        <f>VLOOKUP($AT336,Players!$Z$3:$AA$1425,2,FALSE)</f>
        <v>#N/A</v>
      </c>
      <c r="AW336" s="260" t="e">
        <f t="shared" si="43"/>
        <v>#N/A</v>
      </c>
    </row>
    <row r="337" spans="26:49">
      <c r="Z337" s="225"/>
      <c r="AA337" s="261">
        <v>336</v>
      </c>
      <c r="AB337" s="260" t="e">
        <f>VLOOKUP($Z337,Players!$C$3:$D$1242,2,FALSE)</f>
        <v>#N/A</v>
      </c>
      <c r="AC337" s="260" t="e">
        <f t="shared" si="41"/>
        <v>#N/A</v>
      </c>
      <c r="AJ337" s="225"/>
      <c r="AK337" s="261">
        <v>336</v>
      </c>
      <c r="AL337" s="260" t="e">
        <f>VLOOKUP($AJ337,Players!$Z$3:$AA$1425,2,FALSE)</f>
        <v>#N/A</v>
      </c>
      <c r="AM337" s="260" t="e">
        <f t="shared" si="42"/>
        <v>#N/A</v>
      </c>
      <c r="AT337" s="225"/>
      <c r="AU337" s="261">
        <v>336</v>
      </c>
      <c r="AV337" s="260" t="e">
        <f>VLOOKUP($AT337,Players!$Z$3:$AA$1425,2,FALSE)</f>
        <v>#N/A</v>
      </c>
      <c r="AW337" s="260" t="e">
        <f t="shared" si="43"/>
        <v>#N/A</v>
      </c>
    </row>
    <row r="338" spans="26:49">
      <c r="Z338" s="225"/>
      <c r="AA338" s="261">
        <v>337</v>
      </c>
      <c r="AB338" s="260" t="e">
        <f>VLOOKUP($Z338,Players!$C$3:$D$1242,2,FALSE)</f>
        <v>#N/A</v>
      </c>
      <c r="AC338" s="260" t="e">
        <f t="shared" si="41"/>
        <v>#N/A</v>
      </c>
      <c r="AJ338" s="225"/>
      <c r="AK338" s="261">
        <v>337</v>
      </c>
      <c r="AL338" s="260" t="e">
        <f>VLOOKUP($AJ338,Players!$Z$3:$AA$1425,2,FALSE)</f>
        <v>#N/A</v>
      </c>
      <c r="AM338" s="260" t="e">
        <f t="shared" si="42"/>
        <v>#N/A</v>
      </c>
      <c r="AT338" s="225"/>
      <c r="AU338" s="261">
        <v>337</v>
      </c>
      <c r="AV338" s="260" t="e">
        <f>VLOOKUP($AT338,Players!$Z$3:$AA$1425,2,FALSE)</f>
        <v>#N/A</v>
      </c>
      <c r="AW338" s="260" t="e">
        <f t="shared" si="43"/>
        <v>#N/A</v>
      </c>
    </row>
    <row r="339" spans="26:49">
      <c r="Z339" s="225"/>
      <c r="AA339" s="261">
        <v>338</v>
      </c>
      <c r="AB339" s="260" t="e">
        <f>VLOOKUP($Z339,Players!$C$3:$D$1242,2,FALSE)</f>
        <v>#N/A</v>
      </c>
      <c r="AC339" s="260" t="e">
        <f t="shared" si="41"/>
        <v>#N/A</v>
      </c>
      <c r="AJ339" s="225"/>
      <c r="AK339" s="261">
        <v>338</v>
      </c>
      <c r="AL339" s="260" t="e">
        <f>VLOOKUP($AJ339,Players!$Z$3:$AA$1425,2,FALSE)</f>
        <v>#N/A</v>
      </c>
      <c r="AM339" s="260" t="e">
        <f t="shared" si="42"/>
        <v>#N/A</v>
      </c>
      <c r="AT339" s="225"/>
      <c r="AU339" s="261">
        <v>338</v>
      </c>
      <c r="AV339" s="260" t="e">
        <f>VLOOKUP($AT339,Players!$Z$3:$AA$1425,2,FALSE)</f>
        <v>#N/A</v>
      </c>
      <c r="AW339" s="260" t="e">
        <f t="shared" si="43"/>
        <v>#N/A</v>
      </c>
    </row>
    <row r="340" spans="26:49">
      <c r="Z340" s="225"/>
      <c r="AA340" s="261">
        <v>339</v>
      </c>
      <c r="AB340" s="260" t="e">
        <f>VLOOKUP($Z340,Players!$C$3:$D$1242,2,FALSE)</f>
        <v>#N/A</v>
      </c>
      <c r="AC340" s="260" t="e">
        <f t="shared" si="41"/>
        <v>#N/A</v>
      </c>
      <c r="AJ340" s="225"/>
      <c r="AK340" s="261">
        <v>339</v>
      </c>
      <c r="AL340" s="260" t="e">
        <f>VLOOKUP($AJ340,Players!$Z$3:$AA$1425,2,FALSE)</f>
        <v>#N/A</v>
      </c>
      <c r="AM340" s="260" t="e">
        <f t="shared" si="42"/>
        <v>#N/A</v>
      </c>
      <c r="AT340" s="225"/>
      <c r="AU340" s="261">
        <v>339</v>
      </c>
      <c r="AV340" s="260" t="e">
        <f>VLOOKUP($AT340,Players!$Z$3:$AA$1425,2,FALSE)</f>
        <v>#N/A</v>
      </c>
      <c r="AW340" s="260" t="e">
        <f t="shared" si="43"/>
        <v>#N/A</v>
      </c>
    </row>
    <row r="341" spans="26:49">
      <c r="Z341" s="225"/>
      <c r="AA341" s="261">
        <v>340</v>
      </c>
      <c r="AB341" s="260" t="e">
        <f>VLOOKUP($Z341,Players!$C$3:$D$1242,2,FALSE)</f>
        <v>#N/A</v>
      </c>
      <c r="AC341" s="260" t="e">
        <f t="shared" si="41"/>
        <v>#N/A</v>
      </c>
      <c r="AJ341" s="225"/>
      <c r="AK341" s="261">
        <v>340</v>
      </c>
      <c r="AL341" s="260" t="e">
        <f>VLOOKUP($AJ341,Players!$Z$3:$AA$1425,2,FALSE)</f>
        <v>#N/A</v>
      </c>
      <c r="AM341" s="260" t="e">
        <f t="shared" si="42"/>
        <v>#N/A</v>
      </c>
      <c r="AT341" s="225"/>
      <c r="AU341" s="261">
        <v>340</v>
      </c>
      <c r="AV341" s="260" t="e">
        <f>VLOOKUP($AT341,Players!$Z$3:$AA$1425,2,FALSE)</f>
        <v>#N/A</v>
      </c>
      <c r="AW341" s="260" t="e">
        <f t="shared" si="43"/>
        <v>#N/A</v>
      </c>
    </row>
    <row r="342" spans="26:49">
      <c r="Z342" s="225"/>
      <c r="AA342" s="261">
        <v>341</v>
      </c>
      <c r="AB342" s="260" t="e">
        <f>VLOOKUP($Z342,Players!$C$3:$D$1242,2,FALSE)</f>
        <v>#N/A</v>
      </c>
      <c r="AC342" s="260" t="e">
        <f t="shared" si="41"/>
        <v>#N/A</v>
      </c>
      <c r="AJ342" s="225"/>
      <c r="AK342" s="261">
        <v>341</v>
      </c>
      <c r="AL342" s="260" t="e">
        <f>VLOOKUP($AJ342,Players!$Z$3:$AA$1425,2,FALSE)</f>
        <v>#N/A</v>
      </c>
      <c r="AM342" s="260" t="e">
        <f t="shared" si="42"/>
        <v>#N/A</v>
      </c>
      <c r="AT342" s="225"/>
      <c r="AU342" s="261">
        <v>341</v>
      </c>
      <c r="AV342" s="260" t="e">
        <f>VLOOKUP($AT342,Players!$Z$3:$AA$1425,2,FALSE)</f>
        <v>#N/A</v>
      </c>
      <c r="AW342" s="260" t="e">
        <f t="shared" si="43"/>
        <v>#N/A</v>
      </c>
    </row>
    <row r="343" spans="26:49">
      <c r="Z343" s="225"/>
      <c r="AA343" s="261">
        <v>342</v>
      </c>
      <c r="AB343" s="260" t="e">
        <f>VLOOKUP($Z343,Players!$C$3:$D$1242,2,FALSE)</f>
        <v>#N/A</v>
      </c>
      <c r="AC343" s="260" t="e">
        <f t="shared" si="41"/>
        <v>#N/A</v>
      </c>
      <c r="AJ343" s="225"/>
      <c r="AK343" s="261">
        <v>342</v>
      </c>
      <c r="AL343" s="260" t="e">
        <f>VLOOKUP($AJ343,Players!$Z$3:$AA$1425,2,FALSE)</f>
        <v>#N/A</v>
      </c>
      <c r="AM343" s="260" t="e">
        <f t="shared" si="42"/>
        <v>#N/A</v>
      </c>
      <c r="AT343" s="225"/>
      <c r="AU343" s="261">
        <v>342</v>
      </c>
      <c r="AV343" s="260" t="e">
        <f>VLOOKUP($AT343,Players!$Z$3:$AA$1425,2,FALSE)</f>
        <v>#N/A</v>
      </c>
      <c r="AW343" s="260" t="e">
        <f t="shared" si="43"/>
        <v>#N/A</v>
      </c>
    </row>
    <row r="344" spans="26:49">
      <c r="Z344" s="225"/>
      <c r="AA344" s="261">
        <v>343</v>
      </c>
      <c r="AB344" s="260" t="e">
        <f>VLOOKUP($Z344,Players!$C$3:$D$1242,2,FALSE)</f>
        <v>#N/A</v>
      </c>
      <c r="AC344" s="260" t="e">
        <f t="shared" si="41"/>
        <v>#N/A</v>
      </c>
      <c r="AJ344" s="225"/>
      <c r="AK344" s="261">
        <v>343</v>
      </c>
      <c r="AL344" s="260" t="e">
        <f>VLOOKUP($AJ344,Players!$Z$3:$AA$1425,2,FALSE)</f>
        <v>#N/A</v>
      </c>
      <c r="AM344" s="260" t="e">
        <f t="shared" si="42"/>
        <v>#N/A</v>
      </c>
      <c r="AT344" s="225"/>
      <c r="AU344" s="261">
        <v>343</v>
      </c>
      <c r="AV344" s="260" t="e">
        <f>VLOOKUP($AT344,Players!$Z$3:$AA$1425,2,FALSE)</f>
        <v>#N/A</v>
      </c>
      <c r="AW344" s="260" t="e">
        <f t="shared" si="43"/>
        <v>#N/A</v>
      </c>
    </row>
    <row r="345" spans="26:49">
      <c r="Z345" s="225"/>
      <c r="AA345" s="261">
        <v>344</v>
      </c>
      <c r="AB345" s="260" t="e">
        <f>VLOOKUP($Z345,Players!$C$3:$D$1242,2,FALSE)</f>
        <v>#N/A</v>
      </c>
      <c r="AC345" s="260" t="e">
        <f t="shared" si="41"/>
        <v>#N/A</v>
      </c>
      <c r="AJ345" s="225"/>
      <c r="AK345" s="261">
        <v>344</v>
      </c>
      <c r="AL345" s="260" t="e">
        <f>VLOOKUP($AJ345,Players!$Z$3:$AA$1425,2,FALSE)</f>
        <v>#N/A</v>
      </c>
      <c r="AM345" s="260" t="e">
        <f t="shared" si="42"/>
        <v>#N/A</v>
      </c>
      <c r="AT345" s="225"/>
      <c r="AU345" s="261">
        <v>344</v>
      </c>
      <c r="AV345" s="260" t="e">
        <f>VLOOKUP($AT345,Players!$Z$3:$AA$1425,2,FALSE)</f>
        <v>#N/A</v>
      </c>
      <c r="AW345" s="260" t="e">
        <f t="shared" si="43"/>
        <v>#N/A</v>
      </c>
    </row>
    <row r="346" spans="26:49">
      <c r="Z346" s="225"/>
      <c r="AA346" s="261">
        <v>345</v>
      </c>
      <c r="AB346" s="260" t="e">
        <f>VLOOKUP($Z346,Players!$C$3:$D$1242,2,FALSE)</f>
        <v>#N/A</v>
      </c>
      <c r="AC346" s="260" t="e">
        <f t="shared" si="41"/>
        <v>#N/A</v>
      </c>
      <c r="AJ346" s="225"/>
      <c r="AK346" s="261">
        <v>345</v>
      </c>
      <c r="AL346" s="260" t="e">
        <f>VLOOKUP($AJ346,Players!$Z$3:$AA$1425,2,FALSE)</f>
        <v>#N/A</v>
      </c>
      <c r="AM346" s="260" t="e">
        <f t="shared" si="42"/>
        <v>#N/A</v>
      </c>
      <c r="AT346" s="225"/>
      <c r="AU346" s="261">
        <v>345</v>
      </c>
      <c r="AV346" s="260" t="e">
        <f>VLOOKUP($AT346,Players!$Z$3:$AA$1425,2,FALSE)</f>
        <v>#N/A</v>
      </c>
      <c r="AW346" s="260" t="e">
        <f t="shared" si="43"/>
        <v>#N/A</v>
      </c>
    </row>
    <row r="347" spans="26:49">
      <c r="Z347" s="225"/>
      <c r="AA347" s="261">
        <v>346</v>
      </c>
      <c r="AB347" s="260" t="e">
        <f>VLOOKUP($Z347,Players!$C$3:$D$1242,2,FALSE)</f>
        <v>#N/A</v>
      </c>
      <c r="AC347" s="260" t="e">
        <f t="shared" si="41"/>
        <v>#N/A</v>
      </c>
      <c r="AJ347" s="225"/>
      <c r="AK347" s="261">
        <v>346</v>
      </c>
      <c r="AL347" s="260" t="e">
        <f>VLOOKUP($AJ347,Players!$Z$3:$AA$1425,2,FALSE)</f>
        <v>#N/A</v>
      </c>
      <c r="AM347" s="260" t="e">
        <f t="shared" si="42"/>
        <v>#N/A</v>
      </c>
      <c r="AT347" s="225"/>
      <c r="AU347" s="261">
        <v>346</v>
      </c>
      <c r="AV347" s="260" t="e">
        <f>VLOOKUP($AT347,Players!$Z$3:$AA$1425,2,FALSE)</f>
        <v>#N/A</v>
      </c>
      <c r="AW347" s="260" t="e">
        <f t="shared" si="43"/>
        <v>#N/A</v>
      </c>
    </row>
    <row r="348" spans="26:49">
      <c r="Z348" s="225"/>
      <c r="AA348" s="261">
        <v>347</v>
      </c>
      <c r="AB348" s="260" t="e">
        <f>VLOOKUP($Z348,Players!$C$3:$D$1242,2,FALSE)</f>
        <v>#N/A</v>
      </c>
      <c r="AC348" s="260" t="e">
        <f t="shared" si="41"/>
        <v>#N/A</v>
      </c>
      <c r="AJ348" s="225"/>
      <c r="AK348" s="261">
        <v>347</v>
      </c>
      <c r="AL348" s="260" t="e">
        <f>VLOOKUP($AJ348,Players!$Z$3:$AA$1425,2,FALSE)</f>
        <v>#N/A</v>
      </c>
      <c r="AM348" s="260" t="e">
        <f t="shared" si="42"/>
        <v>#N/A</v>
      </c>
      <c r="AT348" s="225"/>
      <c r="AU348" s="261">
        <v>347</v>
      </c>
      <c r="AV348" s="260" t="e">
        <f>VLOOKUP($AT348,Players!$Z$3:$AA$1425,2,FALSE)</f>
        <v>#N/A</v>
      </c>
      <c r="AW348" s="260" t="e">
        <f t="shared" si="43"/>
        <v>#N/A</v>
      </c>
    </row>
    <row r="349" spans="26:49">
      <c r="Z349" s="225"/>
      <c r="AA349" s="261">
        <v>348</v>
      </c>
      <c r="AB349" s="260" t="e">
        <f>VLOOKUP($Z349,Players!$C$3:$D$1242,2,FALSE)</f>
        <v>#N/A</v>
      </c>
      <c r="AC349" s="260" t="e">
        <f t="shared" si="41"/>
        <v>#N/A</v>
      </c>
      <c r="AJ349" s="225"/>
      <c r="AK349" s="261">
        <v>348</v>
      </c>
      <c r="AL349" s="260" t="e">
        <f>VLOOKUP($AJ349,Players!$Z$3:$AA$1425,2,FALSE)</f>
        <v>#N/A</v>
      </c>
      <c r="AM349" s="260" t="e">
        <f t="shared" si="42"/>
        <v>#N/A</v>
      </c>
      <c r="AT349" s="225"/>
      <c r="AU349" s="261">
        <v>348</v>
      </c>
      <c r="AV349" s="260" t="e">
        <f>VLOOKUP($AT349,Players!$Z$3:$AA$1425,2,FALSE)</f>
        <v>#N/A</v>
      </c>
      <c r="AW349" s="260" t="e">
        <f t="shared" si="43"/>
        <v>#N/A</v>
      </c>
    </row>
    <row r="350" spans="26:49">
      <c r="Z350" s="225"/>
      <c r="AA350" s="261">
        <v>349</v>
      </c>
      <c r="AB350" s="260" t="e">
        <f>VLOOKUP($Z350,Players!$C$3:$D$1242,2,FALSE)</f>
        <v>#N/A</v>
      </c>
      <c r="AC350" s="260" t="e">
        <f t="shared" si="41"/>
        <v>#N/A</v>
      </c>
      <c r="AJ350" s="225"/>
      <c r="AK350" s="261">
        <v>349</v>
      </c>
      <c r="AL350" s="260" t="e">
        <f>VLOOKUP($AJ350,Players!$Z$3:$AA$1425,2,FALSE)</f>
        <v>#N/A</v>
      </c>
      <c r="AM350" s="260" t="e">
        <f t="shared" si="42"/>
        <v>#N/A</v>
      </c>
      <c r="AT350" s="225"/>
      <c r="AU350" s="261">
        <v>349</v>
      </c>
      <c r="AV350" s="260" t="e">
        <f>VLOOKUP($AT350,Players!$Z$3:$AA$1425,2,FALSE)</f>
        <v>#N/A</v>
      </c>
      <c r="AW350" s="260" t="e">
        <f t="shared" si="43"/>
        <v>#N/A</v>
      </c>
    </row>
    <row r="351" spans="26:49">
      <c r="Z351" s="225"/>
      <c r="AA351" s="261">
        <v>350</v>
      </c>
      <c r="AB351" s="260" t="e">
        <f>VLOOKUP($Z351,Players!$C$3:$D$1242,2,FALSE)</f>
        <v>#N/A</v>
      </c>
      <c r="AC351" s="260" t="e">
        <f t="shared" si="41"/>
        <v>#N/A</v>
      </c>
      <c r="AJ351" s="225"/>
      <c r="AK351" s="261">
        <v>350</v>
      </c>
      <c r="AL351" s="260" t="e">
        <f>VLOOKUP($AJ351,Players!$Z$3:$AA$1425,2,FALSE)</f>
        <v>#N/A</v>
      </c>
      <c r="AM351" s="260" t="e">
        <f t="shared" si="42"/>
        <v>#N/A</v>
      </c>
      <c r="AT351" s="225"/>
      <c r="AU351" s="261">
        <v>350</v>
      </c>
      <c r="AV351" s="260" t="e">
        <f>VLOOKUP($AT351,Players!$Z$3:$AA$1425,2,FALSE)</f>
        <v>#N/A</v>
      </c>
      <c r="AW351" s="260" t="e">
        <f t="shared" si="43"/>
        <v>#N/A</v>
      </c>
    </row>
    <row r="352" spans="26:49">
      <c r="Z352" s="225"/>
      <c r="AA352" s="261">
        <v>351</v>
      </c>
      <c r="AB352" s="260" t="e">
        <f>VLOOKUP($Z352,Players!$C$3:$D$1242,2,FALSE)</f>
        <v>#N/A</v>
      </c>
      <c r="AC352" s="260" t="e">
        <f t="shared" si="41"/>
        <v>#N/A</v>
      </c>
      <c r="AJ352" s="225"/>
      <c r="AK352" s="261">
        <v>351</v>
      </c>
      <c r="AL352" s="260" t="e">
        <f>VLOOKUP($AJ352,Players!$Z$3:$AA$1425,2,FALSE)</f>
        <v>#N/A</v>
      </c>
      <c r="AM352" s="260" t="e">
        <f t="shared" si="42"/>
        <v>#N/A</v>
      </c>
      <c r="AT352" s="225"/>
      <c r="AU352" s="261">
        <v>351</v>
      </c>
      <c r="AV352" s="260" t="e">
        <f>VLOOKUP($AT352,Players!$Z$3:$AA$1425,2,FALSE)</f>
        <v>#N/A</v>
      </c>
      <c r="AW352" s="260" t="e">
        <f t="shared" si="43"/>
        <v>#N/A</v>
      </c>
    </row>
    <row r="353" spans="26:49">
      <c r="Z353" s="225"/>
      <c r="AA353" s="261">
        <v>352</v>
      </c>
      <c r="AB353" s="260" t="e">
        <f>VLOOKUP($Z353,Players!$C$3:$D$1242,2,FALSE)</f>
        <v>#N/A</v>
      </c>
      <c r="AC353" s="260" t="e">
        <f t="shared" si="41"/>
        <v>#N/A</v>
      </c>
      <c r="AJ353" s="225"/>
      <c r="AK353" s="261">
        <v>352</v>
      </c>
      <c r="AL353" s="260" t="e">
        <f>VLOOKUP($AJ353,Players!$Z$3:$AA$1425,2,FALSE)</f>
        <v>#N/A</v>
      </c>
      <c r="AM353" s="260" t="e">
        <f t="shared" si="42"/>
        <v>#N/A</v>
      </c>
      <c r="AT353" s="225"/>
      <c r="AU353" s="261">
        <v>352</v>
      </c>
      <c r="AV353" s="260" t="e">
        <f>VLOOKUP($AT353,Players!$Z$3:$AA$1425,2,FALSE)</f>
        <v>#N/A</v>
      </c>
      <c r="AW353" s="260" t="e">
        <f t="shared" si="43"/>
        <v>#N/A</v>
      </c>
    </row>
    <row r="354" spans="26:49">
      <c r="Z354" s="225"/>
      <c r="AA354" s="261">
        <v>353</v>
      </c>
      <c r="AB354" s="260" t="e">
        <f>VLOOKUP($Z354,Players!$C$3:$D$1242,2,FALSE)</f>
        <v>#N/A</v>
      </c>
      <c r="AC354" s="260" t="e">
        <f t="shared" si="41"/>
        <v>#N/A</v>
      </c>
      <c r="AJ354" s="225"/>
      <c r="AK354" s="261">
        <v>353</v>
      </c>
      <c r="AL354" s="260" t="e">
        <f>VLOOKUP($AJ354,Players!$Z$3:$AA$1425,2,FALSE)</f>
        <v>#N/A</v>
      </c>
      <c r="AM354" s="260" t="e">
        <f t="shared" si="42"/>
        <v>#N/A</v>
      </c>
      <c r="AT354" s="225"/>
      <c r="AU354" s="261">
        <v>353</v>
      </c>
      <c r="AV354" s="260" t="e">
        <f>VLOOKUP($AT354,Players!$Z$3:$AA$1425,2,FALSE)</f>
        <v>#N/A</v>
      </c>
      <c r="AW354" s="260" t="e">
        <f t="shared" si="43"/>
        <v>#N/A</v>
      </c>
    </row>
    <row r="355" spans="26:49">
      <c r="Z355" s="225"/>
      <c r="AA355" s="261">
        <v>354</v>
      </c>
      <c r="AB355" s="260" t="e">
        <f>VLOOKUP($Z355,Players!$C$3:$D$1242,2,FALSE)</f>
        <v>#N/A</v>
      </c>
      <c r="AC355" s="260" t="e">
        <f t="shared" si="41"/>
        <v>#N/A</v>
      </c>
      <c r="AJ355" s="225"/>
      <c r="AK355" s="261">
        <v>354</v>
      </c>
      <c r="AL355" s="260" t="e">
        <f>VLOOKUP($AJ355,Players!$Z$3:$AA$1425,2,FALSE)</f>
        <v>#N/A</v>
      </c>
      <c r="AM355" s="260" t="e">
        <f t="shared" si="42"/>
        <v>#N/A</v>
      </c>
      <c r="AT355" s="225"/>
      <c r="AU355" s="261">
        <v>354</v>
      </c>
      <c r="AV355" s="260" t="e">
        <f>VLOOKUP($AT355,Players!$Z$3:$AA$1425,2,FALSE)</f>
        <v>#N/A</v>
      </c>
      <c r="AW355" s="260" t="e">
        <f t="shared" si="43"/>
        <v>#N/A</v>
      </c>
    </row>
    <row r="356" spans="26:49">
      <c r="Z356" s="225"/>
      <c r="AA356" s="261">
        <v>355</v>
      </c>
      <c r="AB356" s="260" t="e">
        <f>VLOOKUP($Z356,Players!$C$3:$D$1242,2,FALSE)</f>
        <v>#N/A</v>
      </c>
      <c r="AC356" s="260" t="e">
        <f t="shared" si="41"/>
        <v>#N/A</v>
      </c>
      <c r="AJ356" s="225"/>
      <c r="AK356" s="261">
        <v>355</v>
      </c>
      <c r="AL356" s="260" t="e">
        <f>VLOOKUP($AJ356,Players!$Z$3:$AA$1425,2,FALSE)</f>
        <v>#N/A</v>
      </c>
      <c r="AM356" s="260" t="e">
        <f t="shared" si="42"/>
        <v>#N/A</v>
      </c>
      <c r="AT356" s="225"/>
      <c r="AU356" s="261">
        <v>355</v>
      </c>
      <c r="AV356" s="260" t="e">
        <f>VLOOKUP($AT356,Players!$Z$3:$AA$1425,2,FALSE)</f>
        <v>#N/A</v>
      </c>
      <c r="AW356" s="260" t="e">
        <f t="shared" si="43"/>
        <v>#N/A</v>
      </c>
    </row>
    <row r="357" spans="26:49">
      <c r="Z357" s="225"/>
      <c r="AA357" s="261">
        <v>356</v>
      </c>
      <c r="AB357" s="260" t="e">
        <f>VLOOKUP($Z357,Players!$C$3:$D$1242,2,FALSE)</f>
        <v>#N/A</v>
      </c>
      <c r="AC357" s="260" t="e">
        <f t="shared" si="41"/>
        <v>#N/A</v>
      </c>
      <c r="AJ357" s="225"/>
      <c r="AK357" s="261">
        <v>356</v>
      </c>
      <c r="AL357" s="260" t="e">
        <f>VLOOKUP($AJ357,Players!$Z$3:$AA$1425,2,FALSE)</f>
        <v>#N/A</v>
      </c>
      <c r="AM357" s="260" t="e">
        <f t="shared" si="42"/>
        <v>#N/A</v>
      </c>
      <c r="AT357" s="225"/>
      <c r="AU357" s="261">
        <v>356</v>
      </c>
      <c r="AV357" s="260" t="e">
        <f>VLOOKUP($AT357,Players!$Z$3:$AA$1425,2,FALSE)</f>
        <v>#N/A</v>
      </c>
      <c r="AW357" s="260" t="e">
        <f t="shared" si="43"/>
        <v>#N/A</v>
      </c>
    </row>
    <row r="358" spans="26:49">
      <c r="Z358" s="225"/>
      <c r="AA358" s="261">
        <v>357</v>
      </c>
      <c r="AB358" s="260" t="e">
        <f>VLOOKUP($Z358,Players!$C$3:$D$1242,2,FALSE)</f>
        <v>#N/A</v>
      </c>
      <c r="AC358" s="260" t="e">
        <f t="shared" si="41"/>
        <v>#N/A</v>
      </c>
      <c r="AJ358" s="225"/>
      <c r="AK358" s="261">
        <v>357</v>
      </c>
      <c r="AL358" s="260" t="e">
        <f>VLOOKUP($AJ358,Players!$Z$3:$AA$1425,2,FALSE)</f>
        <v>#N/A</v>
      </c>
      <c r="AM358" s="260" t="e">
        <f t="shared" si="42"/>
        <v>#N/A</v>
      </c>
      <c r="AT358" s="225"/>
      <c r="AU358" s="261">
        <v>357</v>
      </c>
      <c r="AV358" s="260" t="e">
        <f>VLOOKUP($AT358,Players!$Z$3:$AA$1425,2,FALSE)</f>
        <v>#N/A</v>
      </c>
      <c r="AW358" s="260" t="e">
        <f t="shared" si="43"/>
        <v>#N/A</v>
      </c>
    </row>
    <row r="359" spans="26:49">
      <c r="Z359" s="225"/>
      <c r="AA359" s="261">
        <v>358</v>
      </c>
      <c r="AB359" s="260" t="e">
        <f>VLOOKUP($Z359,Players!$C$3:$D$1242,2,FALSE)</f>
        <v>#N/A</v>
      </c>
      <c r="AC359" s="260" t="e">
        <f t="shared" si="41"/>
        <v>#N/A</v>
      </c>
      <c r="AJ359" s="225"/>
      <c r="AK359" s="261">
        <v>358</v>
      </c>
      <c r="AL359" s="260" t="e">
        <f>VLOOKUP($AJ359,Players!$Z$3:$AA$1425,2,FALSE)</f>
        <v>#N/A</v>
      </c>
      <c r="AM359" s="260" t="e">
        <f t="shared" si="42"/>
        <v>#N/A</v>
      </c>
      <c r="AT359" s="225"/>
      <c r="AU359" s="261">
        <v>358</v>
      </c>
      <c r="AV359" s="260" t="e">
        <f>VLOOKUP($AT359,Players!$Z$3:$AA$1425,2,FALSE)</f>
        <v>#N/A</v>
      </c>
      <c r="AW359" s="260" t="e">
        <f t="shared" si="43"/>
        <v>#N/A</v>
      </c>
    </row>
    <row r="360" spans="26:49">
      <c r="Z360" s="225"/>
      <c r="AA360" s="261">
        <v>359</v>
      </c>
      <c r="AB360" s="260" t="e">
        <f>VLOOKUP($Z360,Players!$C$3:$D$1242,2,FALSE)</f>
        <v>#N/A</v>
      </c>
      <c r="AC360" s="260" t="e">
        <f t="shared" si="41"/>
        <v>#N/A</v>
      </c>
      <c r="AJ360" s="225"/>
      <c r="AK360" s="261">
        <v>359</v>
      </c>
      <c r="AL360" s="260" t="e">
        <f>VLOOKUP($AJ360,Players!$Z$3:$AA$1425,2,FALSE)</f>
        <v>#N/A</v>
      </c>
      <c r="AM360" s="260" t="e">
        <f t="shared" si="42"/>
        <v>#N/A</v>
      </c>
      <c r="AT360" s="225"/>
      <c r="AU360" s="261">
        <v>359</v>
      </c>
      <c r="AV360" s="260" t="e">
        <f>VLOOKUP($AT360,Players!$Z$3:$AA$1425,2,FALSE)</f>
        <v>#N/A</v>
      </c>
      <c r="AW360" s="260" t="e">
        <f t="shared" si="43"/>
        <v>#N/A</v>
      </c>
    </row>
    <row r="361" spans="26:49">
      <c r="Z361" s="225"/>
      <c r="AA361" s="261">
        <v>360</v>
      </c>
      <c r="AB361" s="260" t="e">
        <f>VLOOKUP($Z361,Players!$C$3:$D$1242,2,FALSE)</f>
        <v>#N/A</v>
      </c>
      <c r="AC361" s="260" t="e">
        <f t="shared" si="41"/>
        <v>#N/A</v>
      </c>
      <c r="AJ361" s="225"/>
      <c r="AK361" s="261">
        <v>360</v>
      </c>
      <c r="AL361" s="260" t="e">
        <f>VLOOKUP($AJ361,Players!$Z$3:$AA$1425,2,FALSE)</f>
        <v>#N/A</v>
      </c>
      <c r="AM361" s="260" t="e">
        <f t="shared" si="42"/>
        <v>#N/A</v>
      </c>
      <c r="AT361" s="225"/>
      <c r="AU361" s="261">
        <v>360</v>
      </c>
      <c r="AV361" s="260" t="e">
        <f>VLOOKUP($AT361,Players!$Z$3:$AA$1425,2,FALSE)</f>
        <v>#N/A</v>
      </c>
      <c r="AW361" s="260" t="e">
        <f t="shared" si="43"/>
        <v>#N/A</v>
      </c>
    </row>
    <row r="362" spans="26:49">
      <c r="Z362" s="225"/>
      <c r="AA362" s="261">
        <v>361</v>
      </c>
      <c r="AB362" s="260" t="e">
        <f>VLOOKUP($Z362,Players!$C$3:$D$1242,2,FALSE)</f>
        <v>#N/A</v>
      </c>
      <c r="AC362" s="260" t="e">
        <f t="shared" si="41"/>
        <v>#N/A</v>
      </c>
      <c r="AJ362" s="225"/>
      <c r="AK362" s="261">
        <v>361</v>
      </c>
      <c r="AL362" s="260" t="e">
        <f>VLOOKUP($AJ362,Players!$Z$3:$AA$1425,2,FALSE)</f>
        <v>#N/A</v>
      </c>
      <c r="AM362" s="260" t="e">
        <f t="shared" si="42"/>
        <v>#N/A</v>
      </c>
      <c r="AT362" s="225"/>
      <c r="AU362" s="261">
        <v>361</v>
      </c>
      <c r="AV362" s="260" t="e">
        <f>VLOOKUP($AT362,Players!$Z$3:$AA$1425,2,FALSE)</f>
        <v>#N/A</v>
      </c>
      <c r="AW362" s="260" t="e">
        <f t="shared" si="43"/>
        <v>#N/A</v>
      </c>
    </row>
    <row r="363" spans="26:49">
      <c r="Z363" s="225"/>
      <c r="AA363" s="261">
        <v>362</v>
      </c>
      <c r="AB363" s="260" t="e">
        <f>VLOOKUP($Z363,Players!$C$3:$D$1242,2,FALSE)</f>
        <v>#N/A</v>
      </c>
      <c r="AC363" s="260" t="e">
        <f t="shared" si="41"/>
        <v>#N/A</v>
      </c>
      <c r="AJ363" s="225"/>
      <c r="AK363" s="261">
        <v>362</v>
      </c>
      <c r="AL363" s="260" t="e">
        <f>VLOOKUP($AJ363,Players!$Z$3:$AA$1425,2,FALSE)</f>
        <v>#N/A</v>
      </c>
      <c r="AM363" s="260" t="e">
        <f t="shared" si="42"/>
        <v>#N/A</v>
      </c>
      <c r="AT363" s="225"/>
      <c r="AU363" s="261">
        <v>362</v>
      </c>
      <c r="AV363" s="260" t="e">
        <f>VLOOKUP($AT363,Players!$Z$3:$AA$1425,2,FALSE)</f>
        <v>#N/A</v>
      </c>
      <c r="AW363" s="260" t="e">
        <f t="shared" si="43"/>
        <v>#N/A</v>
      </c>
    </row>
    <row r="364" spans="26:49">
      <c r="Z364" s="225"/>
      <c r="AA364" s="261">
        <v>363</v>
      </c>
      <c r="AB364" s="260" t="e">
        <f>VLOOKUP($Z364,Players!$C$3:$D$1242,2,FALSE)</f>
        <v>#N/A</v>
      </c>
      <c r="AC364" s="260" t="e">
        <f t="shared" si="41"/>
        <v>#N/A</v>
      </c>
      <c r="AJ364" s="225"/>
      <c r="AK364" s="261">
        <v>363</v>
      </c>
      <c r="AL364" s="260" t="e">
        <f>VLOOKUP($AJ364,Players!$Z$3:$AA$1425,2,FALSE)</f>
        <v>#N/A</v>
      </c>
      <c r="AM364" s="260" t="e">
        <f t="shared" si="42"/>
        <v>#N/A</v>
      </c>
      <c r="AT364" s="225"/>
      <c r="AU364" s="261">
        <v>363</v>
      </c>
      <c r="AV364" s="260" t="e">
        <f>VLOOKUP($AT364,Players!$Z$3:$AA$1425,2,FALSE)</f>
        <v>#N/A</v>
      </c>
      <c r="AW364" s="260" t="e">
        <f t="shared" si="43"/>
        <v>#N/A</v>
      </c>
    </row>
    <row r="365" spans="26:49">
      <c r="Z365" s="225"/>
      <c r="AA365" s="261">
        <v>364</v>
      </c>
      <c r="AB365" s="260" t="e">
        <f>VLOOKUP($Z365,Players!$C$3:$D$1242,2,FALSE)</f>
        <v>#N/A</v>
      </c>
      <c r="AC365" s="260" t="e">
        <f t="shared" si="41"/>
        <v>#N/A</v>
      </c>
      <c r="AJ365" s="225"/>
      <c r="AK365" s="261">
        <v>364</v>
      </c>
      <c r="AL365" s="260" t="e">
        <f>VLOOKUP($AJ365,Players!$Z$3:$AA$1425,2,FALSE)</f>
        <v>#N/A</v>
      </c>
      <c r="AM365" s="260" t="e">
        <f t="shared" si="42"/>
        <v>#N/A</v>
      </c>
      <c r="AT365" s="225"/>
      <c r="AU365" s="261">
        <v>364</v>
      </c>
      <c r="AV365" s="260" t="e">
        <f>VLOOKUP($AT365,Players!$Z$3:$AA$1425,2,FALSE)</f>
        <v>#N/A</v>
      </c>
      <c r="AW365" s="260" t="e">
        <f t="shared" si="43"/>
        <v>#N/A</v>
      </c>
    </row>
    <row r="366" spans="26:49">
      <c r="Z366" s="225"/>
      <c r="AA366" s="261">
        <v>365</v>
      </c>
      <c r="AB366" s="260" t="e">
        <f>VLOOKUP($Z366,Players!$C$3:$D$1242,2,FALSE)</f>
        <v>#N/A</v>
      </c>
      <c r="AC366" s="260" t="e">
        <f t="shared" si="41"/>
        <v>#N/A</v>
      </c>
      <c r="AJ366" s="225"/>
      <c r="AK366" s="261">
        <v>365</v>
      </c>
      <c r="AL366" s="260" t="e">
        <f>VLOOKUP($AJ366,Players!$Z$3:$AA$1425,2,FALSE)</f>
        <v>#N/A</v>
      </c>
      <c r="AM366" s="260" t="e">
        <f t="shared" si="42"/>
        <v>#N/A</v>
      </c>
      <c r="AT366" s="225"/>
      <c r="AU366" s="261">
        <v>365</v>
      </c>
      <c r="AV366" s="260" t="e">
        <f>VLOOKUP($AT366,Players!$Z$3:$AA$1425,2,FALSE)</f>
        <v>#N/A</v>
      </c>
      <c r="AW366" s="260" t="e">
        <f t="shared" si="43"/>
        <v>#N/A</v>
      </c>
    </row>
    <row r="367" spans="26:49">
      <c r="Z367" s="225"/>
      <c r="AA367" s="261">
        <v>366</v>
      </c>
      <c r="AB367" s="260" t="e">
        <f>VLOOKUP($Z367,Players!$C$3:$D$1242,2,FALSE)</f>
        <v>#N/A</v>
      </c>
      <c r="AC367" s="260" t="e">
        <f t="shared" si="41"/>
        <v>#N/A</v>
      </c>
      <c r="AJ367" s="225"/>
      <c r="AK367" s="261">
        <v>366</v>
      </c>
      <c r="AL367" s="260" t="e">
        <f>VLOOKUP($AJ367,Players!$Z$3:$AA$1425,2,FALSE)</f>
        <v>#N/A</v>
      </c>
      <c r="AM367" s="260" t="e">
        <f t="shared" si="42"/>
        <v>#N/A</v>
      </c>
      <c r="AT367" s="225"/>
      <c r="AU367" s="261">
        <v>366</v>
      </c>
      <c r="AV367" s="260" t="e">
        <f>VLOOKUP($AT367,Players!$Z$3:$AA$1425,2,FALSE)</f>
        <v>#N/A</v>
      </c>
      <c r="AW367" s="260" t="e">
        <f t="shared" si="43"/>
        <v>#N/A</v>
      </c>
    </row>
    <row r="368" spans="26:49">
      <c r="Z368" s="225"/>
      <c r="AA368" s="261">
        <v>367</v>
      </c>
      <c r="AB368" s="260" t="e">
        <f>VLOOKUP($Z368,Players!$C$3:$D$1242,2,FALSE)</f>
        <v>#N/A</v>
      </c>
      <c r="AC368" s="260" t="e">
        <f t="shared" si="41"/>
        <v>#N/A</v>
      </c>
      <c r="AJ368" s="225"/>
      <c r="AK368" s="261">
        <v>367</v>
      </c>
      <c r="AL368" s="260" t="e">
        <f>VLOOKUP($AJ368,Players!$Z$3:$AA$1425,2,FALSE)</f>
        <v>#N/A</v>
      </c>
      <c r="AM368" s="260" t="e">
        <f t="shared" si="42"/>
        <v>#N/A</v>
      </c>
      <c r="AT368" s="225"/>
      <c r="AU368" s="261">
        <v>367</v>
      </c>
      <c r="AV368" s="260" t="e">
        <f>VLOOKUP($AT368,Players!$Z$3:$AA$1425,2,FALSE)</f>
        <v>#N/A</v>
      </c>
      <c r="AW368" s="260" t="e">
        <f t="shared" si="43"/>
        <v>#N/A</v>
      </c>
    </row>
    <row r="369" spans="26:49">
      <c r="Z369" s="225"/>
      <c r="AA369" s="261">
        <v>368</v>
      </c>
      <c r="AB369" s="260" t="e">
        <f>VLOOKUP($Z369,Players!$C$3:$D$1242,2,FALSE)</f>
        <v>#N/A</v>
      </c>
      <c r="AC369" s="260" t="e">
        <f t="shared" si="41"/>
        <v>#N/A</v>
      </c>
      <c r="AJ369" s="225"/>
      <c r="AK369" s="261">
        <v>368</v>
      </c>
      <c r="AL369" s="260" t="e">
        <f>VLOOKUP($AJ369,Players!$Z$3:$AA$1425,2,FALSE)</f>
        <v>#N/A</v>
      </c>
      <c r="AM369" s="260" t="e">
        <f t="shared" si="42"/>
        <v>#N/A</v>
      </c>
      <c r="AT369" s="225"/>
      <c r="AU369" s="261">
        <v>368</v>
      </c>
      <c r="AV369" s="260" t="e">
        <f>VLOOKUP($AT369,Players!$Z$3:$AA$1425,2,FALSE)</f>
        <v>#N/A</v>
      </c>
      <c r="AW369" s="260" t="e">
        <f t="shared" si="43"/>
        <v>#N/A</v>
      </c>
    </row>
    <row r="370" spans="26:49">
      <c r="Z370" s="225"/>
      <c r="AA370" s="261">
        <v>369</v>
      </c>
      <c r="AB370" s="260" t="e">
        <f>VLOOKUP($Z370,Players!$C$3:$D$1242,2,FALSE)</f>
        <v>#N/A</v>
      </c>
      <c r="AC370" s="260" t="e">
        <f t="shared" si="41"/>
        <v>#N/A</v>
      </c>
      <c r="AJ370" s="225"/>
      <c r="AK370" s="261">
        <v>369</v>
      </c>
      <c r="AL370" s="260" t="e">
        <f>VLOOKUP($AJ370,Players!$Z$3:$AA$1425,2,FALSE)</f>
        <v>#N/A</v>
      </c>
      <c r="AM370" s="260" t="e">
        <f t="shared" si="42"/>
        <v>#N/A</v>
      </c>
      <c r="AT370" s="225"/>
      <c r="AU370" s="261">
        <v>369</v>
      </c>
      <c r="AV370" s="260" t="e">
        <f>VLOOKUP($AT370,Players!$Z$3:$AA$1425,2,FALSE)</f>
        <v>#N/A</v>
      </c>
      <c r="AW370" s="260" t="e">
        <f t="shared" si="43"/>
        <v>#N/A</v>
      </c>
    </row>
    <row r="371" spans="26:49">
      <c r="Z371" s="225"/>
      <c r="AA371" s="261">
        <v>370</v>
      </c>
      <c r="AB371" s="260" t="e">
        <f>VLOOKUP($Z371,Players!$C$3:$D$1242,2,FALSE)</f>
        <v>#N/A</v>
      </c>
      <c r="AC371" s="260" t="e">
        <f t="shared" si="41"/>
        <v>#N/A</v>
      </c>
      <c r="AJ371" s="225"/>
      <c r="AK371" s="261">
        <v>370</v>
      </c>
      <c r="AL371" s="260" t="e">
        <f>VLOOKUP($AJ371,Players!$Z$3:$AA$1425,2,FALSE)</f>
        <v>#N/A</v>
      </c>
      <c r="AM371" s="260" t="e">
        <f t="shared" si="42"/>
        <v>#N/A</v>
      </c>
      <c r="AT371" s="225"/>
      <c r="AU371" s="261">
        <v>370</v>
      </c>
      <c r="AV371" s="260" t="e">
        <f>VLOOKUP($AT371,Players!$Z$3:$AA$1425,2,FALSE)</f>
        <v>#N/A</v>
      </c>
      <c r="AW371" s="260" t="e">
        <f t="shared" si="43"/>
        <v>#N/A</v>
      </c>
    </row>
    <row r="372" spans="26:49">
      <c r="Z372" s="225"/>
      <c r="AA372" s="261">
        <v>371</v>
      </c>
      <c r="AB372" s="260" t="e">
        <f>VLOOKUP($Z372,Players!$C$3:$D$1242,2,FALSE)</f>
        <v>#N/A</v>
      </c>
      <c r="AC372" s="260" t="e">
        <f t="shared" si="41"/>
        <v>#N/A</v>
      </c>
      <c r="AJ372" s="225"/>
      <c r="AK372" s="261">
        <v>371</v>
      </c>
      <c r="AL372" s="260" t="e">
        <f>VLOOKUP($AJ372,Players!$Z$3:$AA$1425,2,FALSE)</f>
        <v>#N/A</v>
      </c>
      <c r="AM372" s="260" t="e">
        <f t="shared" si="42"/>
        <v>#N/A</v>
      </c>
      <c r="AT372" s="225"/>
      <c r="AU372" s="261">
        <v>371</v>
      </c>
      <c r="AV372" s="260" t="e">
        <f>VLOOKUP($AT372,Players!$Z$3:$AA$1425,2,FALSE)</f>
        <v>#N/A</v>
      </c>
      <c r="AW372" s="260" t="e">
        <f t="shared" si="43"/>
        <v>#N/A</v>
      </c>
    </row>
    <row r="373" spans="26:49">
      <c r="Z373" s="225"/>
      <c r="AA373" s="261">
        <v>372</v>
      </c>
      <c r="AB373" s="260" t="e">
        <f>VLOOKUP($Z373,Players!$C$3:$D$1242,2,FALSE)</f>
        <v>#N/A</v>
      </c>
      <c r="AC373" s="260" t="e">
        <f t="shared" si="41"/>
        <v>#N/A</v>
      </c>
      <c r="AJ373" s="225"/>
      <c r="AK373" s="261">
        <v>372</v>
      </c>
      <c r="AL373" s="260" t="e">
        <f>VLOOKUP($AJ373,Players!$Z$3:$AA$1425,2,FALSE)</f>
        <v>#N/A</v>
      </c>
      <c r="AM373" s="260" t="e">
        <f t="shared" si="42"/>
        <v>#N/A</v>
      </c>
      <c r="AT373" s="225"/>
      <c r="AU373" s="261">
        <v>372</v>
      </c>
      <c r="AV373" s="260" t="e">
        <f>VLOOKUP($AT373,Players!$Z$3:$AA$1425,2,FALSE)</f>
        <v>#N/A</v>
      </c>
      <c r="AW373" s="260" t="e">
        <f t="shared" si="43"/>
        <v>#N/A</v>
      </c>
    </row>
    <row r="374" spans="26:49">
      <c r="Z374" s="225"/>
      <c r="AA374" s="261">
        <v>373</v>
      </c>
      <c r="AB374" s="260" t="e">
        <f>VLOOKUP($Z374,Players!$C$3:$D$1242,2,FALSE)</f>
        <v>#N/A</v>
      </c>
      <c r="AC374" s="260" t="e">
        <f t="shared" si="41"/>
        <v>#N/A</v>
      </c>
      <c r="AJ374" s="225"/>
      <c r="AK374" s="261">
        <v>373</v>
      </c>
      <c r="AL374" s="260" t="e">
        <f>VLOOKUP($AJ374,Players!$Z$3:$AA$1425,2,FALSE)</f>
        <v>#N/A</v>
      </c>
      <c r="AM374" s="260" t="e">
        <f t="shared" si="42"/>
        <v>#N/A</v>
      </c>
      <c r="AT374" s="225"/>
      <c r="AU374" s="261">
        <v>373</v>
      </c>
      <c r="AV374" s="260" t="e">
        <f>VLOOKUP($AT374,Players!$Z$3:$AA$1425,2,FALSE)</f>
        <v>#N/A</v>
      </c>
      <c r="AW374" s="260" t="e">
        <f t="shared" si="43"/>
        <v>#N/A</v>
      </c>
    </row>
    <row r="375" spans="26:49">
      <c r="Z375" s="225"/>
      <c r="AA375" s="261">
        <v>374</v>
      </c>
      <c r="AB375" s="260" t="e">
        <f>VLOOKUP($Z375,Players!$C$3:$D$1242,2,FALSE)</f>
        <v>#N/A</v>
      </c>
      <c r="AC375" s="260" t="e">
        <f t="shared" si="41"/>
        <v>#N/A</v>
      </c>
      <c r="AJ375" s="225"/>
      <c r="AK375" s="261">
        <v>374</v>
      </c>
      <c r="AL375" s="260" t="e">
        <f>VLOOKUP($AJ375,Players!$Z$3:$AA$1425,2,FALSE)</f>
        <v>#N/A</v>
      </c>
      <c r="AM375" s="260" t="e">
        <f t="shared" si="42"/>
        <v>#N/A</v>
      </c>
      <c r="AT375" s="225"/>
      <c r="AU375" s="261">
        <v>374</v>
      </c>
      <c r="AV375" s="260" t="e">
        <f>VLOOKUP($AT375,Players!$Z$3:$AA$1425,2,FALSE)</f>
        <v>#N/A</v>
      </c>
      <c r="AW375" s="260" t="e">
        <f t="shared" si="43"/>
        <v>#N/A</v>
      </c>
    </row>
    <row r="376" spans="26:49">
      <c r="Z376" s="225"/>
      <c r="AA376" s="261">
        <v>375</v>
      </c>
      <c r="AB376" s="260" t="e">
        <f>VLOOKUP($Z376,Players!$C$3:$D$1242,2,FALSE)</f>
        <v>#N/A</v>
      </c>
      <c r="AC376" s="260" t="e">
        <f t="shared" si="41"/>
        <v>#N/A</v>
      </c>
      <c r="AJ376" s="225"/>
      <c r="AK376" s="261">
        <v>375</v>
      </c>
      <c r="AL376" s="260" t="e">
        <f>VLOOKUP($AJ376,Players!$Z$3:$AA$1425,2,FALSE)</f>
        <v>#N/A</v>
      </c>
      <c r="AM376" s="260" t="e">
        <f t="shared" si="42"/>
        <v>#N/A</v>
      </c>
      <c r="AT376" s="225"/>
      <c r="AU376" s="261">
        <v>375</v>
      </c>
      <c r="AV376" s="260" t="e">
        <f>VLOOKUP($AT376,Players!$Z$3:$AA$1425,2,FALSE)</f>
        <v>#N/A</v>
      </c>
      <c r="AW376" s="260" t="e">
        <f t="shared" si="43"/>
        <v>#N/A</v>
      </c>
    </row>
    <row r="377" spans="26:49">
      <c r="Z377" s="225"/>
      <c r="AA377" s="261">
        <v>376</v>
      </c>
      <c r="AB377" s="260" t="e">
        <f>VLOOKUP($Z377,Players!$C$3:$D$1242,2,FALSE)</f>
        <v>#N/A</v>
      </c>
      <c r="AC377" s="260" t="e">
        <f t="shared" si="41"/>
        <v>#N/A</v>
      </c>
      <c r="AJ377" s="225"/>
      <c r="AK377" s="261">
        <v>376</v>
      </c>
      <c r="AL377" s="260" t="e">
        <f>VLOOKUP($AJ377,Players!$Z$3:$AA$1425,2,FALSE)</f>
        <v>#N/A</v>
      </c>
      <c r="AM377" s="260" t="e">
        <f t="shared" si="42"/>
        <v>#N/A</v>
      </c>
      <c r="AT377" s="225"/>
      <c r="AU377" s="261">
        <v>376</v>
      </c>
      <c r="AV377" s="260" t="e">
        <f>VLOOKUP($AT377,Players!$Z$3:$AA$1425,2,FALSE)</f>
        <v>#N/A</v>
      </c>
      <c r="AW377" s="260" t="e">
        <f t="shared" si="43"/>
        <v>#N/A</v>
      </c>
    </row>
    <row r="378" spans="26:49">
      <c r="Z378" s="225"/>
      <c r="AA378" s="261">
        <v>377</v>
      </c>
      <c r="AB378" s="260" t="e">
        <f>VLOOKUP($Z378,Players!$C$3:$D$1242,2,FALSE)</f>
        <v>#N/A</v>
      </c>
      <c r="AC378" s="260" t="e">
        <f t="shared" si="41"/>
        <v>#N/A</v>
      </c>
      <c r="AJ378" s="225"/>
      <c r="AK378" s="261">
        <v>377</v>
      </c>
      <c r="AL378" s="260" t="e">
        <f>VLOOKUP($AJ378,Players!$Z$3:$AA$1425,2,FALSE)</f>
        <v>#N/A</v>
      </c>
      <c r="AM378" s="260" t="e">
        <f t="shared" si="42"/>
        <v>#N/A</v>
      </c>
      <c r="AT378" s="225"/>
      <c r="AU378" s="261">
        <v>377</v>
      </c>
      <c r="AV378" s="260" t="e">
        <f>VLOOKUP($AT378,Players!$Z$3:$AA$1425,2,FALSE)</f>
        <v>#N/A</v>
      </c>
      <c r="AW378" s="260" t="e">
        <f t="shared" si="43"/>
        <v>#N/A</v>
      </c>
    </row>
    <row r="379" spans="26:49">
      <c r="Z379" s="225"/>
      <c r="AA379" s="261">
        <v>378</v>
      </c>
      <c r="AB379" s="260" t="e">
        <f>VLOOKUP($Z379,Players!$C$3:$D$1242,2,FALSE)</f>
        <v>#N/A</v>
      </c>
      <c r="AC379" s="260" t="e">
        <f t="shared" si="41"/>
        <v>#N/A</v>
      </c>
      <c r="AJ379" s="225"/>
      <c r="AK379" s="261">
        <v>378</v>
      </c>
      <c r="AL379" s="260" t="e">
        <f>VLOOKUP($AJ379,Players!$Z$3:$AA$1425,2,FALSE)</f>
        <v>#N/A</v>
      </c>
      <c r="AM379" s="260" t="e">
        <f t="shared" si="42"/>
        <v>#N/A</v>
      </c>
      <c r="AT379" s="225"/>
      <c r="AU379" s="261">
        <v>378</v>
      </c>
      <c r="AV379" s="260" t="e">
        <f>VLOOKUP($AT379,Players!$Z$3:$AA$1425,2,FALSE)</f>
        <v>#N/A</v>
      </c>
      <c r="AW379" s="260" t="e">
        <f t="shared" si="43"/>
        <v>#N/A</v>
      </c>
    </row>
    <row r="380" spans="26:49">
      <c r="Z380" s="225"/>
      <c r="AA380" s="261">
        <v>379</v>
      </c>
      <c r="AB380" s="260" t="e">
        <f>VLOOKUP($Z380,Players!$C$3:$D$1242,2,FALSE)</f>
        <v>#N/A</v>
      </c>
      <c r="AC380" s="260" t="e">
        <f t="shared" si="41"/>
        <v>#N/A</v>
      </c>
      <c r="AJ380" s="225"/>
      <c r="AK380" s="261">
        <v>379</v>
      </c>
      <c r="AL380" s="260" t="e">
        <f>VLOOKUP($AJ380,Players!$Z$3:$AA$1425,2,FALSE)</f>
        <v>#N/A</v>
      </c>
      <c r="AM380" s="260" t="e">
        <f t="shared" si="42"/>
        <v>#N/A</v>
      </c>
      <c r="AT380" s="225"/>
      <c r="AU380" s="261">
        <v>379</v>
      </c>
      <c r="AV380" s="260" t="e">
        <f>VLOOKUP($AT380,Players!$Z$3:$AA$1425,2,FALSE)</f>
        <v>#N/A</v>
      </c>
      <c r="AW380" s="260" t="e">
        <f t="shared" si="43"/>
        <v>#N/A</v>
      </c>
    </row>
    <row r="381" spans="26:49">
      <c r="Z381" s="225"/>
      <c r="AA381" s="261">
        <v>380</v>
      </c>
      <c r="AB381" s="260" t="e">
        <f>VLOOKUP($Z381,Players!$C$3:$D$1242,2,FALSE)</f>
        <v>#N/A</v>
      </c>
      <c r="AC381" s="260" t="e">
        <f t="shared" si="41"/>
        <v>#N/A</v>
      </c>
      <c r="AJ381" s="225"/>
      <c r="AK381" s="261">
        <v>380</v>
      </c>
      <c r="AL381" s="260" t="e">
        <f>VLOOKUP($AJ381,Players!$Z$3:$AA$1425,2,FALSE)</f>
        <v>#N/A</v>
      </c>
      <c r="AM381" s="260" t="e">
        <f t="shared" si="42"/>
        <v>#N/A</v>
      </c>
      <c r="AT381" s="225"/>
      <c r="AU381" s="261">
        <v>380</v>
      </c>
      <c r="AV381" s="260" t="e">
        <f>VLOOKUP($AT381,Players!$Z$3:$AA$1425,2,FALSE)</f>
        <v>#N/A</v>
      </c>
      <c r="AW381" s="260" t="e">
        <f t="shared" si="43"/>
        <v>#N/A</v>
      </c>
    </row>
    <row r="382" spans="26:49">
      <c r="Z382" s="225"/>
      <c r="AA382" s="261">
        <v>381</v>
      </c>
      <c r="AB382" s="260" t="e">
        <f>VLOOKUP($Z382,Players!$C$3:$D$1242,2,FALSE)</f>
        <v>#N/A</v>
      </c>
      <c r="AC382" s="260" t="e">
        <f t="shared" si="41"/>
        <v>#N/A</v>
      </c>
      <c r="AJ382" s="225"/>
      <c r="AK382" s="261">
        <v>381</v>
      </c>
      <c r="AL382" s="260" t="e">
        <f>VLOOKUP($AJ382,Players!$Z$3:$AA$1425,2,FALSE)</f>
        <v>#N/A</v>
      </c>
      <c r="AM382" s="260" t="e">
        <f t="shared" si="42"/>
        <v>#N/A</v>
      </c>
      <c r="AT382" s="225"/>
      <c r="AU382" s="261">
        <v>381</v>
      </c>
      <c r="AV382" s="260" t="e">
        <f>VLOOKUP($AT382,Players!$Z$3:$AA$1425,2,FALSE)</f>
        <v>#N/A</v>
      </c>
      <c r="AW382" s="260" t="e">
        <f t="shared" si="43"/>
        <v>#N/A</v>
      </c>
    </row>
    <row r="383" spans="26:49">
      <c r="Z383" s="225"/>
      <c r="AA383" s="261">
        <v>382</v>
      </c>
      <c r="AB383" s="260" t="e">
        <f>VLOOKUP($Z383,Players!$C$3:$D$1242,2,FALSE)</f>
        <v>#N/A</v>
      </c>
      <c r="AC383" s="260" t="e">
        <f t="shared" si="41"/>
        <v>#N/A</v>
      </c>
      <c r="AJ383" s="225"/>
      <c r="AK383" s="261">
        <v>382</v>
      </c>
      <c r="AL383" s="260" t="e">
        <f>VLOOKUP($AJ383,Players!$Z$3:$AA$1425,2,FALSE)</f>
        <v>#N/A</v>
      </c>
      <c r="AM383" s="260" t="e">
        <f t="shared" si="42"/>
        <v>#N/A</v>
      </c>
      <c r="AT383" s="225"/>
      <c r="AU383" s="261">
        <v>382</v>
      </c>
      <c r="AV383" s="260" t="e">
        <f>VLOOKUP($AT383,Players!$Z$3:$AA$1425,2,FALSE)</f>
        <v>#N/A</v>
      </c>
      <c r="AW383" s="260" t="e">
        <f t="shared" si="43"/>
        <v>#N/A</v>
      </c>
    </row>
    <row r="384" spans="26:49">
      <c r="Z384" s="225"/>
      <c r="AA384" s="261">
        <v>383</v>
      </c>
      <c r="AB384" s="260" t="e">
        <f>VLOOKUP($Z384,Players!$C$3:$D$1242,2,FALSE)</f>
        <v>#N/A</v>
      </c>
      <c r="AC384" s="260" t="e">
        <f t="shared" si="41"/>
        <v>#N/A</v>
      </c>
      <c r="AJ384" s="225"/>
      <c r="AK384" s="261">
        <v>383</v>
      </c>
      <c r="AL384" s="260" t="e">
        <f>VLOOKUP($AJ384,Players!$Z$3:$AA$1425,2,FALSE)</f>
        <v>#N/A</v>
      </c>
      <c r="AM384" s="260" t="e">
        <f t="shared" si="42"/>
        <v>#N/A</v>
      </c>
      <c r="AT384" s="225"/>
      <c r="AU384" s="261">
        <v>383</v>
      </c>
      <c r="AV384" s="260" t="e">
        <f>VLOOKUP($AT384,Players!$Z$3:$AA$1425,2,FALSE)</f>
        <v>#N/A</v>
      </c>
      <c r="AW384" s="260" t="e">
        <f t="shared" si="43"/>
        <v>#N/A</v>
      </c>
    </row>
    <row r="385" spans="26:49">
      <c r="Z385" s="225"/>
      <c r="AA385" s="261">
        <v>384</v>
      </c>
      <c r="AB385" s="260" t="e">
        <f>VLOOKUP($Z385,Players!$C$3:$D$1242,2,FALSE)</f>
        <v>#N/A</v>
      </c>
      <c r="AC385" s="260" t="e">
        <f t="shared" si="41"/>
        <v>#N/A</v>
      </c>
      <c r="AJ385" s="225"/>
      <c r="AK385" s="261">
        <v>384</v>
      </c>
      <c r="AL385" s="260" t="e">
        <f>VLOOKUP($AJ385,Players!$Z$3:$AA$1425,2,FALSE)</f>
        <v>#N/A</v>
      </c>
      <c r="AM385" s="260" t="e">
        <f t="shared" si="42"/>
        <v>#N/A</v>
      </c>
      <c r="AT385" s="225"/>
      <c r="AU385" s="261">
        <v>384</v>
      </c>
      <c r="AV385" s="260" t="e">
        <f>VLOOKUP($AT385,Players!$Z$3:$AA$1425,2,FALSE)</f>
        <v>#N/A</v>
      </c>
      <c r="AW385" s="260" t="e">
        <f t="shared" si="43"/>
        <v>#N/A</v>
      </c>
    </row>
    <row r="386" spans="26:49">
      <c r="Z386" s="225"/>
      <c r="AA386" s="261">
        <v>385</v>
      </c>
      <c r="AB386" s="260" t="e">
        <f>VLOOKUP($Z386,Players!$C$3:$D$1242,2,FALSE)</f>
        <v>#N/A</v>
      </c>
      <c r="AC386" s="260" t="e">
        <f t="shared" ref="AC386:AC449" si="44">IF(AB386&gt;0,1,0)</f>
        <v>#N/A</v>
      </c>
      <c r="AJ386" s="225"/>
      <c r="AK386" s="261">
        <v>385</v>
      </c>
      <c r="AL386" s="260" t="e">
        <f>VLOOKUP($AJ386,Players!$Z$3:$AA$1425,2,FALSE)</f>
        <v>#N/A</v>
      </c>
      <c r="AM386" s="260" t="e">
        <f t="shared" ref="AM386:AM449" si="45">IF(AL386&gt;0,1,0)</f>
        <v>#N/A</v>
      </c>
      <c r="AT386" s="225"/>
      <c r="AU386" s="261">
        <v>385</v>
      </c>
      <c r="AV386" s="260" t="e">
        <f>VLOOKUP($AT386,Players!$Z$3:$AA$1425,2,FALSE)</f>
        <v>#N/A</v>
      </c>
      <c r="AW386" s="260" t="e">
        <f t="shared" ref="AW386:AW449" si="46">IF(AV386&gt;0,1,0)</f>
        <v>#N/A</v>
      </c>
    </row>
    <row r="387" spans="26:49">
      <c r="Z387" s="225"/>
      <c r="AA387" s="261">
        <v>386</v>
      </c>
      <c r="AB387" s="260" t="e">
        <f>VLOOKUP($Z387,Players!$C$3:$D$1242,2,FALSE)</f>
        <v>#N/A</v>
      </c>
      <c r="AC387" s="260" t="e">
        <f t="shared" si="44"/>
        <v>#N/A</v>
      </c>
      <c r="AJ387" s="225"/>
      <c r="AK387" s="261">
        <v>386</v>
      </c>
      <c r="AL387" s="260" t="e">
        <f>VLOOKUP($AJ387,Players!$Z$3:$AA$1425,2,FALSE)</f>
        <v>#N/A</v>
      </c>
      <c r="AM387" s="260" t="e">
        <f t="shared" si="45"/>
        <v>#N/A</v>
      </c>
      <c r="AT387" s="225"/>
      <c r="AU387" s="261">
        <v>386</v>
      </c>
      <c r="AV387" s="260" t="e">
        <f>VLOOKUP($AT387,Players!$Z$3:$AA$1425,2,FALSE)</f>
        <v>#N/A</v>
      </c>
      <c r="AW387" s="260" t="e">
        <f t="shared" si="46"/>
        <v>#N/A</v>
      </c>
    </row>
    <row r="388" spans="26:49">
      <c r="Z388" s="225"/>
      <c r="AA388" s="261">
        <v>387</v>
      </c>
      <c r="AB388" s="260" t="e">
        <f>VLOOKUP($Z388,Players!$C$3:$D$1242,2,FALSE)</f>
        <v>#N/A</v>
      </c>
      <c r="AC388" s="260" t="e">
        <f t="shared" si="44"/>
        <v>#N/A</v>
      </c>
      <c r="AJ388" s="225"/>
      <c r="AK388" s="261">
        <v>387</v>
      </c>
      <c r="AL388" s="260" t="e">
        <f>VLOOKUP($AJ388,Players!$Z$3:$AA$1425,2,FALSE)</f>
        <v>#N/A</v>
      </c>
      <c r="AM388" s="260" t="e">
        <f t="shared" si="45"/>
        <v>#N/A</v>
      </c>
      <c r="AT388" s="225"/>
      <c r="AU388" s="261">
        <v>387</v>
      </c>
      <c r="AV388" s="260" t="e">
        <f>VLOOKUP($AT388,Players!$Z$3:$AA$1425,2,FALSE)</f>
        <v>#N/A</v>
      </c>
      <c r="AW388" s="260" t="e">
        <f t="shared" si="46"/>
        <v>#N/A</v>
      </c>
    </row>
    <row r="389" spans="26:49">
      <c r="Z389" s="225"/>
      <c r="AA389" s="261">
        <v>388</v>
      </c>
      <c r="AB389" s="260" t="e">
        <f>VLOOKUP($Z389,Players!$C$3:$D$1242,2,FALSE)</f>
        <v>#N/A</v>
      </c>
      <c r="AC389" s="260" t="e">
        <f t="shared" si="44"/>
        <v>#N/A</v>
      </c>
      <c r="AJ389" s="225"/>
      <c r="AK389" s="261">
        <v>388</v>
      </c>
      <c r="AL389" s="260" t="e">
        <f>VLOOKUP($AJ389,Players!$Z$3:$AA$1425,2,FALSE)</f>
        <v>#N/A</v>
      </c>
      <c r="AM389" s="260" t="e">
        <f t="shared" si="45"/>
        <v>#N/A</v>
      </c>
      <c r="AT389" s="225"/>
      <c r="AU389" s="261">
        <v>388</v>
      </c>
      <c r="AV389" s="260" t="e">
        <f>VLOOKUP($AT389,Players!$Z$3:$AA$1425,2,FALSE)</f>
        <v>#N/A</v>
      </c>
      <c r="AW389" s="260" t="e">
        <f t="shared" si="46"/>
        <v>#N/A</v>
      </c>
    </row>
    <row r="390" spans="26:49">
      <c r="Z390" s="225"/>
      <c r="AA390" s="261">
        <v>389</v>
      </c>
      <c r="AB390" s="260" t="e">
        <f>VLOOKUP($Z390,Players!$C$3:$D$1242,2,FALSE)</f>
        <v>#N/A</v>
      </c>
      <c r="AC390" s="260" t="e">
        <f t="shared" si="44"/>
        <v>#N/A</v>
      </c>
      <c r="AJ390" s="225"/>
      <c r="AK390" s="261">
        <v>389</v>
      </c>
      <c r="AL390" s="260" t="e">
        <f>VLOOKUP($AJ390,Players!$Z$3:$AA$1425,2,FALSE)</f>
        <v>#N/A</v>
      </c>
      <c r="AM390" s="260" t="e">
        <f t="shared" si="45"/>
        <v>#N/A</v>
      </c>
      <c r="AT390" s="225"/>
      <c r="AU390" s="261">
        <v>389</v>
      </c>
      <c r="AV390" s="260" t="e">
        <f>VLOOKUP($AT390,Players!$Z$3:$AA$1425,2,FALSE)</f>
        <v>#N/A</v>
      </c>
      <c r="AW390" s="260" t="e">
        <f t="shared" si="46"/>
        <v>#N/A</v>
      </c>
    </row>
    <row r="391" spans="26:49">
      <c r="Z391" s="225"/>
      <c r="AA391" s="261">
        <v>390</v>
      </c>
      <c r="AB391" s="260" t="e">
        <f>VLOOKUP($Z391,Players!$C$3:$D$1242,2,FALSE)</f>
        <v>#N/A</v>
      </c>
      <c r="AC391" s="260" t="e">
        <f t="shared" si="44"/>
        <v>#N/A</v>
      </c>
      <c r="AJ391" s="225"/>
      <c r="AK391" s="261">
        <v>390</v>
      </c>
      <c r="AL391" s="260" t="e">
        <f>VLOOKUP($AJ391,Players!$Z$3:$AA$1425,2,FALSE)</f>
        <v>#N/A</v>
      </c>
      <c r="AM391" s="260" t="e">
        <f t="shared" si="45"/>
        <v>#N/A</v>
      </c>
      <c r="AT391" s="225"/>
      <c r="AU391" s="261">
        <v>390</v>
      </c>
      <c r="AV391" s="260" t="e">
        <f>VLOOKUP($AT391,Players!$Z$3:$AA$1425,2,FALSE)</f>
        <v>#N/A</v>
      </c>
      <c r="AW391" s="260" t="e">
        <f t="shared" si="46"/>
        <v>#N/A</v>
      </c>
    </row>
    <row r="392" spans="26:49">
      <c r="Z392" s="225"/>
      <c r="AA392" s="261">
        <v>391</v>
      </c>
      <c r="AB392" s="260" t="e">
        <f>VLOOKUP($Z392,Players!$C$3:$D$1242,2,FALSE)</f>
        <v>#N/A</v>
      </c>
      <c r="AC392" s="260" t="e">
        <f t="shared" si="44"/>
        <v>#N/A</v>
      </c>
      <c r="AJ392" s="225"/>
      <c r="AK392" s="261">
        <v>391</v>
      </c>
      <c r="AL392" s="260" t="e">
        <f>VLOOKUP($AJ392,Players!$Z$3:$AA$1425,2,FALSE)</f>
        <v>#N/A</v>
      </c>
      <c r="AM392" s="260" t="e">
        <f t="shared" si="45"/>
        <v>#N/A</v>
      </c>
      <c r="AT392" s="225"/>
      <c r="AU392" s="261">
        <v>391</v>
      </c>
      <c r="AV392" s="260" t="e">
        <f>VLOOKUP($AT392,Players!$Z$3:$AA$1425,2,FALSE)</f>
        <v>#N/A</v>
      </c>
      <c r="AW392" s="260" t="e">
        <f t="shared" si="46"/>
        <v>#N/A</v>
      </c>
    </row>
    <row r="393" spans="26:49">
      <c r="Z393" s="225"/>
      <c r="AA393" s="261">
        <v>392</v>
      </c>
      <c r="AB393" s="260" t="e">
        <f>VLOOKUP($Z393,Players!$C$3:$D$1242,2,FALSE)</f>
        <v>#N/A</v>
      </c>
      <c r="AC393" s="260" t="e">
        <f t="shared" si="44"/>
        <v>#N/A</v>
      </c>
      <c r="AJ393" s="225"/>
      <c r="AK393" s="261">
        <v>392</v>
      </c>
      <c r="AL393" s="260" t="e">
        <f>VLOOKUP($AJ393,Players!$Z$3:$AA$1425,2,FALSE)</f>
        <v>#N/A</v>
      </c>
      <c r="AM393" s="260" t="e">
        <f t="shared" si="45"/>
        <v>#N/A</v>
      </c>
      <c r="AT393" s="225"/>
      <c r="AU393" s="261">
        <v>392</v>
      </c>
      <c r="AV393" s="260" t="e">
        <f>VLOOKUP($AT393,Players!$Z$3:$AA$1425,2,FALSE)</f>
        <v>#N/A</v>
      </c>
      <c r="AW393" s="260" t="e">
        <f t="shared" si="46"/>
        <v>#N/A</v>
      </c>
    </row>
    <row r="394" spans="26:49">
      <c r="Z394" s="225"/>
      <c r="AA394" s="261">
        <v>393</v>
      </c>
      <c r="AB394" s="260" t="e">
        <f>VLOOKUP($Z394,Players!$C$3:$D$1242,2,FALSE)</f>
        <v>#N/A</v>
      </c>
      <c r="AC394" s="260" t="e">
        <f t="shared" si="44"/>
        <v>#N/A</v>
      </c>
      <c r="AJ394" s="225"/>
      <c r="AK394" s="261">
        <v>393</v>
      </c>
      <c r="AL394" s="260" t="e">
        <f>VLOOKUP($AJ394,Players!$Z$3:$AA$1425,2,FALSE)</f>
        <v>#N/A</v>
      </c>
      <c r="AM394" s="260" t="e">
        <f t="shared" si="45"/>
        <v>#N/A</v>
      </c>
      <c r="AT394" s="225"/>
      <c r="AU394" s="261">
        <v>393</v>
      </c>
      <c r="AV394" s="260" t="e">
        <f>VLOOKUP($AT394,Players!$Z$3:$AA$1425,2,FALSE)</f>
        <v>#N/A</v>
      </c>
      <c r="AW394" s="260" t="e">
        <f t="shared" si="46"/>
        <v>#N/A</v>
      </c>
    </row>
    <row r="395" spans="26:49">
      <c r="Z395" s="225"/>
      <c r="AA395" s="261">
        <v>394</v>
      </c>
      <c r="AB395" s="260" t="e">
        <f>VLOOKUP($Z395,Players!$C$3:$D$1242,2,FALSE)</f>
        <v>#N/A</v>
      </c>
      <c r="AC395" s="260" t="e">
        <f t="shared" si="44"/>
        <v>#N/A</v>
      </c>
      <c r="AJ395" s="225"/>
      <c r="AK395" s="261">
        <v>394</v>
      </c>
      <c r="AL395" s="260" t="e">
        <f>VLOOKUP($AJ395,Players!$Z$3:$AA$1425,2,FALSE)</f>
        <v>#N/A</v>
      </c>
      <c r="AM395" s="260" t="e">
        <f t="shared" si="45"/>
        <v>#N/A</v>
      </c>
      <c r="AT395" s="225"/>
      <c r="AU395" s="261">
        <v>394</v>
      </c>
      <c r="AV395" s="260" t="e">
        <f>VLOOKUP($AT395,Players!$Z$3:$AA$1425,2,FALSE)</f>
        <v>#N/A</v>
      </c>
      <c r="AW395" s="260" t="e">
        <f t="shared" si="46"/>
        <v>#N/A</v>
      </c>
    </row>
    <row r="396" spans="26:49">
      <c r="Z396" s="225"/>
      <c r="AA396" s="261">
        <v>395</v>
      </c>
      <c r="AB396" s="260" t="e">
        <f>VLOOKUP($Z396,Players!$C$3:$D$1242,2,FALSE)</f>
        <v>#N/A</v>
      </c>
      <c r="AC396" s="260" t="e">
        <f t="shared" si="44"/>
        <v>#N/A</v>
      </c>
      <c r="AJ396" s="225"/>
      <c r="AK396" s="261">
        <v>395</v>
      </c>
      <c r="AL396" s="260" t="e">
        <f>VLOOKUP($AJ396,Players!$Z$3:$AA$1425,2,FALSE)</f>
        <v>#N/A</v>
      </c>
      <c r="AM396" s="260" t="e">
        <f t="shared" si="45"/>
        <v>#N/A</v>
      </c>
      <c r="AT396" s="225"/>
      <c r="AU396" s="261">
        <v>395</v>
      </c>
      <c r="AV396" s="260" t="e">
        <f>VLOOKUP($AT396,Players!$Z$3:$AA$1425,2,FALSE)</f>
        <v>#N/A</v>
      </c>
      <c r="AW396" s="260" t="e">
        <f t="shared" si="46"/>
        <v>#N/A</v>
      </c>
    </row>
    <row r="397" spans="26:49">
      <c r="Z397" s="225"/>
      <c r="AA397" s="261">
        <v>396</v>
      </c>
      <c r="AB397" s="260" t="e">
        <f>VLOOKUP($Z397,Players!$C$3:$D$1242,2,FALSE)</f>
        <v>#N/A</v>
      </c>
      <c r="AC397" s="260" t="e">
        <f t="shared" si="44"/>
        <v>#N/A</v>
      </c>
      <c r="AJ397" s="225"/>
      <c r="AK397" s="261">
        <v>396</v>
      </c>
      <c r="AL397" s="260" t="e">
        <f>VLOOKUP($AJ397,Players!$Z$3:$AA$1425,2,FALSE)</f>
        <v>#N/A</v>
      </c>
      <c r="AM397" s="260" t="e">
        <f t="shared" si="45"/>
        <v>#N/A</v>
      </c>
      <c r="AT397" s="225"/>
      <c r="AU397" s="261">
        <v>396</v>
      </c>
      <c r="AV397" s="260" t="e">
        <f>VLOOKUP($AT397,Players!$Z$3:$AA$1425,2,FALSE)</f>
        <v>#N/A</v>
      </c>
      <c r="AW397" s="260" t="e">
        <f t="shared" si="46"/>
        <v>#N/A</v>
      </c>
    </row>
    <row r="398" spans="26:49">
      <c r="Z398" s="225"/>
      <c r="AA398" s="261">
        <v>397</v>
      </c>
      <c r="AB398" s="260" t="e">
        <f>VLOOKUP($Z398,Players!$C$3:$D$1242,2,FALSE)</f>
        <v>#N/A</v>
      </c>
      <c r="AC398" s="260" t="e">
        <f t="shared" si="44"/>
        <v>#N/A</v>
      </c>
      <c r="AJ398" s="225"/>
      <c r="AK398" s="261">
        <v>397</v>
      </c>
      <c r="AL398" s="260" t="e">
        <f>VLOOKUP($AJ398,Players!$Z$3:$AA$1425,2,FALSE)</f>
        <v>#N/A</v>
      </c>
      <c r="AM398" s="260" t="e">
        <f t="shared" si="45"/>
        <v>#N/A</v>
      </c>
      <c r="AT398" s="225"/>
      <c r="AU398" s="261">
        <v>397</v>
      </c>
      <c r="AV398" s="260" t="e">
        <f>VLOOKUP($AT398,Players!$Z$3:$AA$1425,2,FALSE)</f>
        <v>#N/A</v>
      </c>
      <c r="AW398" s="260" t="e">
        <f t="shared" si="46"/>
        <v>#N/A</v>
      </c>
    </row>
    <row r="399" spans="26:49">
      <c r="Z399" s="225"/>
      <c r="AA399" s="261">
        <v>398</v>
      </c>
      <c r="AB399" s="260" t="e">
        <f>VLOOKUP($Z399,Players!$C$3:$D$1242,2,FALSE)</f>
        <v>#N/A</v>
      </c>
      <c r="AC399" s="260" t="e">
        <f t="shared" si="44"/>
        <v>#N/A</v>
      </c>
      <c r="AJ399" s="225"/>
      <c r="AK399" s="261">
        <v>398</v>
      </c>
      <c r="AL399" s="260" t="e">
        <f>VLOOKUP($AJ399,Players!$Z$3:$AA$1425,2,FALSE)</f>
        <v>#N/A</v>
      </c>
      <c r="AM399" s="260" t="e">
        <f t="shared" si="45"/>
        <v>#N/A</v>
      </c>
      <c r="AT399" s="225"/>
      <c r="AU399" s="261">
        <v>398</v>
      </c>
      <c r="AV399" s="260" t="e">
        <f>VLOOKUP($AT399,Players!$Z$3:$AA$1425,2,FALSE)</f>
        <v>#N/A</v>
      </c>
      <c r="AW399" s="260" t="e">
        <f t="shared" si="46"/>
        <v>#N/A</v>
      </c>
    </row>
    <row r="400" spans="26:49">
      <c r="Z400" s="225"/>
      <c r="AA400" s="261">
        <v>399</v>
      </c>
      <c r="AB400" s="260" t="e">
        <f>VLOOKUP($Z400,Players!$C$3:$D$1242,2,FALSE)</f>
        <v>#N/A</v>
      </c>
      <c r="AC400" s="260" t="e">
        <f t="shared" si="44"/>
        <v>#N/A</v>
      </c>
      <c r="AJ400" s="225"/>
      <c r="AK400" s="261">
        <v>399</v>
      </c>
      <c r="AL400" s="260" t="e">
        <f>VLOOKUP($AJ400,Players!$Z$3:$AA$1425,2,FALSE)</f>
        <v>#N/A</v>
      </c>
      <c r="AM400" s="260" t="e">
        <f t="shared" si="45"/>
        <v>#N/A</v>
      </c>
      <c r="AT400" s="225"/>
      <c r="AU400" s="261">
        <v>399</v>
      </c>
      <c r="AV400" s="260" t="e">
        <f>VLOOKUP($AT400,Players!$Z$3:$AA$1425,2,FALSE)</f>
        <v>#N/A</v>
      </c>
      <c r="AW400" s="260" t="e">
        <f t="shared" si="46"/>
        <v>#N/A</v>
      </c>
    </row>
    <row r="401" spans="26:49">
      <c r="Z401" s="225"/>
      <c r="AA401" s="261">
        <v>400</v>
      </c>
      <c r="AB401" s="260" t="e">
        <f>VLOOKUP($Z401,Players!$C$3:$D$1242,2,FALSE)</f>
        <v>#N/A</v>
      </c>
      <c r="AC401" s="260" t="e">
        <f t="shared" si="44"/>
        <v>#N/A</v>
      </c>
      <c r="AJ401" s="225"/>
      <c r="AK401" s="261">
        <v>400</v>
      </c>
      <c r="AL401" s="260" t="e">
        <f>VLOOKUP($AJ401,Players!$Z$3:$AA$1425,2,FALSE)</f>
        <v>#N/A</v>
      </c>
      <c r="AM401" s="260" t="e">
        <f t="shared" si="45"/>
        <v>#N/A</v>
      </c>
      <c r="AT401" s="225"/>
      <c r="AU401" s="261">
        <v>400</v>
      </c>
      <c r="AV401" s="260" t="e">
        <f>VLOOKUP($AT401,Players!$Z$3:$AA$1425,2,FALSE)</f>
        <v>#N/A</v>
      </c>
      <c r="AW401" s="260" t="e">
        <f t="shared" si="46"/>
        <v>#N/A</v>
      </c>
    </row>
    <row r="402" spans="26:49">
      <c r="Z402" s="225"/>
      <c r="AA402" s="261">
        <v>401</v>
      </c>
      <c r="AB402" s="260" t="e">
        <f>VLOOKUP($Z402,Players!$C$3:$D$1242,2,FALSE)</f>
        <v>#N/A</v>
      </c>
      <c r="AC402" s="260" t="e">
        <f t="shared" si="44"/>
        <v>#N/A</v>
      </c>
      <c r="AJ402" s="225"/>
      <c r="AK402" s="261">
        <v>401</v>
      </c>
      <c r="AL402" s="260" t="e">
        <f>VLOOKUP($AJ402,Players!$Z$3:$AA$1425,2,FALSE)</f>
        <v>#N/A</v>
      </c>
      <c r="AM402" s="260" t="e">
        <f t="shared" si="45"/>
        <v>#N/A</v>
      </c>
      <c r="AT402" s="225"/>
      <c r="AU402" s="261">
        <v>401</v>
      </c>
      <c r="AV402" s="260" t="e">
        <f>VLOOKUP($AT402,Players!$Z$3:$AA$1425,2,FALSE)</f>
        <v>#N/A</v>
      </c>
      <c r="AW402" s="260" t="e">
        <f t="shared" si="46"/>
        <v>#N/A</v>
      </c>
    </row>
    <row r="403" spans="26:49">
      <c r="Z403" s="225"/>
      <c r="AA403" s="261">
        <v>402</v>
      </c>
      <c r="AB403" s="260" t="e">
        <f>VLOOKUP($Z403,Players!$C$3:$D$1242,2,FALSE)</f>
        <v>#N/A</v>
      </c>
      <c r="AC403" s="260" t="e">
        <f t="shared" si="44"/>
        <v>#N/A</v>
      </c>
      <c r="AJ403" s="225"/>
      <c r="AK403" s="261">
        <v>402</v>
      </c>
      <c r="AL403" s="260" t="e">
        <f>VLOOKUP($AJ403,Players!$Z$3:$AA$1425,2,FALSE)</f>
        <v>#N/A</v>
      </c>
      <c r="AM403" s="260" t="e">
        <f t="shared" si="45"/>
        <v>#N/A</v>
      </c>
      <c r="AT403" s="225"/>
      <c r="AU403" s="261">
        <v>402</v>
      </c>
      <c r="AV403" s="260" t="e">
        <f>VLOOKUP($AT403,Players!$Z$3:$AA$1425,2,FALSE)</f>
        <v>#N/A</v>
      </c>
      <c r="AW403" s="260" t="e">
        <f t="shared" si="46"/>
        <v>#N/A</v>
      </c>
    </row>
    <row r="404" spans="26:49">
      <c r="Z404" s="225"/>
      <c r="AA404" s="261">
        <v>403</v>
      </c>
      <c r="AB404" s="260" t="e">
        <f>VLOOKUP($Z404,Players!$C$3:$D$1242,2,FALSE)</f>
        <v>#N/A</v>
      </c>
      <c r="AC404" s="260" t="e">
        <f t="shared" si="44"/>
        <v>#N/A</v>
      </c>
      <c r="AJ404" s="225"/>
      <c r="AK404" s="261">
        <v>403</v>
      </c>
      <c r="AL404" s="260" t="e">
        <f>VLOOKUP($AJ404,Players!$Z$3:$AA$1425,2,FALSE)</f>
        <v>#N/A</v>
      </c>
      <c r="AM404" s="260" t="e">
        <f t="shared" si="45"/>
        <v>#N/A</v>
      </c>
      <c r="AT404" s="225"/>
      <c r="AU404" s="261">
        <v>403</v>
      </c>
      <c r="AV404" s="260" t="e">
        <f>VLOOKUP($AT404,Players!$Z$3:$AA$1425,2,FALSE)</f>
        <v>#N/A</v>
      </c>
      <c r="AW404" s="260" t="e">
        <f t="shared" si="46"/>
        <v>#N/A</v>
      </c>
    </row>
    <row r="405" spans="26:49">
      <c r="Z405" s="225"/>
      <c r="AA405" s="261">
        <v>404</v>
      </c>
      <c r="AB405" s="260" t="e">
        <f>VLOOKUP($Z405,Players!$C$3:$D$1242,2,FALSE)</f>
        <v>#N/A</v>
      </c>
      <c r="AC405" s="260" t="e">
        <f t="shared" si="44"/>
        <v>#N/A</v>
      </c>
      <c r="AJ405" s="225"/>
      <c r="AK405" s="261">
        <v>404</v>
      </c>
      <c r="AL405" s="260" t="e">
        <f>VLOOKUP($AJ405,Players!$Z$3:$AA$1425,2,FALSE)</f>
        <v>#N/A</v>
      </c>
      <c r="AM405" s="260" t="e">
        <f t="shared" si="45"/>
        <v>#N/A</v>
      </c>
      <c r="AT405" s="225"/>
      <c r="AU405" s="261">
        <v>404</v>
      </c>
      <c r="AV405" s="260" t="e">
        <f>VLOOKUP($AT405,Players!$Z$3:$AA$1425,2,FALSE)</f>
        <v>#N/A</v>
      </c>
      <c r="AW405" s="260" t="e">
        <f t="shared" si="46"/>
        <v>#N/A</v>
      </c>
    </row>
    <row r="406" spans="26:49">
      <c r="Z406" s="225"/>
      <c r="AA406" s="261">
        <v>405</v>
      </c>
      <c r="AB406" s="260" t="e">
        <f>VLOOKUP($Z406,Players!$C$3:$D$1242,2,FALSE)</f>
        <v>#N/A</v>
      </c>
      <c r="AC406" s="260" t="e">
        <f t="shared" si="44"/>
        <v>#N/A</v>
      </c>
      <c r="AJ406" s="225"/>
      <c r="AK406" s="261">
        <v>405</v>
      </c>
      <c r="AL406" s="260" t="e">
        <f>VLOOKUP($AJ406,Players!$Z$3:$AA$1425,2,FALSE)</f>
        <v>#N/A</v>
      </c>
      <c r="AM406" s="260" t="e">
        <f t="shared" si="45"/>
        <v>#N/A</v>
      </c>
      <c r="AT406" s="225"/>
      <c r="AU406" s="261">
        <v>405</v>
      </c>
      <c r="AV406" s="260" t="e">
        <f>VLOOKUP($AT406,Players!$Z$3:$AA$1425,2,FALSE)</f>
        <v>#N/A</v>
      </c>
      <c r="AW406" s="260" t="e">
        <f t="shared" si="46"/>
        <v>#N/A</v>
      </c>
    </row>
    <row r="407" spans="26:49">
      <c r="Z407" s="225"/>
      <c r="AA407" s="261">
        <v>406</v>
      </c>
      <c r="AB407" s="260" t="e">
        <f>VLOOKUP($Z407,Players!$C$3:$D$1242,2,FALSE)</f>
        <v>#N/A</v>
      </c>
      <c r="AC407" s="260" t="e">
        <f t="shared" si="44"/>
        <v>#N/A</v>
      </c>
      <c r="AJ407" s="225"/>
      <c r="AK407" s="261">
        <v>406</v>
      </c>
      <c r="AL407" s="260" t="e">
        <f>VLOOKUP($AJ407,Players!$Z$3:$AA$1425,2,FALSE)</f>
        <v>#N/A</v>
      </c>
      <c r="AM407" s="260" t="e">
        <f t="shared" si="45"/>
        <v>#N/A</v>
      </c>
      <c r="AT407" s="225"/>
      <c r="AU407" s="261">
        <v>406</v>
      </c>
      <c r="AV407" s="260" t="e">
        <f>VLOOKUP($AT407,Players!$Z$3:$AA$1425,2,FALSE)</f>
        <v>#N/A</v>
      </c>
      <c r="AW407" s="260" t="e">
        <f t="shared" si="46"/>
        <v>#N/A</v>
      </c>
    </row>
    <row r="408" spans="26:49">
      <c r="Z408" s="225"/>
      <c r="AA408" s="261">
        <v>407</v>
      </c>
      <c r="AB408" s="260" t="e">
        <f>VLOOKUP($Z408,Players!$C$3:$D$1242,2,FALSE)</f>
        <v>#N/A</v>
      </c>
      <c r="AC408" s="260" t="e">
        <f t="shared" si="44"/>
        <v>#N/A</v>
      </c>
      <c r="AJ408" s="225"/>
      <c r="AK408" s="261">
        <v>407</v>
      </c>
      <c r="AL408" s="260" t="e">
        <f>VLOOKUP($AJ408,Players!$Z$3:$AA$1425,2,FALSE)</f>
        <v>#N/A</v>
      </c>
      <c r="AM408" s="260" t="e">
        <f t="shared" si="45"/>
        <v>#N/A</v>
      </c>
      <c r="AT408" s="225"/>
      <c r="AU408" s="261">
        <v>407</v>
      </c>
      <c r="AV408" s="260" t="e">
        <f>VLOOKUP($AT408,Players!$Z$3:$AA$1425,2,FALSE)</f>
        <v>#N/A</v>
      </c>
      <c r="AW408" s="260" t="e">
        <f t="shared" si="46"/>
        <v>#N/A</v>
      </c>
    </row>
    <row r="409" spans="26:49">
      <c r="Z409" s="225"/>
      <c r="AA409" s="261">
        <v>408</v>
      </c>
      <c r="AB409" s="260" t="e">
        <f>VLOOKUP($Z409,Players!$C$3:$D$1242,2,FALSE)</f>
        <v>#N/A</v>
      </c>
      <c r="AC409" s="260" t="e">
        <f t="shared" si="44"/>
        <v>#N/A</v>
      </c>
      <c r="AJ409" s="225"/>
      <c r="AK409" s="261">
        <v>408</v>
      </c>
      <c r="AL409" s="260" t="e">
        <f>VLOOKUP($AJ409,Players!$Z$3:$AA$1425,2,FALSE)</f>
        <v>#N/A</v>
      </c>
      <c r="AM409" s="260" t="e">
        <f t="shared" si="45"/>
        <v>#N/A</v>
      </c>
      <c r="AT409" s="225"/>
      <c r="AU409" s="261">
        <v>408</v>
      </c>
      <c r="AV409" s="260" t="e">
        <f>VLOOKUP($AT409,Players!$Z$3:$AA$1425,2,FALSE)</f>
        <v>#N/A</v>
      </c>
      <c r="AW409" s="260" t="e">
        <f t="shared" si="46"/>
        <v>#N/A</v>
      </c>
    </row>
    <row r="410" spans="26:49">
      <c r="Z410" s="225"/>
      <c r="AA410" s="261">
        <v>409</v>
      </c>
      <c r="AB410" s="260" t="e">
        <f>VLOOKUP($Z410,Players!$C$3:$D$1242,2,FALSE)</f>
        <v>#N/A</v>
      </c>
      <c r="AC410" s="260" t="e">
        <f t="shared" si="44"/>
        <v>#N/A</v>
      </c>
      <c r="AJ410" s="225"/>
      <c r="AK410" s="261">
        <v>409</v>
      </c>
      <c r="AL410" s="260" t="e">
        <f>VLOOKUP($AJ410,Players!$Z$3:$AA$1425,2,FALSE)</f>
        <v>#N/A</v>
      </c>
      <c r="AM410" s="260" t="e">
        <f t="shared" si="45"/>
        <v>#N/A</v>
      </c>
      <c r="AT410" s="225"/>
      <c r="AU410" s="261">
        <v>409</v>
      </c>
      <c r="AV410" s="260" t="e">
        <f>VLOOKUP($AT410,Players!$Z$3:$AA$1425,2,FALSE)</f>
        <v>#N/A</v>
      </c>
      <c r="AW410" s="260" t="e">
        <f t="shared" si="46"/>
        <v>#N/A</v>
      </c>
    </row>
    <row r="411" spans="26:49">
      <c r="Z411" s="225"/>
      <c r="AA411" s="261">
        <v>410</v>
      </c>
      <c r="AB411" s="260" t="e">
        <f>VLOOKUP($Z411,Players!$C$3:$D$1242,2,FALSE)</f>
        <v>#N/A</v>
      </c>
      <c r="AC411" s="260" t="e">
        <f t="shared" si="44"/>
        <v>#N/A</v>
      </c>
      <c r="AJ411" s="225"/>
      <c r="AK411" s="261">
        <v>410</v>
      </c>
      <c r="AL411" s="260" t="e">
        <f>VLOOKUP($AJ411,Players!$Z$3:$AA$1425,2,FALSE)</f>
        <v>#N/A</v>
      </c>
      <c r="AM411" s="260" t="e">
        <f t="shared" si="45"/>
        <v>#N/A</v>
      </c>
      <c r="AT411" s="225"/>
      <c r="AU411" s="261">
        <v>410</v>
      </c>
      <c r="AV411" s="260" t="e">
        <f>VLOOKUP($AT411,Players!$Z$3:$AA$1425,2,FALSE)</f>
        <v>#N/A</v>
      </c>
      <c r="AW411" s="260" t="e">
        <f t="shared" si="46"/>
        <v>#N/A</v>
      </c>
    </row>
    <row r="412" spans="26:49">
      <c r="Z412" s="225"/>
      <c r="AA412" s="261">
        <v>411</v>
      </c>
      <c r="AB412" s="260" t="e">
        <f>VLOOKUP($Z412,Players!$C$3:$D$1242,2,FALSE)</f>
        <v>#N/A</v>
      </c>
      <c r="AC412" s="260" t="e">
        <f t="shared" si="44"/>
        <v>#N/A</v>
      </c>
      <c r="AJ412" s="225"/>
      <c r="AK412" s="261">
        <v>411</v>
      </c>
      <c r="AL412" s="260" t="e">
        <f>VLOOKUP($AJ412,Players!$Z$3:$AA$1425,2,FALSE)</f>
        <v>#N/A</v>
      </c>
      <c r="AM412" s="260" t="e">
        <f t="shared" si="45"/>
        <v>#N/A</v>
      </c>
      <c r="AT412" s="225"/>
      <c r="AU412" s="261">
        <v>411</v>
      </c>
      <c r="AV412" s="260" t="e">
        <f>VLOOKUP($AT412,Players!$Z$3:$AA$1425,2,FALSE)</f>
        <v>#N/A</v>
      </c>
      <c r="AW412" s="260" t="e">
        <f t="shared" si="46"/>
        <v>#N/A</v>
      </c>
    </row>
    <row r="413" spans="26:49">
      <c r="Z413" s="225"/>
      <c r="AA413" s="261">
        <v>412</v>
      </c>
      <c r="AB413" s="260" t="e">
        <f>VLOOKUP($Z413,Players!$C$3:$D$1242,2,FALSE)</f>
        <v>#N/A</v>
      </c>
      <c r="AC413" s="260" t="e">
        <f t="shared" si="44"/>
        <v>#N/A</v>
      </c>
      <c r="AJ413" s="225"/>
      <c r="AK413" s="261">
        <v>412</v>
      </c>
      <c r="AL413" s="260" t="e">
        <f>VLOOKUP($AJ413,Players!$Z$3:$AA$1425,2,FALSE)</f>
        <v>#N/A</v>
      </c>
      <c r="AM413" s="260" t="e">
        <f t="shared" si="45"/>
        <v>#N/A</v>
      </c>
      <c r="AT413" s="225"/>
      <c r="AU413" s="261">
        <v>412</v>
      </c>
      <c r="AV413" s="260" t="e">
        <f>VLOOKUP($AT413,Players!$Z$3:$AA$1425,2,FALSE)</f>
        <v>#N/A</v>
      </c>
      <c r="AW413" s="260" t="e">
        <f t="shared" si="46"/>
        <v>#N/A</v>
      </c>
    </row>
    <row r="414" spans="26:49">
      <c r="Z414" s="225"/>
      <c r="AA414" s="261">
        <v>413</v>
      </c>
      <c r="AB414" s="260" t="e">
        <f>VLOOKUP($Z414,Players!$C$3:$D$1242,2,FALSE)</f>
        <v>#N/A</v>
      </c>
      <c r="AC414" s="260" t="e">
        <f t="shared" si="44"/>
        <v>#N/A</v>
      </c>
      <c r="AJ414" s="225"/>
      <c r="AK414" s="261">
        <v>413</v>
      </c>
      <c r="AL414" s="260" t="e">
        <f>VLOOKUP($AJ414,Players!$Z$3:$AA$1425,2,FALSE)</f>
        <v>#N/A</v>
      </c>
      <c r="AM414" s="260" t="e">
        <f t="shared" si="45"/>
        <v>#N/A</v>
      </c>
      <c r="AT414" s="225"/>
      <c r="AU414" s="261">
        <v>413</v>
      </c>
      <c r="AV414" s="260" t="e">
        <f>VLOOKUP($AT414,Players!$Z$3:$AA$1425,2,FALSE)</f>
        <v>#N/A</v>
      </c>
      <c r="AW414" s="260" t="e">
        <f t="shared" si="46"/>
        <v>#N/A</v>
      </c>
    </row>
    <row r="415" spans="26:49">
      <c r="Z415" s="225"/>
      <c r="AA415" s="261">
        <v>414</v>
      </c>
      <c r="AB415" s="260" t="e">
        <f>VLOOKUP($Z415,Players!$C$3:$D$1242,2,FALSE)</f>
        <v>#N/A</v>
      </c>
      <c r="AC415" s="260" t="e">
        <f t="shared" si="44"/>
        <v>#N/A</v>
      </c>
      <c r="AJ415" s="225"/>
      <c r="AK415" s="261">
        <v>414</v>
      </c>
      <c r="AL415" s="260" t="e">
        <f>VLOOKUP($AJ415,Players!$Z$3:$AA$1425,2,FALSE)</f>
        <v>#N/A</v>
      </c>
      <c r="AM415" s="260" t="e">
        <f t="shared" si="45"/>
        <v>#N/A</v>
      </c>
      <c r="AT415" s="225"/>
      <c r="AU415" s="261">
        <v>414</v>
      </c>
      <c r="AV415" s="260" t="e">
        <f>VLOOKUP($AT415,Players!$Z$3:$AA$1425,2,FALSE)</f>
        <v>#N/A</v>
      </c>
      <c r="AW415" s="260" t="e">
        <f t="shared" si="46"/>
        <v>#N/A</v>
      </c>
    </row>
    <row r="416" spans="26:49">
      <c r="Z416" s="225"/>
      <c r="AA416" s="261">
        <v>415</v>
      </c>
      <c r="AB416" s="260" t="e">
        <f>VLOOKUP($Z416,Players!$C$3:$D$1242,2,FALSE)</f>
        <v>#N/A</v>
      </c>
      <c r="AC416" s="260" t="e">
        <f t="shared" si="44"/>
        <v>#N/A</v>
      </c>
      <c r="AJ416" s="225"/>
      <c r="AK416" s="261">
        <v>415</v>
      </c>
      <c r="AL416" s="260" t="e">
        <f>VLOOKUP($AJ416,Players!$Z$3:$AA$1425,2,FALSE)</f>
        <v>#N/A</v>
      </c>
      <c r="AM416" s="260" t="e">
        <f t="shared" si="45"/>
        <v>#N/A</v>
      </c>
      <c r="AT416" s="225"/>
      <c r="AU416" s="261">
        <v>415</v>
      </c>
      <c r="AV416" s="260" t="e">
        <f>VLOOKUP($AT416,Players!$Z$3:$AA$1425,2,FALSE)</f>
        <v>#N/A</v>
      </c>
      <c r="AW416" s="260" t="e">
        <f t="shared" si="46"/>
        <v>#N/A</v>
      </c>
    </row>
    <row r="417" spans="26:49">
      <c r="Z417" s="225"/>
      <c r="AA417" s="261">
        <v>416</v>
      </c>
      <c r="AB417" s="260" t="e">
        <f>VLOOKUP($Z417,Players!$C$3:$D$1242,2,FALSE)</f>
        <v>#N/A</v>
      </c>
      <c r="AC417" s="260" t="e">
        <f t="shared" si="44"/>
        <v>#N/A</v>
      </c>
      <c r="AJ417" s="225"/>
      <c r="AK417" s="261">
        <v>416</v>
      </c>
      <c r="AL417" s="260" t="e">
        <f>VLOOKUP($AJ417,Players!$Z$3:$AA$1425,2,FALSE)</f>
        <v>#N/A</v>
      </c>
      <c r="AM417" s="260" t="e">
        <f t="shared" si="45"/>
        <v>#N/A</v>
      </c>
      <c r="AT417" s="225"/>
      <c r="AU417" s="261">
        <v>416</v>
      </c>
      <c r="AV417" s="260" t="e">
        <f>VLOOKUP($AT417,Players!$Z$3:$AA$1425,2,FALSE)</f>
        <v>#N/A</v>
      </c>
      <c r="AW417" s="260" t="e">
        <f t="shared" si="46"/>
        <v>#N/A</v>
      </c>
    </row>
    <row r="418" spans="26:49">
      <c r="Z418" s="225"/>
      <c r="AA418" s="261">
        <v>417</v>
      </c>
      <c r="AB418" s="260" t="e">
        <f>VLOOKUP($Z418,Players!$C$3:$D$1242,2,FALSE)</f>
        <v>#N/A</v>
      </c>
      <c r="AC418" s="260" t="e">
        <f t="shared" si="44"/>
        <v>#N/A</v>
      </c>
      <c r="AJ418" s="225"/>
      <c r="AK418" s="261">
        <v>417</v>
      </c>
      <c r="AL418" s="260" t="e">
        <f>VLOOKUP($AJ418,Players!$Z$3:$AA$1425,2,FALSE)</f>
        <v>#N/A</v>
      </c>
      <c r="AM418" s="260" t="e">
        <f t="shared" si="45"/>
        <v>#N/A</v>
      </c>
      <c r="AT418" s="225"/>
      <c r="AU418" s="261">
        <v>417</v>
      </c>
      <c r="AV418" s="260" t="e">
        <f>VLOOKUP($AT418,Players!$Z$3:$AA$1425,2,FALSE)</f>
        <v>#N/A</v>
      </c>
      <c r="AW418" s="260" t="e">
        <f t="shared" si="46"/>
        <v>#N/A</v>
      </c>
    </row>
    <row r="419" spans="26:49">
      <c r="Z419" s="225"/>
      <c r="AA419" s="261">
        <v>418</v>
      </c>
      <c r="AB419" s="260" t="e">
        <f>VLOOKUP($Z419,Players!$C$3:$D$1242,2,FALSE)</f>
        <v>#N/A</v>
      </c>
      <c r="AC419" s="260" t="e">
        <f t="shared" si="44"/>
        <v>#N/A</v>
      </c>
      <c r="AJ419" s="225"/>
      <c r="AK419" s="261">
        <v>418</v>
      </c>
      <c r="AL419" s="260" t="e">
        <f>VLOOKUP($AJ419,Players!$Z$3:$AA$1425,2,FALSE)</f>
        <v>#N/A</v>
      </c>
      <c r="AM419" s="260" t="e">
        <f t="shared" si="45"/>
        <v>#N/A</v>
      </c>
      <c r="AT419" s="225"/>
      <c r="AU419" s="261">
        <v>418</v>
      </c>
      <c r="AV419" s="260" t="e">
        <f>VLOOKUP($AT419,Players!$Z$3:$AA$1425,2,FALSE)</f>
        <v>#N/A</v>
      </c>
      <c r="AW419" s="260" t="e">
        <f t="shared" si="46"/>
        <v>#N/A</v>
      </c>
    </row>
    <row r="420" spans="26:49">
      <c r="Z420" s="225"/>
      <c r="AA420" s="261">
        <v>419</v>
      </c>
      <c r="AB420" s="260" t="e">
        <f>VLOOKUP($Z420,Players!$C$3:$D$1242,2,FALSE)</f>
        <v>#N/A</v>
      </c>
      <c r="AC420" s="260" t="e">
        <f t="shared" si="44"/>
        <v>#N/A</v>
      </c>
      <c r="AJ420" s="225"/>
      <c r="AK420" s="261">
        <v>419</v>
      </c>
      <c r="AL420" s="260" t="e">
        <f>VLOOKUP($AJ420,Players!$Z$3:$AA$1425,2,FALSE)</f>
        <v>#N/A</v>
      </c>
      <c r="AM420" s="260" t="e">
        <f t="shared" si="45"/>
        <v>#N/A</v>
      </c>
      <c r="AT420" s="225"/>
      <c r="AU420" s="261">
        <v>419</v>
      </c>
      <c r="AV420" s="260" t="e">
        <f>VLOOKUP($AT420,Players!$Z$3:$AA$1425,2,FALSE)</f>
        <v>#N/A</v>
      </c>
      <c r="AW420" s="260" t="e">
        <f t="shared" si="46"/>
        <v>#N/A</v>
      </c>
    </row>
    <row r="421" spans="26:49">
      <c r="Z421" s="225"/>
      <c r="AA421" s="261">
        <v>420</v>
      </c>
      <c r="AB421" s="260" t="e">
        <f>VLOOKUP($Z421,Players!$C$3:$D$1242,2,FALSE)</f>
        <v>#N/A</v>
      </c>
      <c r="AC421" s="260" t="e">
        <f t="shared" si="44"/>
        <v>#N/A</v>
      </c>
      <c r="AJ421" s="225"/>
      <c r="AK421" s="261">
        <v>420</v>
      </c>
      <c r="AL421" s="260" t="e">
        <f>VLOOKUP($AJ421,Players!$Z$3:$AA$1425,2,FALSE)</f>
        <v>#N/A</v>
      </c>
      <c r="AM421" s="260" t="e">
        <f t="shared" si="45"/>
        <v>#N/A</v>
      </c>
      <c r="AT421" s="225"/>
      <c r="AU421" s="261">
        <v>420</v>
      </c>
      <c r="AV421" s="260" t="e">
        <f>VLOOKUP($AT421,Players!$Z$3:$AA$1425,2,FALSE)</f>
        <v>#N/A</v>
      </c>
      <c r="AW421" s="260" t="e">
        <f t="shared" si="46"/>
        <v>#N/A</v>
      </c>
    </row>
    <row r="422" spans="26:49">
      <c r="Z422" s="225"/>
      <c r="AA422" s="261">
        <v>421</v>
      </c>
      <c r="AB422" s="260" t="e">
        <f>VLOOKUP($Z422,Players!$C$3:$D$1242,2,FALSE)</f>
        <v>#N/A</v>
      </c>
      <c r="AC422" s="260" t="e">
        <f t="shared" si="44"/>
        <v>#N/A</v>
      </c>
      <c r="AJ422" s="225"/>
      <c r="AK422" s="261">
        <v>421</v>
      </c>
      <c r="AL422" s="260" t="e">
        <f>VLOOKUP($AJ422,Players!$Z$3:$AA$1425,2,FALSE)</f>
        <v>#N/A</v>
      </c>
      <c r="AM422" s="260" t="e">
        <f t="shared" si="45"/>
        <v>#N/A</v>
      </c>
      <c r="AT422" s="225"/>
      <c r="AU422" s="261">
        <v>421</v>
      </c>
      <c r="AV422" s="260" t="e">
        <f>VLOOKUP($AT422,Players!$Z$3:$AA$1425,2,FALSE)</f>
        <v>#N/A</v>
      </c>
      <c r="AW422" s="260" t="e">
        <f t="shared" si="46"/>
        <v>#N/A</v>
      </c>
    </row>
    <row r="423" spans="26:49">
      <c r="Z423" s="225"/>
      <c r="AA423" s="261">
        <v>422</v>
      </c>
      <c r="AB423" s="260" t="e">
        <f>VLOOKUP($Z423,Players!$C$3:$D$1242,2,FALSE)</f>
        <v>#N/A</v>
      </c>
      <c r="AC423" s="260" t="e">
        <f t="shared" si="44"/>
        <v>#N/A</v>
      </c>
      <c r="AJ423" s="225"/>
      <c r="AK423" s="261">
        <v>422</v>
      </c>
      <c r="AL423" s="260" t="e">
        <f>VLOOKUP($AJ423,Players!$Z$3:$AA$1425,2,FALSE)</f>
        <v>#N/A</v>
      </c>
      <c r="AM423" s="260" t="e">
        <f t="shared" si="45"/>
        <v>#N/A</v>
      </c>
      <c r="AT423" s="225"/>
      <c r="AU423" s="261">
        <v>422</v>
      </c>
      <c r="AV423" s="260" t="e">
        <f>VLOOKUP($AT423,Players!$Z$3:$AA$1425,2,FALSE)</f>
        <v>#N/A</v>
      </c>
      <c r="AW423" s="260" t="e">
        <f t="shared" si="46"/>
        <v>#N/A</v>
      </c>
    </row>
    <row r="424" spans="26:49">
      <c r="Z424" s="225"/>
      <c r="AA424" s="261">
        <v>423</v>
      </c>
      <c r="AB424" s="260" t="e">
        <f>VLOOKUP($Z424,Players!$C$3:$D$1242,2,FALSE)</f>
        <v>#N/A</v>
      </c>
      <c r="AC424" s="260" t="e">
        <f t="shared" si="44"/>
        <v>#N/A</v>
      </c>
      <c r="AJ424" s="225"/>
      <c r="AK424" s="261">
        <v>423</v>
      </c>
      <c r="AL424" s="260" t="e">
        <f>VLOOKUP($AJ424,Players!$Z$3:$AA$1425,2,FALSE)</f>
        <v>#N/A</v>
      </c>
      <c r="AM424" s="260" t="e">
        <f t="shared" si="45"/>
        <v>#N/A</v>
      </c>
      <c r="AT424" s="225"/>
      <c r="AU424" s="261">
        <v>423</v>
      </c>
      <c r="AV424" s="260" t="e">
        <f>VLOOKUP($AT424,Players!$Z$3:$AA$1425,2,FALSE)</f>
        <v>#N/A</v>
      </c>
      <c r="AW424" s="260" t="e">
        <f t="shared" si="46"/>
        <v>#N/A</v>
      </c>
    </row>
    <row r="425" spans="26:49">
      <c r="Z425" s="225"/>
      <c r="AA425" s="261">
        <v>424</v>
      </c>
      <c r="AB425" s="260" t="e">
        <f>VLOOKUP($Z425,Players!$C$3:$D$1242,2,FALSE)</f>
        <v>#N/A</v>
      </c>
      <c r="AC425" s="260" t="e">
        <f t="shared" si="44"/>
        <v>#N/A</v>
      </c>
      <c r="AJ425" s="225"/>
      <c r="AK425" s="261">
        <v>424</v>
      </c>
      <c r="AL425" s="260" t="e">
        <f>VLOOKUP($AJ425,Players!$Z$3:$AA$1425,2,FALSE)</f>
        <v>#N/A</v>
      </c>
      <c r="AM425" s="260" t="e">
        <f t="shared" si="45"/>
        <v>#N/A</v>
      </c>
      <c r="AT425" s="225"/>
      <c r="AU425" s="261">
        <v>424</v>
      </c>
      <c r="AV425" s="260" t="e">
        <f>VLOOKUP($AT425,Players!$Z$3:$AA$1425,2,FALSE)</f>
        <v>#N/A</v>
      </c>
      <c r="AW425" s="260" t="e">
        <f t="shared" si="46"/>
        <v>#N/A</v>
      </c>
    </row>
    <row r="426" spans="26:49">
      <c r="Z426" s="225"/>
      <c r="AA426" s="261">
        <v>425</v>
      </c>
      <c r="AB426" s="260" t="e">
        <f>VLOOKUP($Z426,Players!$C$3:$D$1242,2,FALSE)</f>
        <v>#N/A</v>
      </c>
      <c r="AC426" s="260" t="e">
        <f t="shared" si="44"/>
        <v>#N/A</v>
      </c>
      <c r="AJ426" s="225"/>
      <c r="AK426" s="261">
        <v>425</v>
      </c>
      <c r="AL426" s="260" t="e">
        <f>VLOOKUP($AJ426,Players!$Z$3:$AA$1425,2,FALSE)</f>
        <v>#N/A</v>
      </c>
      <c r="AM426" s="260" t="e">
        <f t="shared" si="45"/>
        <v>#N/A</v>
      </c>
      <c r="AT426" s="225"/>
      <c r="AU426" s="261">
        <v>425</v>
      </c>
      <c r="AV426" s="260" t="e">
        <f>VLOOKUP($AT426,Players!$Z$3:$AA$1425,2,FALSE)</f>
        <v>#N/A</v>
      </c>
      <c r="AW426" s="260" t="e">
        <f t="shared" si="46"/>
        <v>#N/A</v>
      </c>
    </row>
    <row r="427" spans="26:49">
      <c r="Z427" s="225"/>
      <c r="AA427" s="261">
        <v>426</v>
      </c>
      <c r="AB427" s="260" t="e">
        <f>VLOOKUP($Z427,Players!$C$3:$D$1242,2,FALSE)</f>
        <v>#N/A</v>
      </c>
      <c r="AC427" s="260" t="e">
        <f t="shared" si="44"/>
        <v>#N/A</v>
      </c>
      <c r="AJ427" s="225"/>
      <c r="AK427" s="261">
        <v>426</v>
      </c>
      <c r="AL427" s="260" t="e">
        <f>VLOOKUP($AJ427,Players!$Z$3:$AA$1425,2,FALSE)</f>
        <v>#N/A</v>
      </c>
      <c r="AM427" s="260" t="e">
        <f t="shared" si="45"/>
        <v>#N/A</v>
      </c>
      <c r="AT427" s="225"/>
      <c r="AU427" s="261">
        <v>426</v>
      </c>
      <c r="AV427" s="260" t="e">
        <f>VLOOKUP($AT427,Players!$Z$3:$AA$1425,2,FALSE)</f>
        <v>#N/A</v>
      </c>
      <c r="AW427" s="260" t="e">
        <f t="shared" si="46"/>
        <v>#N/A</v>
      </c>
    </row>
    <row r="428" spans="26:49">
      <c r="Z428" s="225"/>
      <c r="AA428" s="261">
        <v>427</v>
      </c>
      <c r="AB428" s="260" t="e">
        <f>VLOOKUP($Z428,Players!$C$3:$D$1242,2,FALSE)</f>
        <v>#N/A</v>
      </c>
      <c r="AC428" s="260" t="e">
        <f t="shared" si="44"/>
        <v>#N/A</v>
      </c>
      <c r="AJ428" s="225"/>
      <c r="AK428" s="261">
        <v>427</v>
      </c>
      <c r="AL428" s="260" t="e">
        <f>VLOOKUP($AJ428,Players!$Z$3:$AA$1425,2,FALSE)</f>
        <v>#N/A</v>
      </c>
      <c r="AM428" s="260" t="e">
        <f t="shared" si="45"/>
        <v>#N/A</v>
      </c>
      <c r="AT428" s="225"/>
      <c r="AU428" s="261">
        <v>427</v>
      </c>
      <c r="AV428" s="260" t="e">
        <f>VLOOKUP($AT428,Players!$Z$3:$AA$1425,2,FALSE)</f>
        <v>#N/A</v>
      </c>
      <c r="AW428" s="260" t="e">
        <f t="shared" si="46"/>
        <v>#N/A</v>
      </c>
    </row>
    <row r="429" spans="26:49">
      <c r="Z429" s="225"/>
      <c r="AA429" s="261">
        <v>428</v>
      </c>
      <c r="AB429" s="260" t="e">
        <f>VLOOKUP($Z429,Players!$C$3:$D$1242,2,FALSE)</f>
        <v>#N/A</v>
      </c>
      <c r="AC429" s="260" t="e">
        <f t="shared" si="44"/>
        <v>#N/A</v>
      </c>
      <c r="AJ429" s="225"/>
      <c r="AK429" s="261">
        <v>428</v>
      </c>
      <c r="AL429" s="260" t="e">
        <f>VLOOKUP($AJ429,Players!$Z$3:$AA$1425,2,FALSE)</f>
        <v>#N/A</v>
      </c>
      <c r="AM429" s="260" t="e">
        <f t="shared" si="45"/>
        <v>#N/A</v>
      </c>
      <c r="AT429" s="225"/>
      <c r="AU429" s="261">
        <v>428</v>
      </c>
      <c r="AV429" s="260" t="e">
        <f>VLOOKUP($AT429,Players!$Z$3:$AA$1425,2,FALSE)</f>
        <v>#N/A</v>
      </c>
      <c r="AW429" s="260" t="e">
        <f t="shared" si="46"/>
        <v>#N/A</v>
      </c>
    </row>
    <row r="430" spans="26:49">
      <c r="Z430" s="225"/>
      <c r="AA430" s="261">
        <v>429</v>
      </c>
      <c r="AB430" s="260" t="e">
        <f>VLOOKUP($Z430,Players!$C$3:$D$1242,2,FALSE)</f>
        <v>#N/A</v>
      </c>
      <c r="AC430" s="260" t="e">
        <f t="shared" si="44"/>
        <v>#N/A</v>
      </c>
      <c r="AJ430" s="225"/>
      <c r="AK430" s="261">
        <v>429</v>
      </c>
      <c r="AL430" s="260" t="e">
        <f>VLOOKUP($AJ430,Players!$Z$3:$AA$1425,2,FALSE)</f>
        <v>#N/A</v>
      </c>
      <c r="AM430" s="260" t="e">
        <f t="shared" si="45"/>
        <v>#N/A</v>
      </c>
      <c r="AT430" s="225"/>
      <c r="AU430" s="261">
        <v>429</v>
      </c>
      <c r="AV430" s="260" t="e">
        <f>VLOOKUP($AT430,Players!$Z$3:$AA$1425,2,FALSE)</f>
        <v>#N/A</v>
      </c>
      <c r="AW430" s="260" t="e">
        <f t="shared" si="46"/>
        <v>#N/A</v>
      </c>
    </row>
    <row r="431" spans="26:49">
      <c r="Z431" s="225"/>
      <c r="AA431" s="261">
        <v>430</v>
      </c>
      <c r="AB431" s="260" t="e">
        <f>VLOOKUP($Z431,Players!$C$3:$D$1242,2,FALSE)</f>
        <v>#N/A</v>
      </c>
      <c r="AC431" s="260" t="e">
        <f t="shared" si="44"/>
        <v>#N/A</v>
      </c>
      <c r="AJ431" s="225"/>
      <c r="AK431" s="261">
        <v>430</v>
      </c>
      <c r="AL431" s="260" t="e">
        <f>VLOOKUP($AJ431,Players!$Z$3:$AA$1425,2,FALSE)</f>
        <v>#N/A</v>
      </c>
      <c r="AM431" s="260" t="e">
        <f t="shared" si="45"/>
        <v>#N/A</v>
      </c>
      <c r="AT431" s="225"/>
      <c r="AU431" s="261">
        <v>430</v>
      </c>
      <c r="AV431" s="260" t="e">
        <f>VLOOKUP($AT431,Players!$Z$3:$AA$1425,2,FALSE)</f>
        <v>#N/A</v>
      </c>
      <c r="AW431" s="260" t="e">
        <f t="shared" si="46"/>
        <v>#N/A</v>
      </c>
    </row>
    <row r="432" spans="26:49">
      <c r="Z432" s="225"/>
      <c r="AA432" s="261">
        <v>431</v>
      </c>
      <c r="AB432" s="260" t="e">
        <f>VLOOKUP($Z432,Players!$C$3:$D$1242,2,FALSE)</f>
        <v>#N/A</v>
      </c>
      <c r="AC432" s="260" t="e">
        <f t="shared" si="44"/>
        <v>#N/A</v>
      </c>
      <c r="AJ432" s="225"/>
      <c r="AK432" s="261">
        <v>431</v>
      </c>
      <c r="AL432" s="260" t="e">
        <f>VLOOKUP($AJ432,Players!$Z$3:$AA$1425,2,FALSE)</f>
        <v>#N/A</v>
      </c>
      <c r="AM432" s="260" t="e">
        <f t="shared" si="45"/>
        <v>#N/A</v>
      </c>
      <c r="AT432" s="225"/>
      <c r="AU432" s="261">
        <v>431</v>
      </c>
      <c r="AV432" s="260" t="e">
        <f>VLOOKUP($AT432,Players!$Z$3:$AA$1425,2,FALSE)</f>
        <v>#N/A</v>
      </c>
      <c r="AW432" s="260" t="e">
        <f t="shared" si="46"/>
        <v>#N/A</v>
      </c>
    </row>
    <row r="433" spans="26:49">
      <c r="Z433" s="225"/>
      <c r="AA433" s="261">
        <v>432</v>
      </c>
      <c r="AB433" s="260" t="e">
        <f>VLOOKUP($Z433,Players!$C$3:$D$1242,2,FALSE)</f>
        <v>#N/A</v>
      </c>
      <c r="AC433" s="260" t="e">
        <f t="shared" si="44"/>
        <v>#N/A</v>
      </c>
      <c r="AJ433" s="225"/>
      <c r="AK433" s="261">
        <v>432</v>
      </c>
      <c r="AL433" s="260" t="e">
        <f>VLOOKUP($AJ433,Players!$Z$3:$AA$1425,2,FALSE)</f>
        <v>#N/A</v>
      </c>
      <c r="AM433" s="260" t="e">
        <f t="shared" si="45"/>
        <v>#N/A</v>
      </c>
      <c r="AT433" s="225"/>
      <c r="AU433" s="261">
        <v>432</v>
      </c>
      <c r="AV433" s="260" t="e">
        <f>VLOOKUP($AT433,Players!$Z$3:$AA$1425,2,FALSE)</f>
        <v>#N/A</v>
      </c>
      <c r="AW433" s="260" t="e">
        <f t="shared" si="46"/>
        <v>#N/A</v>
      </c>
    </row>
    <row r="434" spans="26:49">
      <c r="Z434" s="225"/>
      <c r="AA434" s="261">
        <v>433</v>
      </c>
      <c r="AB434" s="260" t="e">
        <f>VLOOKUP($Z434,Players!$C$3:$D$1242,2,FALSE)</f>
        <v>#N/A</v>
      </c>
      <c r="AC434" s="260" t="e">
        <f t="shared" si="44"/>
        <v>#N/A</v>
      </c>
      <c r="AJ434" s="225"/>
      <c r="AK434" s="261">
        <v>433</v>
      </c>
      <c r="AL434" s="260" t="e">
        <f>VLOOKUP($AJ434,Players!$Z$3:$AA$1425,2,FALSE)</f>
        <v>#N/A</v>
      </c>
      <c r="AM434" s="260" t="e">
        <f t="shared" si="45"/>
        <v>#N/A</v>
      </c>
      <c r="AT434" s="225"/>
      <c r="AU434" s="261">
        <v>433</v>
      </c>
      <c r="AV434" s="260" t="e">
        <f>VLOOKUP($AT434,Players!$Z$3:$AA$1425,2,FALSE)</f>
        <v>#N/A</v>
      </c>
      <c r="AW434" s="260" t="e">
        <f t="shared" si="46"/>
        <v>#N/A</v>
      </c>
    </row>
    <row r="435" spans="26:49">
      <c r="Z435" s="225"/>
      <c r="AA435" s="261">
        <v>434</v>
      </c>
      <c r="AB435" s="260" t="e">
        <f>VLOOKUP($Z435,Players!$C$3:$D$1242,2,FALSE)</f>
        <v>#N/A</v>
      </c>
      <c r="AC435" s="260" t="e">
        <f t="shared" si="44"/>
        <v>#N/A</v>
      </c>
      <c r="AJ435" s="225"/>
      <c r="AK435" s="261">
        <v>434</v>
      </c>
      <c r="AL435" s="260" t="e">
        <f>VLOOKUP($AJ435,Players!$Z$3:$AA$1425,2,FALSE)</f>
        <v>#N/A</v>
      </c>
      <c r="AM435" s="260" t="e">
        <f t="shared" si="45"/>
        <v>#N/A</v>
      </c>
      <c r="AT435" s="225"/>
      <c r="AU435" s="261">
        <v>434</v>
      </c>
      <c r="AV435" s="260" t="e">
        <f>VLOOKUP($AT435,Players!$Z$3:$AA$1425,2,FALSE)</f>
        <v>#N/A</v>
      </c>
      <c r="AW435" s="260" t="e">
        <f t="shared" si="46"/>
        <v>#N/A</v>
      </c>
    </row>
    <row r="436" spans="26:49">
      <c r="Z436" s="225"/>
      <c r="AA436" s="261">
        <v>435</v>
      </c>
      <c r="AB436" s="260" t="e">
        <f>VLOOKUP($Z436,Players!$C$3:$D$1242,2,FALSE)</f>
        <v>#N/A</v>
      </c>
      <c r="AC436" s="260" t="e">
        <f t="shared" si="44"/>
        <v>#N/A</v>
      </c>
      <c r="AJ436" s="225"/>
      <c r="AK436" s="261">
        <v>435</v>
      </c>
      <c r="AL436" s="260" t="e">
        <f>VLOOKUP($AJ436,Players!$Z$3:$AA$1425,2,FALSE)</f>
        <v>#N/A</v>
      </c>
      <c r="AM436" s="260" t="e">
        <f t="shared" si="45"/>
        <v>#N/A</v>
      </c>
      <c r="AT436" s="225"/>
      <c r="AU436" s="261">
        <v>435</v>
      </c>
      <c r="AV436" s="260" t="e">
        <f>VLOOKUP($AT436,Players!$Z$3:$AA$1425,2,FALSE)</f>
        <v>#N/A</v>
      </c>
      <c r="AW436" s="260" t="e">
        <f t="shared" si="46"/>
        <v>#N/A</v>
      </c>
    </row>
    <row r="437" spans="26:49">
      <c r="Z437" s="225"/>
      <c r="AA437" s="261">
        <v>436</v>
      </c>
      <c r="AB437" s="260" t="e">
        <f>VLOOKUP($Z437,Players!$C$3:$D$1242,2,FALSE)</f>
        <v>#N/A</v>
      </c>
      <c r="AC437" s="260" t="e">
        <f t="shared" si="44"/>
        <v>#N/A</v>
      </c>
      <c r="AJ437" s="225"/>
      <c r="AK437" s="261">
        <v>436</v>
      </c>
      <c r="AL437" s="260" t="e">
        <f>VLOOKUP($AJ437,Players!$Z$3:$AA$1425,2,FALSE)</f>
        <v>#N/A</v>
      </c>
      <c r="AM437" s="260" t="e">
        <f t="shared" si="45"/>
        <v>#N/A</v>
      </c>
      <c r="AT437" s="225"/>
      <c r="AU437" s="261">
        <v>436</v>
      </c>
      <c r="AV437" s="260" t="e">
        <f>VLOOKUP($AT437,Players!$Z$3:$AA$1425,2,FALSE)</f>
        <v>#N/A</v>
      </c>
      <c r="AW437" s="260" t="e">
        <f t="shared" si="46"/>
        <v>#N/A</v>
      </c>
    </row>
    <row r="438" spans="26:49">
      <c r="Z438" s="225"/>
      <c r="AA438" s="261">
        <v>437</v>
      </c>
      <c r="AB438" s="260" t="e">
        <f>VLOOKUP($Z438,Players!$C$3:$D$1242,2,FALSE)</f>
        <v>#N/A</v>
      </c>
      <c r="AC438" s="260" t="e">
        <f t="shared" si="44"/>
        <v>#N/A</v>
      </c>
      <c r="AJ438" s="225"/>
      <c r="AK438" s="261">
        <v>437</v>
      </c>
      <c r="AL438" s="260" t="e">
        <f>VLOOKUP($AJ438,Players!$Z$3:$AA$1425,2,FALSE)</f>
        <v>#N/A</v>
      </c>
      <c r="AM438" s="260" t="e">
        <f t="shared" si="45"/>
        <v>#N/A</v>
      </c>
      <c r="AT438" s="225"/>
      <c r="AU438" s="261">
        <v>437</v>
      </c>
      <c r="AV438" s="260" t="e">
        <f>VLOOKUP($AT438,Players!$Z$3:$AA$1425,2,FALSE)</f>
        <v>#N/A</v>
      </c>
      <c r="AW438" s="260" t="e">
        <f t="shared" si="46"/>
        <v>#N/A</v>
      </c>
    </row>
    <row r="439" spans="26:49">
      <c r="Z439" s="225"/>
      <c r="AA439" s="261">
        <v>438</v>
      </c>
      <c r="AB439" s="260" t="e">
        <f>VLOOKUP($Z439,Players!$C$3:$D$1242,2,FALSE)</f>
        <v>#N/A</v>
      </c>
      <c r="AC439" s="260" t="e">
        <f t="shared" si="44"/>
        <v>#N/A</v>
      </c>
      <c r="AJ439" s="225"/>
      <c r="AK439" s="261">
        <v>438</v>
      </c>
      <c r="AL439" s="260" t="e">
        <f>VLOOKUP($AJ439,Players!$Z$3:$AA$1425,2,FALSE)</f>
        <v>#N/A</v>
      </c>
      <c r="AM439" s="260" t="e">
        <f t="shared" si="45"/>
        <v>#N/A</v>
      </c>
      <c r="AT439" s="225"/>
      <c r="AU439" s="261">
        <v>438</v>
      </c>
      <c r="AV439" s="260" t="e">
        <f>VLOOKUP($AT439,Players!$Z$3:$AA$1425,2,FALSE)</f>
        <v>#N/A</v>
      </c>
      <c r="AW439" s="260" t="e">
        <f t="shared" si="46"/>
        <v>#N/A</v>
      </c>
    </row>
    <row r="440" spans="26:49">
      <c r="Z440" s="225"/>
      <c r="AA440" s="261">
        <v>439</v>
      </c>
      <c r="AB440" s="260" t="e">
        <f>VLOOKUP($Z440,Players!$C$3:$D$1242,2,FALSE)</f>
        <v>#N/A</v>
      </c>
      <c r="AC440" s="260" t="e">
        <f t="shared" si="44"/>
        <v>#N/A</v>
      </c>
      <c r="AJ440" s="225"/>
      <c r="AK440" s="261">
        <v>439</v>
      </c>
      <c r="AL440" s="260" t="e">
        <f>VLOOKUP($AJ440,Players!$Z$3:$AA$1425,2,FALSE)</f>
        <v>#N/A</v>
      </c>
      <c r="AM440" s="260" t="e">
        <f t="shared" si="45"/>
        <v>#N/A</v>
      </c>
      <c r="AT440" s="225"/>
      <c r="AU440" s="261">
        <v>439</v>
      </c>
      <c r="AV440" s="260" t="e">
        <f>VLOOKUP($AT440,Players!$Z$3:$AA$1425,2,FALSE)</f>
        <v>#N/A</v>
      </c>
      <c r="AW440" s="260" t="e">
        <f t="shared" si="46"/>
        <v>#N/A</v>
      </c>
    </row>
    <row r="441" spans="26:49">
      <c r="Z441" s="225"/>
      <c r="AA441" s="261">
        <v>440</v>
      </c>
      <c r="AB441" s="260" t="e">
        <f>VLOOKUP($Z441,Players!$C$3:$D$1242,2,FALSE)</f>
        <v>#N/A</v>
      </c>
      <c r="AC441" s="260" t="e">
        <f t="shared" si="44"/>
        <v>#N/A</v>
      </c>
      <c r="AJ441" s="225"/>
      <c r="AK441" s="261">
        <v>440</v>
      </c>
      <c r="AL441" s="260" t="e">
        <f>VLOOKUP($AJ441,Players!$Z$3:$AA$1425,2,FALSE)</f>
        <v>#N/A</v>
      </c>
      <c r="AM441" s="260" t="e">
        <f t="shared" si="45"/>
        <v>#N/A</v>
      </c>
      <c r="AT441" s="225"/>
      <c r="AU441" s="261">
        <v>440</v>
      </c>
      <c r="AV441" s="260" t="e">
        <f>VLOOKUP($AT441,Players!$Z$3:$AA$1425,2,FALSE)</f>
        <v>#N/A</v>
      </c>
      <c r="AW441" s="260" t="e">
        <f t="shared" si="46"/>
        <v>#N/A</v>
      </c>
    </row>
    <row r="442" spans="26:49">
      <c r="Z442" s="225"/>
      <c r="AA442" s="261">
        <v>441</v>
      </c>
      <c r="AB442" s="260" t="e">
        <f>VLOOKUP($Z442,Players!$C$3:$D$1242,2,FALSE)</f>
        <v>#N/A</v>
      </c>
      <c r="AC442" s="260" t="e">
        <f t="shared" si="44"/>
        <v>#N/A</v>
      </c>
      <c r="AJ442" s="225"/>
      <c r="AK442" s="261">
        <v>441</v>
      </c>
      <c r="AL442" s="260" t="e">
        <f>VLOOKUP($AJ442,Players!$Z$3:$AA$1425,2,FALSE)</f>
        <v>#N/A</v>
      </c>
      <c r="AM442" s="260" t="e">
        <f t="shared" si="45"/>
        <v>#N/A</v>
      </c>
      <c r="AT442" s="225"/>
      <c r="AU442" s="261">
        <v>441</v>
      </c>
      <c r="AV442" s="260" t="e">
        <f>VLOOKUP($AT442,Players!$Z$3:$AA$1425,2,FALSE)</f>
        <v>#N/A</v>
      </c>
      <c r="AW442" s="260" t="e">
        <f t="shared" si="46"/>
        <v>#N/A</v>
      </c>
    </row>
    <row r="443" spans="26:49">
      <c r="Z443" s="225"/>
      <c r="AA443" s="261">
        <v>442</v>
      </c>
      <c r="AB443" s="260" t="e">
        <f>VLOOKUP($Z443,Players!$C$3:$D$1242,2,FALSE)</f>
        <v>#N/A</v>
      </c>
      <c r="AC443" s="260" t="e">
        <f t="shared" si="44"/>
        <v>#N/A</v>
      </c>
      <c r="AJ443" s="225"/>
      <c r="AK443" s="261">
        <v>442</v>
      </c>
      <c r="AL443" s="260" t="e">
        <f>VLOOKUP($AJ443,Players!$Z$3:$AA$1425,2,FALSE)</f>
        <v>#N/A</v>
      </c>
      <c r="AM443" s="260" t="e">
        <f t="shared" si="45"/>
        <v>#N/A</v>
      </c>
      <c r="AT443" s="225"/>
      <c r="AU443" s="261">
        <v>442</v>
      </c>
      <c r="AV443" s="260" t="e">
        <f>VLOOKUP($AT443,Players!$Z$3:$AA$1425,2,FALSE)</f>
        <v>#N/A</v>
      </c>
      <c r="AW443" s="260" t="e">
        <f t="shared" si="46"/>
        <v>#N/A</v>
      </c>
    </row>
    <row r="444" spans="26:49">
      <c r="Z444" s="225"/>
      <c r="AA444" s="261">
        <v>443</v>
      </c>
      <c r="AB444" s="260" t="e">
        <f>VLOOKUP($Z444,Players!$C$3:$D$1242,2,FALSE)</f>
        <v>#N/A</v>
      </c>
      <c r="AC444" s="260" t="e">
        <f t="shared" si="44"/>
        <v>#N/A</v>
      </c>
      <c r="AJ444" s="225"/>
      <c r="AK444" s="261">
        <v>443</v>
      </c>
      <c r="AL444" s="260" t="e">
        <f>VLOOKUP($AJ444,Players!$Z$3:$AA$1425,2,FALSE)</f>
        <v>#N/A</v>
      </c>
      <c r="AM444" s="260" t="e">
        <f t="shared" si="45"/>
        <v>#N/A</v>
      </c>
      <c r="AT444" s="225"/>
      <c r="AU444" s="261">
        <v>443</v>
      </c>
      <c r="AV444" s="260" t="e">
        <f>VLOOKUP($AT444,Players!$Z$3:$AA$1425,2,FALSE)</f>
        <v>#N/A</v>
      </c>
      <c r="AW444" s="260" t="e">
        <f t="shared" si="46"/>
        <v>#N/A</v>
      </c>
    </row>
    <row r="445" spans="26:49">
      <c r="Z445" s="225"/>
      <c r="AA445" s="261">
        <v>444</v>
      </c>
      <c r="AB445" s="260" t="e">
        <f>VLOOKUP($Z445,Players!$C$3:$D$1242,2,FALSE)</f>
        <v>#N/A</v>
      </c>
      <c r="AC445" s="260" t="e">
        <f t="shared" si="44"/>
        <v>#N/A</v>
      </c>
      <c r="AJ445" s="225"/>
      <c r="AK445" s="261">
        <v>444</v>
      </c>
      <c r="AL445" s="260" t="e">
        <f>VLOOKUP($AJ445,Players!$Z$3:$AA$1425,2,FALSE)</f>
        <v>#N/A</v>
      </c>
      <c r="AM445" s="260" t="e">
        <f t="shared" si="45"/>
        <v>#N/A</v>
      </c>
      <c r="AT445" s="225"/>
      <c r="AU445" s="261">
        <v>444</v>
      </c>
      <c r="AV445" s="260" t="e">
        <f>VLOOKUP($AT445,Players!$Z$3:$AA$1425,2,FALSE)</f>
        <v>#N/A</v>
      </c>
      <c r="AW445" s="260" t="e">
        <f t="shared" si="46"/>
        <v>#N/A</v>
      </c>
    </row>
    <row r="446" spans="26:49">
      <c r="Z446" s="225"/>
      <c r="AA446" s="261">
        <v>445</v>
      </c>
      <c r="AB446" s="260" t="e">
        <f>VLOOKUP($Z446,Players!$C$3:$D$1242,2,FALSE)</f>
        <v>#N/A</v>
      </c>
      <c r="AC446" s="260" t="e">
        <f t="shared" si="44"/>
        <v>#N/A</v>
      </c>
      <c r="AJ446" s="225"/>
      <c r="AK446" s="261">
        <v>445</v>
      </c>
      <c r="AL446" s="260" t="e">
        <f>VLOOKUP($AJ446,Players!$Z$3:$AA$1425,2,FALSE)</f>
        <v>#N/A</v>
      </c>
      <c r="AM446" s="260" t="e">
        <f t="shared" si="45"/>
        <v>#N/A</v>
      </c>
      <c r="AT446" s="225"/>
      <c r="AU446" s="261">
        <v>445</v>
      </c>
      <c r="AV446" s="260" t="e">
        <f>VLOOKUP($AT446,Players!$Z$3:$AA$1425,2,FALSE)</f>
        <v>#N/A</v>
      </c>
      <c r="AW446" s="260" t="e">
        <f t="shared" si="46"/>
        <v>#N/A</v>
      </c>
    </row>
    <row r="447" spans="26:49">
      <c r="Z447" s="225"/>
      <c r="AA447" s="261">
        <v>446</v>
      </c>
      <c r="AB447" s="260" t="e">
        <f>VLOOKUP($Z447,Players!$C$3:$D$1242,2,FALSE)</f>
        <v>#N/A</v>
      </c>
      <c r="AC447" s="260" t="e">
        <f t="shared" si="44"/>
        <v>#N/A</v>
      </c>
      <c r="AJ447" s="225"/>
      <c r="AK447" s="261">
        <v>446</v>
      </c>
      <c r="AL447" s="260" t="e">
        <f>VLOOKUP($AJ447,Players!$Z$3:$AA$1425,2,FALSE)</f>
        <v>#N/A</v>
      </c>
      <c r="AM447" s="260" t="e">
        <f t="shared" si="45"/>
        <v>#N/A</v>
      </c>
      <c r="AT447" s="225"/>
      <c r="AU447" s="261">
        <v>446</v>
      </c>
      <c r="AV447" s="260" t="e">
        <f>VLOOKUP($AT447,Players!$Z$3:$AA$1425,2,FALSE)</f>
        <v>#N/A</v>
      </c>
      <c r="AW447" s="260" t="e">
        <f t="shared" si="46"/>
        <v>#N/A</v>
      </c>
    </row>
    <row r="448" spans="26:49">
      <c r="Z448" s="225"/>
      <c r="AA448" s="261">
        <v>447</v>
      </c>
      <c r="AB448" s="260" t="e">
        <f>VLOOKUP($Z448,Players!$C$3:$D$1242,2,FALSE)</f>
        <v>#N/A</v>
      </c>
      <c r="AC448" s="260" t="e">
        <f t="shared" si="44"/>
        <v>#N/A</v>
      </c>
      <c r="AJ448" s="225"/>
      <c r="AK448" s="261">
        <v>447</v>
      </c>
      <c r="AL448" s="260" t="e">
        <f>VLOOKUP($AJ448,Players!$Z$3:$AA$1425,2,FALSE)</f>
        <v>#N/A</v>
      </c>
      <c r="AM448" s="260" t="e">
        <f t="shared" si="45"/>
        <v>#N/A</v>
      </c>
      <c r="AT448" s="225"/>
      <c r="AU448" s="261">
        <v>447</v>
      </c>
      <c r="AV448" s="260" t="e">
        <f>VLOOKUP($AT448,Players!$Z$3:$AA$1425,2,FALSE)</f>
        <v>#N/A</v>
      </c>
      <c r="AW448" s="260" t="e">
        <f t="shared" si="46"/>
        <v>#N/A</v>
      </c>
    </row>
    <row r="449" spans="26:49">
      <c r="Z449" s="225"/>
      <c r="AA449" s="261">
        <v>448</v>
      </c>
      <c r="AB449" s="260" t="e">
        <f>VLOOKUP($Z449,Players!$C$3:$D$1242,2,FALSE)</f>
        <v>#N/A</v>
      </c>
      <c r="AC449" s="260" t="e">
        <f t="shared" si="44"/>
        <v>#N/A</v>
      </c>
      <c r="AJ449" s="225"/>
      <c r="AK449" s="261">
        <v>448</v>
      </c>
      <c r="AL449" s="260" t="e">
        <f>VLOOKUP($AJ449,Players!$Z$3:$AA$1425,2,FALSE)</f>
        <v>#N/A</v>
      </c>
      <c r="AM449" s="260" t="e">
        <f t="shared" si="45"/>
        <v>#N/A</v>
      </c>
      <c r="AT449" s="225"/>
      <c r="AU449" s="261">
        <v>448</v>
      </c>
      <c r="AV449" s="260" t="e">
        <f>VLOOKUP($AT449,Players!$Z$3:$AA$1425,2,FALSE)</f>
        <v>#N/A</v>
      </c>
      <c r="AW449" s="260" t="e">
        <f t="shared" si="46"/>
        <v>#N/A</v>
      </c>
    </row>
    <row r="450" spans="26:49">
      <c r="Z450" s="225"/>
      <c r="AA450" s="261">
        <v>449</v>
      </c>
      <c r="AB450" s="260" t="e">
        <f>VLOOKUP($Z450,Players!$C$3:$D$1242,2,FALSE)</f>
        <v>#N/A</v>
      </c>
      <c r="AC450" s="260" t="e">
        <f t="shared" ref="AC450:AC459" si="47">IF(AB450&gt;0,1,0)</f>
        <v>#N/A</v>
      </c>
      <c r="AJ450" s="225"/>
      <c r="AK450" s="261">
        <v>449</v>
      </c>
      <c r="AL450" s="260" t="e">
        <f>VLOOKUP($AJ450,Players!$Z$3:$AA$1425,2,FALSE)</f>
        <v>#N/A</v>
      </c>
      <c r="AM450" s="260" t="e">
        <f t="shared" ref="AM450:AM513" si="48">IF(AL450&gt;0,1,0)</f>
        <v>#N/A</v>
      </c>
      <c r="AT450" s="225"/>
      <c r="AU450" s="261">
        <v>449</v>
      </c>
      <c r="AV450" s="260" t="e">
        <f>VLOOKUP($AT450,Players!$Z$3:$AA$1425,2,FALSE)</f>
        <v>#N/A</v>
      </c>
      <c r="AW450" s="260" t="e">
        <f t="shared" ref="AW450:AW513" si="49">IF(AV450&gt;0,1,0)</f>
        <v>#N/A</v>
      </c>
    </row>
    <row r="451" spans="26:49">
      <c r="Z451" s="225"/>
      <c r="AA451" s="261">
        <v>450</v>
      </c>
      <c r="AB451" s="260" t="e">
        <f>VLOOKUP($Z451,Players!$C$3:$D$1242,2,FALSE)</f>
        <v>#N/A</v>
      </c>
      <c r="AC451" s="260" t="e">
        <f t="shared" si="47"/>
        <v>#N/A</v>
      </c>
      <c r="AJ451" s="225"/>
      <c r="AK451" s="261">
        <v>450</v>
      </c>
      <c r="AL451" s="260" t="e">
        <f>VLOOKUP($AJ451,Players!$Z$3:$AA$1425,2,FALSE)</f>
        <v>#N/A</v>
      </c>
      <c r="AM451" s="260" t="e">
        <f t="shared" si="48"/>
        <v>#N/A</v>
      </c>
      <c r="AT451" s="225"/>
      <c r="AU451" s="261">
        <v>450</v>
      </c>
      <c r="AV451" s="260" t="e">
        <f>VLOOKUP($AT451,Players!$Z$3:$AA$1425,2,FALSE)</f>
        <v>#N/A</v>
      </c>
      <c r="AW451" s="260" t="e">
        <f t="shared" si="49"/>
        <v>#N/A</v>
      </c>
    </row>
    <row r="452" spans="26:49">
      <c r="Z452" s="225"/>
      <c r="AA452" s="261">
        <v>451</v>
      </c>
      <c r="AB452" s="260" t="e">
        <f>VLOOKUP($Z452,Players!$C$3:$D$1242,2,FALSE)</f>
        <v>#N/A</v>
      </c>
      <c r="AC452" s="260" t="e">
        <f t="shared" si="47"/>
        <v>#N/A</v>
      </c>
      <c r="AJ452" s="225"/>
      <c r="AK452" s="261">
        <v>451</v>
      </c>
      <c r="AL452" s="260" t="e">
        <f>VLOOKUP($AJ452,Players!$Z$3:$AA$1425,2,FALSE)</f>
        <v>#N/A</v>
      </c>
      <c r="AM452" s="260" t="e">
        <f t="shared" si="48"/>
        <v>#N/A</v>
      </c>
      <c r="AT452" s="225"/>
      <c r="AU452" s="261">
        <v>451</v>
      </c>
      <c r="AV452" s="260" t="e">
        <f>VLOOKUP($AT452,Players!$Z$3:$AA$1425,2,FALSE)</f>
        <v>#N/A</v>
      </c>
      <c r="AW452" s="260" t="e">
        <f t="shared" si="49"/>
        <v>#N/A</v>
      </c>
    </row>
    <row r="453" spans="26:49">
      <c r="Z453" s="225"/>
      <c r="AA453" s="261">
        <v>452</v>
      </c>
      <c r="AB453" s="260" t="e">
        <f>VLOOKUP($Z453,Players!$C$3:$D$1242,2,FALSE)</f>
        <v>#N/A</v>
      </c>
      <c r="AC453" s="260" t="e">
        <f t="shared" si="47"/>
        <v>#N/A</v>
      </c>
      <c r="AJ453" s="225"/>
      <c r="AK453" s="261">
        <v>452</v>
      </c>
      <c r="AL453" s="260" t="e">
        <f>VLOOKUP($AJ453,Players!$Z$3:$AA$1425,2,FALSE)</f>
        <v>#N/A</v>
      </c>
      <c r="AM453" s="260" t="e">
        <f t="shared" si="48"/>
        <v>#N/A</v>
      </c>
      <c r="AT453" s="225"/>
      <c r="AU453" s="261">
        <v>452</v>
      </c>
      <c r="AV453" s="260" t="e">
        <f>VLOOKUP($AT453,Players!$Z$3:$AA$1425,2,FALSE)</f>
        <v>#N/A</v>
      </c>
      <c r="AW453" s="260" t="e">
        <f t="shared" si="49"/>
        <v>#N/A</v>
      </c>
    </row>
    <row r="454" spans="26:49">
      <c r="Z454" s="225"/>
      <c r="AA454" s="261">
        <v>453</v>
      </c>
      <c r="AB454" s="260" t="e">
        <f>VLOOKUP($Z454,Players!$C$3:$D$1242,2,FALSE)</f>
        <v>#N/A</v>
      </c>
      <c r="AC454" s="260" t="e">
        <f t="shared" si="47"/>
        <v>#N/A</v>
      </c>
      <c r="AJ454" s="225"/>
      <c r="AK454" s="261">
        <v>453</v>
      </c>
      <c r="AL454" s="260" t="e">
        <f>VLOOKUP($AJ454,Players!$Z$3:$AA$1425,2,FALSE)</f>
        <v>#N/A</v>
      </c>
      <c r="AM454" s="260" t="e">
        <f t="shared" si="48"/>
        <v>#N/A</v>
      </c>
      <c r="AT454" s="225"/>
      <c r="AU454" s="261">
        <v>453</v>
      </c>
      <c r="AV454" s="260" t="e">
        <f>VLOOKUP($AT454,Players!$Z$3:$AA$1425,2,FALSE)</f>
        <v>#N/A</v>
      </c>
      <c r="AW454" s="260" t="e">
        <f t="shared" si="49"/>
        <v>#N/A</v>
      </c>
    </row>
    <row r="455" spans="26:49">
      <c r="Z455" s="225"/>
      <c r="AA455" s="261">
        <v>454</v>
      </c>
      <c r="AB455" s="260" t="e">
        <f>VLOOKUP($Z455,Players!$C$3:$D$1242,2,FALSE)</f>
        <v>#N/A</v>
      </c>
      <c r="AC455" s="260" t="e">
        <f t="shared" si="47"/>
        <v>#N/A</v>
      </c>
      <c r="AJ455" s="225"/>
      <c r="AK455" s="261">
        <v>454</v>
      </c>
      <c r="AL455" s="260" t="e">
        <f>VLOOKUP($AJ455,Players!$Z$3:$AA$1425,2,FALSE)</f>
        <v>#N/A</v>
      </c>
      <c r="AM455" s="260" t="e">
        <f t="shared" si="48"/>
        <v>#N/A</v>
      </c>
      <c r="AT455" s="225"/>
      <c r="AU455" s="261">
        <v>454</v>
      </c>
      <c r="AV455" s="260" t="e">
        <f>VLOOKUP($AT455,Players!$Z$3:$AA$1425,2,FALSE)</f>
        <v>#N/A</v>
      </c>
      <c r="AW455" s="260" t="e">
        <f t="shared" si="49"/>
        <v>#N/A</v>
      </c>
    </row>
    <row r="456" spans="26:49">
      <c r="Z456" s="225"/>
      <c r="AA456" s="261">
        <v>455</v>
      </c>
      <c r="AB456" s="260" t="e">
        <f>VLOOKUP($Z456,Players!$C$3:$D$1242,2,FALSE)</f>
        <v>#N/A</v>
      </c>
      <c r="AC456" s="260" t="e">
        <f t="shared" si="47"/>
        <v>#N/A</v>
      </c>
      <c r="AJ456" s="225"/>
      <c r="AK456" s="261">
        <v>455</v>
      </c>
      <c r="AL456" s="260" t="e">
        <f>VLOOKUP($AJ456,Players!$Z$3:$AA$1425,2,FALSE)</f>
        <v>#N/A</v>
      </c>
      <c r="AM456" s="260" t="e">
        <f t="shared" si="48"/>
        <v>#N/A</v>
      </c>
      <c r="AT456" s="225"/>
      <c r="AU456" s="261">
        <v>455</v>
      </c>
      <c r="AV456" s="260" t="e">
        <f>VLOOKUP($AT456,Players!$Z$3:$AA$1425,2,FALSE)</f>
        <v>#N/A</v>
      </c>
      <c r="AW456" s="260" t="e">
        <f t="shared" si="49"/>
        <v>#N/A</v>
      </c>
    </row>
    <row r="457" spans="26:49">
      <c r="Z457" s="225"/>
      <c r="AA457" s="261">
        <v>456</v>
      </c>
      <c r="AB457" s="260" t="e">
        <f>VLOOKUP($Z457,Players!$C$3:$D$1242,2,FALSE)</f>
        <v>#N/A</v>
      </c>
      <c r="AC457" s="260" t="e">
        <f t="shared" si="47"/>
        <v>#N/A</v>
      </c>
      <c r="AJ457" s="225"/>
      <c r="AK457" s="261">
        <v>456</v>
      </c>
      <c r="AL457" s="260" t="e">
        <f>VLOOKUP($AJ457,Players!$Z$3:$AA$1425,2,FALSE)</f>
        <v>#N/A</v>
      </c>
      <c r="AM457" s="260" t="e">
        <f t="shared" si="48"/>
        <v>#N/A</v>
      </c>
      <c r="AT457" s="225"/>
      <c r="AU457" s="261">
        <v>456</v>
      </c>
      <c r="AV457" s="260" t="e">
        <f>VLOOKUP($AT457,Players!$Z$3:$AA$1425,2,FALSE)</f>
        <v>#N/A</v>
      </c>
      <c r="AW457" s="260" t="e">
        <f t="shared" si="49"/>
        <v>#N/A</v>
      </c>
    </row>
    <row r="458" spans="26:49">
      <c r="Z458" s="225"/>
      <c r="AA458" s="261">
        <v>457</v>
      </c>
      <c r="AB458" s="260" t="e">
        <f>VLOOKUP($Z458,Players!$C$3:$D$1242,2,FALSE)</f>
        <v>#N/A</v>
      </c>
      <c r="AC458" s="260" t="e">
        <f t="shared" si="47"/>
        <v>#N/A</v>
      </c>
      <c r="AJ458" s="225"/>
      <c r="AK458" s="261">
        <v>457</v>
      </c>
      <c r="AL458" s="260" t="e">
        <f>VLOOKUP($AJ458,Players!$Z$3:$AA$1425,2,FALSE)</f>
        <v>#N/A</v>
      </c>
      <c r="AM458" s="260" t="e">
        <f t="shared" si="48"/>
        <v>#N/A</v>
      </c>
      <c r="AT458" s="225"/>
      <c r="AU458" s="261">
        <v>457</v>
      </c>
      <c r="AV458" s="260" t="e">
        <f>VLOOKUP($AT458,Players!$Z$3:$AA$1425,2,FALSE)</f>
        <v>#N/A</v>
      </c>
      <c r="AW458" s="260" t="e">
        <f t="shared" si="49"/>
        <v>#N/A</v>
      </c>
    </row>
    <row r="459" spans="26:49">
      <c r="Z459" s="225"/>
      <c r="AA459" s="261">
        <v>458</v>
      </c>
      <c r="AB459" s="260" t="e">
        <f>VLOOKUP($Z459,Players!$C$3:$D$1242,2,FALSE)</f>
        <v>#N/A</v>
      </c>
      <c r="AC459" s="260" t="e">
        <f t="shared" si="47"/>
        <v>#N/A</v>
      </c>
      <c r="AJ459" s="225"/>
      <c r="AK459" s="261">
        <v>458</v>
      </c>
      <c r="AL459" s="260" t="e">
        <f>VLOOKUP($AJ459,Players!$Z$3:$AA$1425,2,FALSE)</f>
        <v>#N/A</v>
      </c>
      <c r="AM459" s="260" t="e">
        <f t="shared" si="48"/>
        <v>#N/A</v>
      </c>
      <c r="AT459" s="225"/>
      <c r="AU459" s="261">
        <v>458</v>
      </c>
      <c r="AV459" s="260" t="e">
        <f>VLOOKUP($AT459,Players!$Z$3:$AA$1425,2,FALSE)</f>
        <v>#N/A</v>
      </c>
      <c r="AW459" s="260" t="e">
        <f t="shared" si="49"/>
        <v>#N/A</v>
      </c>
    </row>
    <row r="460" spans="26:49">
      <c r="AJ460" s="225"/>
      <c r="AK460" s="261">
        <v>459</v>
      </c>
      <c r="AL460" s="260" t="e">
        <f>VLOOKUP($AJ460,Players!$Z$3:$AA$1425,2,FALSE)</f>
        <v>#N/A</v>
      </c>
      <c r="AM460" s="260" t="e">
        <f t="shared" si="48"/>
        <v>#N/A</v>
      </c>
      <c r="AT460" s="225"/>
      <c r="AU460" s="261">
        <v>459</v>
      </c>
      <c r="AV460" s="260" t="e">
        <f>VLOOKUP($AT460,Players!$Z$3:$AA$1425,2,FALSE)</f>
        <v>#N/A</v>
      </c>
      <c r="AW460" s="260" t="e">
        <f t="shared" si="49"/>
        <v>#N/A</v>
      </c>
    </row>
    <row r="461" spans="26:49">
      <c r="AJ461" s="225"/>
      <c r="AK461" s="261">
        <v>460</v>
      </c>
      <c r="AL461" s="260" t="e">
        <f>VLOOKUP($AJ461,Players!$Z$3:$AA$1425,2,FALSE)</f>
        <v>#N/A</v>
      </c>
      <c r="AM461" s="260" t="e">
        <f t="shared" si="48"/>
        <v>#N/A</v>
      </c>
      <c r="AT461" s="225"/>
      <c r="AU461" s="261">
        <v>460</v>
      </c>
      <c r="AV461" s="260" t="e">
        <f>VLOOKUP($AT461,Players!$Z$3:$AA$1425,2,FALSE)</f>
        <v>#N/A</v>
      </c>
      <c r="AW461" s="260" t="e">
        <f t="shared" si="49"/>
        <v>#N/A</v>
      </c>
    </row>
    <row r="462" spans="26:49">
      <c r="AJ462" s="225"/>
      <c r="AK462" s="261">
        <v>461</v>
      </c>
      <c r="AL462" s="260" t="e">
        <f>VLOOKUP($AJ462,Players!$Z$3:$AA$1425,2,FALSE)</f>
        <v>#N/A</v>
      </c>
      <c r="AM462" s="260" t="e">
        <f t="shared" si="48"/>
        <v>#N/A</v>
      </c>
      <c r="AT462" s="225"/>
      <c r="AU462" s="261">
        <v>461</v>
      </c>
      <c r="AV462" s="260" t="e">
        <f>VLOOKUP($AT462,Players!$Z$3:$AA$1425,2,FALSE)</f>
        <v>#N/A</v>
      </c>
      <c r="AW462" s="260" t="e">
        <f t="shared" si="49"/>
        <v>#N/A</v>
      </c>
    </row>
    <row r="463" spans="26:49">
      <c r="AJ463" s="225"/>
      <c r="AK463" s="261">
        <v>462</v>
      </c>
      <c r="AL463" s="260" t="e">
        <f>VLOOKUP($AJ463,Players!$Z$3:$AA$1425,2,FALSE)</f>
        <v>#N/A</v>
      </c>
      <c r="AM463" s="260" t="e">
        <f t="shared" si="48"/>
        <v>#N/A</v>
      </c>
      <c r="AT463" s="225"/>
      <c r="AU463" s="261">
        <v>462</v>
      </c>
      <c r="AV463" s="260" t="e">
        <f>VLOOKUP($AT463,Players!$Z$3:$AA$1425,2,FALSE)</f>
        <v>#N/A</v>
      </c>
      <c r="AW463" s="260" t="e">
        <f t="shared" si="49"/>
        <v>#N/A</v>
      </c>
    </row>
    <row r="464" spans="26:49">
      <c r="AJ464" s="225"/>
      <c r="AK464" s="261">
        <v>463</v>
      </c>
      <c r="AL464" s="260" t="e">
        <f>VLOOKUP($AJ464,Players!$Z$3:$AA$1425,2,FALSE)</f>
        <v>#N/A</v>
      </c>
      <c r="AM464" s="260" t="e">
        <f t="shared" si="48"/>
        <v>#N/A</v>
      </c>
      <c r="AT464" s="225"/>
      <c r="AU464" s="261">
        <v>463</v>
      </c>
      <c r="AV464" s="260" t="e">
        <f>VLOOKUP($AT464,Players!$Z$3:$AA$1425,2,FALSE)</f>
        <v>#N/A</v>
      </c>
      <c r="AW464" s="260" t="e">
        <f t="shared" si="49"/>
        <v>#N/A</v>
      </c>
    </row>
    <row r="465" spans="36:49">
      <c r="AJ465" s="225"/>
      <c r="AK465" s="261">
        <v>464</v>
      </c>
      <c r="AL465" s="260" t="e">
        <f>VLOOKUP($AJ465,Players!$Z$3:$AA$1425,2,FALSE)</f>
        <v>#N/A</v>
      </c>
      <c r="AM465" s="260" t="e">
        <f t="shared" si="48"/>
        <v>#N/A</v>
      </c>
      <c r="AT465" s="225"/>
      <c r="AU465" s="261">
        <v>464</v>
      </c>
      <c r="AV465" s="260" t="e">
        <f>VLOOKUP($AT465,Players!$Z$3:$AA$1425,2,FALSE)</f>
        <v>#N/A</v>
      </c>
      <c r="AW465" s="260" t="e">
        <f t="shared" si="49"/>
        <v>#N/A</v>
      </c>
    </row>
    <row r="466" spans="36:49">
      <c r="AJ466" s="225"/>
      <c r="AK466" s="261">
        <v>465</v>
      </c>
      <c r="AL466" s="260" t="e">
        <f>VLOOKUP($AJ466,Players!$Z$3:$AA$1425,2,FALSE)</f>
        <v>#N/A</v>
      </c>
      <c r="AM466" s="260" t="e">
        <f t="shared" si="48"/>
        <v>#N/A</v>
      </c>
      <c r="AT466" s="225"/>
      <c r="AU466" s="261">
        <v>465</v>
      </c>
      <c r="AV466" s="260" t="e">
        <f>VLOOKUP($AT466,Players!$Z$3:$AA$1425,2,FALSE)</f>
        <v>#N/A</v>
      </c>
      <c r="AW466" s="260" t="e">
        <f t="shared" si="49"/>
        <v>#N/A</v>
      </c>
    </row>
    <row r="467" spans="36:49">
      <c r="AJ467" s="225"/>
      <c r="AK467" s="261">
        <v>466</v>
      </c>
      <c r="AL467" s="260" t="e">
        <f>VLOOKUP($AJ467,Players!$Z$3:$AA$1425,2,FALSE)</f>
        <v>#N/A</v>
      </c>
      <c r="AM467" s="260" t="e">
        <f t="shared" si="48"/>
        <v>#N/A</v>
      </c>
      <c r="AT467" s="225"/>
      <c r="AU467" s="261">
        <v>466</v>
      </c>
      <c r="AV467" s="260" t="e">
        <f>VLOOKUP($AT467,Players!$Z$3:$AA$1425,2,FALSE)</f>
        <v>#N/A</v>
      </c>
      <c r="AW467" s="260" t="e">
        <f t="shared" si="49"/>
        <v>#N/A</v>
      </c>
    </row>
    <row r="468" spans="36:49">
      <c r="AJ468" s="225"/>
      <c r="AK468" s="261">
        <v>467</v>
      </c>
      <c r="AL468" s="260" t="e">
        <f>VLOOKUP($AJ468,Players!$Z$3:$AA$1425,2,FALSE)</f>
        <v>#N/A</v>
      </c>
      <c r="AM468" s="260" t="e">
        <f t="shared" si="48"/>
        <v>#N/A</v>
      </c>
      <c r="AT468" s="225"/>
      <c r="AU468" s="261">
        <v>467</v>
      </c>
      <c r="AV468" s="260" t="e">
        <f>VLOOKUP($AT468,Players!$Z$3:$AA$1425,2,FALSE)</f>
        <v>#N/A</v>
      </c>
      <c r="AW468" s="260" t="e">
        <f t="shared" si="49"/>
        <v>#N/A</v>
      </c>
    </row>
    <row r="469" spans="36:49">
      <c r="AJ469" s="225"/>
      <c r="AK469" s="261">
        <v>468</v>
      </c>
      <c r="AL469" s="260" t="e">
        <f>VLOOKUP($AJ469,Players!$Z$3:$AA$1425,2,FALSE)</f>
        <v>#N/A</v>
      </c>
      <c r="AM469" s="260" t="e">
        <f t="shared" si="48"/>
        <v>#N/A</v>
      </c>
      <c r="AT469" s="225"/>
      <c r="AU469" s="261">
        <v>468</v>
      </c>
      <c r="AV469" s="260" t="e">
        <f>VLOOKUP($AT469,Players!$Z$3:$AA$1425,2,FALSE)</f>
        <v>#N/A</v>
      </c>
      <c r="AW469" s="260" t="e">
        <f t="shared" si="49"/>
        <v>#N/A</v>
      </c>
    </row>
    <row r="470" spans="36:49">
      <c r="AJ470" s="225"/>
      <c r="AK470" s="261">
        <v>469</v>
      </c>
      <c r="AL470" s="260" t="e">
        <f>VLOOKUP($AJ470,Players!$Z$3:$AA$1425,2,FALSE)</f>
        <v>#N/A</v>
      </c>
      <c r="AM470" s="260" t="e">
        <f t="shared" si="48"/>
        <v>#N/A</v>
      </c>
      <c r="AT470" s="225"/>
      <c r="AU470" s="261">
        <v>469</v>
      </c>
      <c r="AV470" s="260" t="e">
        <f>VLOOKUP($AT470,Players!$Z$3:$AA$1425,2,FALSE)</f>
        <v>#N/A</v>
      </c>
      <c r="AW470" s="260" t="e">
        <f t="shared" si="49"/>
        <v>#N/A</v>
      </c>
    </row>
    <row r="471" spans="36:49">
      <c r="AJ471" s="225"/>
      <c r="AK471" s="261">
        <v>470</v>
      </c>
      <c r="AL471" s="260" t="e">
        <f>VLOOKUP($AJ471,Players!$Z$3:$AA$1425,2,FALSE)</f>
        <v>#N/A</v>
      </c>
      <c r="AM471" s="260" t="e">
        <f t="shared" si="48"/>
        <v>#N/A</v>
      </c>
      <c r="AT471" s="225"/>
      <c r="AU471" s="261">
        <v>470</v>
      </c>
      <c r="AV471" s="260" t="e">
        <f>VLOOKUP($AT471,Players!$Z$3:$AA$1425,2,FALSE)</f>
        <v>#N/A</v>
      </c>
      <c r="AW471" s="260" t="e">
        <f t="shared" si="49"/>
        <v>#N/A</v>
      </c>
    </row>
    <row r="472" spans="36:49">
      <c r="AJ472" s="225"/>
      <c r="AK472" s="261">
        <v>471</v>
      </c>
      <c r="AL472" s="260" t="e">
        <f>VLOOKUP($AJ472,Players!$Z$3:$AA$1425,2,FALSE)</f>
        <v>#N/A</v>
      </c>
      <c r="AM472" s="260" t="e">
        <f t="shared" si="48"/>
        <v>#N/A</v>
      </c>
      <c r="AT472" s="225"/>
      <c r="AU472" s="261">
        <v>471</v>
      </c>
      <c r="AV472" s="260" t="e">
        <f>VLOOKUP($AT472,Players!$Z$3:$AA$1425,2,FALSE)</f>
        <v>#N/A</v>
      </c>
      <c r="AW472" s="260" t="e">
        <f t="shared" si="49"/>
        <v>#N/A</v>
      </c>
    </row>
    <row r="473" spans="36:49">
      <c r="AJ473" s="225"/>
      <c r="AK473" s="261">
        <v>472</v>
      </c>
      <c r="AL473" s="260" t="e">
        <f>VLOOKUP($AJ473,Players!$Z$3:$AA$1425,2,FALSE)</f>
        <v>#N/A</v>
      </c>
      <c r="AM473" s="260" t="e">
        <f t="shared" si="48"/>
        <v>#N/A</v>
      </c>
      <c r="AT473" s="225"/>
      <c r="AU473" s="261">
        <v>472</v>
      </c>
      <c r="AV473" s="260" t="e">
        <f>VLOOKUP($AT473,Players!$Z$3:$AA$1425,2,FALSE)</f>
        <v>#N/A</v>
      </c>
      <c r="AW473" s="260" t="e">
        <f t="shared" si="49"/>
        <v>#N/A</v>
      </c>
    </row>
    <row r="474" spans="36:49">
      <c r="AJ474" s="225"/>
      <c r="AK474" s="261">
        <v>473</v>
      </c>
      <c r="AL474" s="260" t="e">
        <f>VLOOKUP($AJ474,Players!$Z$3:$AA$1425,2,FALSE)</f>
        <v>#N/A</v>
      </c>
      <c r="AM474" s="260" t="e">
        <f t="shared" si="48"/>
        <v>#N/A</v>
      </c>
      <c r="AT474" s="225"/>
      <c r="AU474" s="261">
        <v>473</v>
      </c>
      <c r="AV474" s="260" t="e">
        <f>VLOOKUP($AT474,Players!$Z$3:$AA$1425,2,FALSE)</f>
        <v>#N/A</v>
      </c>
      <c r="AW474" s="260" t="e">
        <f t="shared" si="49"/>
        <v>#N/A</v>
      </c>
    </row>
    <row r="475" spans="36:49">
      <c r="AJ475" s="225"/>
      <c r="AK475" s="261">
        <v>474</v>
      </c>
      <c r="AL475" s="260" t="e">
        <f>VLOOKUP($AJ475,Players!$Z$3:$AA$1425,2,FALSE)</f>
        <v>#N/A</v>
      </c>
      <c r="AM475" s="260" t="e">
        <f t="shared" si="48"/>
        <v>#N/A</v>
      </c>
      <c r="AT475" s="225"/>
      <c r="AU475" s="261">
        <v>474</v>
      </c>
      <c r="AV475" s="260" t="e">
        <f>VLOOKUP($AT475,Players!$Z$3:$AA$1425,2,FALSE)</f>
        <v>#N/A</v>
      </c>
      <c r="AW475" s="260" t="e">
        <f t="shared" si="49"/>
        <v>#N/A</v>
      </c>
    </row>
    <row r="476" spans="36:49">
      <c r="AJ476" s="225"/>
      <c r="AK476" s="261">
        <v>475</v>
      </c>
      <c r="AL476" s="260" t="e">
        <f>VLOOKUP($AJ476,Players!$Z$3:$AA$1425,2,FALSE)</f>
        <v>#N/A</v>
      </c>
      <c r="AM476" s="260" t="e">
        <f t="shared" si="48"/>
        <v>#N/A</v>
      </c>
      <c r="AT476" s="225"/>
      <c r="AU476" s="261">
        <v>475</v>
      </c>
      <c r="AV476" s="260" t="e">
        <f>VLOOKUP($AT476,Players!$Z$3:$AA$1425,2,FALSE)</f>
        <v>#N/A</v>
      </c>
      <c r="AW476" s="260" t="e">
        <f t="shared" si="49"/>
        <v>#N/A</v>
      </c>
    </row>
    <row r="477" spans="36:49">
      <c r="AJ477" s="225"/>
      <c r="AK477" s="261">
        <v>476</v>
      </c>
      <c r="AL477" s="260" t="e">
        <f>VLOOKUP($AJ477,Players!$Z$3:$AA$1425,2,FALSE)</f>
        <v>#N/A</v>
      </c>
      <c r="AM477" s="260" t="e">
        <f t="shared" si="48"/>
        <v>#N/A</v>
      </c>
      <c r="AT477" s="225"/>
      <c r="AU477" s="261">
        <v>476</v>
      </c>
      <c r="AV477" s="260" t="e">
        <f>VLOOKUP($AT477,Players!$Z$3:$AA$1425,2,FALSE)</f>
        <v>#N/A</v>
      </c>
      <c r="AW477" s="260" t="e">
        <f t="shared" si="49"/>
        <v>#N/A</v>
      </c>
    </row>
    <row r="478" spans="36:49">
      <c r="AJ478" s="225"/>
      <c r="AK478" s="261">
        <v>477</v>
      </c>
      <c r="AL478" s="260" t="e">
        <f>VLOOKUP($AJ478,Players!$Z$3:$AA$1425,2,FALSE)</f>
        <v>#N/A</v>
      </c>
      <c r="AM478" s="260" t="e">
        <f t="shared" si="48"/>
        <v>#N/A</v>
      </c>
      <c r="AT478" s="225"/>
      <c r="AU478" s="261">
        <v>477</v>
      </c>
      <c r="AV478" s="260" t="e">
        <f>VLOOKUP($AT478,Players!$Z$3:$AA$1425,2,FALSE)</f>
        <v>#N/A</v>
      </c>
      <c r="AW478" s="260" t="e">
        <f t="shared" si="49"/>
        <v>#N/A</v>
      </c>
    </row>
    <row r="479" spans="36:49">
      <c r="AJ479" s="225"/>
      <c r="AK479" s="261">
        <v>478</v>
      </c>
      <c r="AL479" s="260" t="e">
        <f>VLOOKUP($AJ479,Players!$Z$3:$AA$1425,2,FALSE)</f>
        <v>#N/A</v>
      </c>
      <c r="AM479" s="260" t="e">
        <f t="shared" si="48"/>
        <v>#N/A</v>
      </c>
      <c r="AT479" s="225"/>
      <c r="AU479" s="261">
        <v>478</v>
      </c>
      <c r="AV479" s="260" t="e">
        <f>VLOOKUP($AT479,Players!$Z$3:$AA$1425,2,FALSE)</f>
        <v>#N/A</v>
      </c>
      <c r="AW479" s="260" t="e">
        <f t="shared" si="49"/>
        <v>#N/A</v>
      </c>
    </row>
    <row r="480" spans="36:49">
      <c r="AJ480" s="225"/>
      <c r="AK480" s="261">
        <v>479</v>
      </c>
      <c r="AL480" s="260" t="e">
        <f>VLOOKUP($AJ480,Players!$Z$3:$AA$1425,2,FALSE)</f>
        <v>#N/A</v>
      </c>
      <c r="AM480" s="260" t="e">
        <f t="shared" si="48"/>
        <v>#N/A</v>
      </c>
      <c r="AT480" s="225"/>
      <c r="AU480" s="261">
        <v>479</v>
      </c>
      <c r="AV480" s="260" t="e">
        <f>VLOOKUP($AT480,Players!$Z$3:$AA$1425,2,FALSE)</f>
        <v>#N/A</v>
      </c>
      <c r="AW480" s="260" t="e">
        <f t="shared" si="49"/>
        <v>#N/A</v>
      </c>
    </row>
    <row r="481" spans="36:49">
      <c r="AJ481" s="225"/>
      <c r="AK481" s="261">
        <v>480</v>
      </c>
      <c r="AL481" s="260" t="e">
        <f>VLOOKUP($AJ481,Players!$Z$3:$AA$1425,2,FALSE)</f>
        <v>#N/A</v>
      </c>
      <c r="AM481" s="260" t="e">
        <f t="shared" si="48"/>
        <v>#N/A</v>
      </c>
      <c r="AT481" s="225"/>
      <c r="AU481" s="261">
        <v>480</v>
      </c>
      <c r="AV481" s="260" t="e">
        <f>VLOOKUP($AT481,Players!$Z$3:$AA$1425,2,FALSE)</f>
        <v>#N/A</v>
      </c>
      <c r="AW481" s="260" t="e">
        <f t="shared" si="49"/>
        <v>#N/A</v>
      </c>
    </row>
    <row r="482" spans="36:49">
      <c r="AJ482" s="225"/>
      <c r="AK482" s="261">
        <v>481</v>
      </c>
      <c r="AL482" s="260" t="e">
        <f>VLOOKUP($AJ482,Players!$Z$3:$AA$1425,2,FALSE)</f>
        <v>#N/A</v>
      </c>
      <c r="AM482" s="260" t="e">
        <f t="shared" si="48"/>
        <v>#N/A</v>
      </c>
      <c r="AT482" s="225"/>
      <c r="AU482" s="261">
        <v>481</v>
      </c>
      <c r="AV482" s="260" t="e">
        <f>VLOOKUP($AT482,Players!$Z$3:$AA$1425,2,FALSE)</f>
        <v>#N/A</v>
      </c>
      <c r="AW482" s="260" t="e">
        <f t="shared" si="49"/>
        <v>#N/A</v>
      </c>
    </row>
    <row r="483" spans="36:49">
      <c r="AJ483" s="225"/>
      <c r="AK483" s="261">
        <v>482</v>
      </c>
      <c r="AL483" s="260" t="e">
        <f>VLOOKUP($AJ483,Players!$Z$3:$AA$1425,2,FALSE)</f>
        <v>#N/A</v>
      </c>
      <c r="AM483" s="260" t="e">
        <f t="shared" si="48"/>
        <v>#N/A</v>
      </c>
      <c r="AT483" s="225"/>
      <c r="AU483" s="261">
        <v>482</v>
      </c>
      <c r="AV483" s="260" t="e">
        <f>VLOOKUP($AT483,Players!$Z$3:$AA$1425,2,FALSE)</f>
        <v>#N/A</v>
      </c>
      <c r="AW483" s="260" t="e">
        <f t="shared" si="49"/>
        <v>#N/A</v>
      </c>
    </row>
    <row r="484" spans="36:49">
      <c r="AJ484" s="225"/>
      <c r="AK484" s="261">
        <v>483</v>
      </c>
      <c r="AL484" s="260" t="e">
        <f>VLOOKUP($AJ484,Players!$Z$3:$AA$1425,2,FALSE)</f>
        <v>#N/A</v>
      </c>
      <c r="AM484" s="260" t="e">
        <f t="shared" si="48"/>
        <v>#N/A</v>
      </c>
      <c r="AT484" s="225"/>
      <c r="AU484" s="261">
        <v>483</v>
      </c>
      <c r="AV484" s="260" t="e">
        <f>VLOOKUP($AT484,Players!$Z$3:$AA$1425,2,FALSE)</f>
        <v>#N/A</v>
      </c>
      <c r="AW484" s="260" t="e">
        <f t="shared" si="49"/>
        <v>#N/A</v>
      </c>
    </row>
    <row r="485" spans="36:49">
      <c r="AJ485" s="225"/>
      <c r="AK485" s="261">
        <v>484</v>
      </c>
      <c r="AL485" s="260" t="e">
        <f>VLOOKUP($AJ485,Players!$Z$3:$AA$1425,2,FALSE)</f>
        <v>#N/A</v>
      </c>
      <c r="AM485" s="260" t="e">
        <f t="shared" si="48"/>
        <v>#N/A</v>
      </c>
      <c r="AT485" s="225"/>
      <c r="AU485" s="261">
        <v>484</v>
      </c>
      <c r="AV485" s="260" t="e">
        <f>VLOOKUP($AT485,Players!$Z$3:$AA$1425,2,FALSE)</f>
        <v>#N/A</v>
      </c>
      <c r="AW485" s="260" t="e">
        <f t="shared" si="49"/>
        <v>#N/A</v>
      </c>
    </row>
    <row r="486" spans="36:49">
      <c r="AJ486" s="225"/>
      <c r="AK486" s="261">
        <v>485</v>
      </c>
      <c r="AL486" s="260" t="e">
        <f>VLOOKUP($AJ486,Players!$Z$3:$AA$1425,2,FALSE)</f>
        <v>#N/A</v>
      </c>
      <c r="AM486" s="260" t="e">
        <f t="shared" si="48"/>
        <v>#N/A</v>
      </c>
      <c r="AT486" s="225"/>
      <c r="AU486" s="261">
        <v>485</v>
      </c>
      <c r="AV486" s="260" t="e">
        <f>VLOOKUP($AT486,Players!$Z$3:$AA$1425,2,FALSE)</f>
        <v>#N/A</v>
      </c>
      <c r="AW486" s="260" t="e">
        <f t="shared" si="49"/>
        <v>#N/A</v>
      </c>
    </row>
    <row r="487" spans="36:49">
      <c r="AJ487" s="225"/>
      <c r="AK487" s="261">
        <v>486</v>
      </c>
      <c r="AL487" s="260" t="e">
        <f>VLOOKUP($AJ487,Players!$Z$3:$AA$1425,2,FALSE)</f>
        <v>#N/A</v>
      </c>
      <c r="AM487" s="260" t="e">
        <f t="shared" si="48"/>
        <v>#N/A</v>
      </c>
      <c r="AT487" s="225"/>
      <c r="AU487" s="261">
        <v>486</v>
      </c>
      <c r="AV487" s="260" t="e">
        <f>VLOOKUP($AT487,Players!$Z$3:$AA$1425,2,FALSE)</f>
        <v>#N/A</v>
      </c>
      <c r="AW487" s="260" t="e">
        <f t="shared" si="49"/>
        <v>#N/A</v>
      </c>
    </row>
    <row r="488" spans="36:49">
      <c r="AJ488" s="225"/>
      <c r="AK488" s="261">
        <v>487</v>
      </c>
      <c r="AL488" s="260" t="e">
        <f>VLOOKUP($AJ488,Players!$Z$3:$AA$1425,2,FALSE)</f>
        <v>#N/A</v>
      </c>
      <c r="AM488" s="260" t="e">
        <f t="shared" si="48"/>
        <v>#N/A</v>
      </c>
      <c r="AT488" s="225"/>
      <c r="AU488" s="261">
        <v>487</v>
      </c>
      <c r="AV488" s="260" t="e">
        <f>VLOOKUP($AT488,Players!$Z$3:$AA$1425,2,FALSE)</f>
        <v>#N/A</v>
      </c>
      <c r="AW488" s="260" t="e">
        <f t="shared" si="49"/>
        <v>#N/A</v>
      </c>
    </row>
    <row r="489" spans="36:49">
      <c r="AJ489" s="225"/>
      <c r="AK489" s="261">
        <v>488</v>
      </c>
      <c r="AL489" s="260" t="e">
        <f>VLOOKUP($AJ489,Players!$Z$3:$AA$1425,2,FALSE)</f>
        <v>#N/A</v>
      </c>
      <c r="AM489" s="260" t="e">
        <f t="shared" si="48"/>
        <v>#N/A</v>
      </c>
      <c r="AT489" s="225"/>
      <c r="AU489" s="261">
        <v>488</v>
      </c>
      <c r="AV489" s="260" t="e">
        <f>VLOOKUP($AT489,Players!$Z$3:$AA$1425,2,FALSE)</f>
        <v>#N/A</v>
      </c>
      <c r="AW489" s="260" t="e">
        <f t="shared" si="49"/>
        <v>#N/A</v>
      </c>
    </row>
    <row r="490" spans="36:49">
      <c r="AJ490" s="225"/>
      <c r="AK490" s="261">
        <v>489</v>
      </c>
      <c r="AL490" s="260" t="e">
        <f>VLOOKUP($AJ490,Players!$Z$3:$AA$1425,2,FALSE)</f>
        <v>#N/A</v>
      </c>
      <c r="AM490" s="260" t="e">
        <f t="shared" si="48"/>
        <v>#N/A</v>
      </c>
      <c r="AT490" s="225"/>
      <c r="AU490" s="261">
        <v>489</v>
      </c>
      <c r="AV490" s="260" t="e">
        <f>VLOOKUP($AT490,Players!$Z$3:$AA$1425,2,FALSE)</f>
        <v>#N/A</v>
      </c>
      <c r="AW490" s="260" t="e">
        <f t="shared" si="49"/>
        <v>#N/A</v>
      </c>
    </row>
    <row r="491" spans="36:49">
      <c r="AJ491" s="225"/>
      <c r="AK491" s="261">
        <v>490</v>
      </c>
      <c r="AL491" s="260" t="e">
        <f>VLOOKUP($AJ491,Players!$Z$3:$AA$1425,2,FALSE)</f>
        <v>#N/A</v>
      </c>
      <c r="AM491" s="260" t="e">
        <f t="shared" si="48"/>
        <v>#N/A</v>
      </c>
      <c r="AT491" s="225"/>
      <c r="AU491" s="261">
        <v>490</v>
      </c>
      <c r="AV491" s="260" t="e">
        <f>VLOOKUP($AT491,Players!$Z$3:$AA$1425,2,FALSE)</f>
        <v>#N/A</v>
      </c>
      <c r="AW491" s="260" t="e">
        <f t="shared" si="49"/>
        <v>#N/A</v>
      </c>
    </row>
    <row r="492" spans="36:49">
      <c r="AJ492" s="225"/>
      <c r="AK492" s="261">
        <v>491</v>
      </c>
      <c r="AL492" s="260" t="e">
        <f>VLOOKUP($AJ492,Players!$Z$3:$AA$1425,2,FALSE)</f>
        <v>#N/A</v>
      </c>
      <c r="AM492" s="260" t="e">
        <f t="shared" si="48"/>
        <v>#N/A</v>
      </c>
      <c r="AT492" s="225"/>
      <c r="AU492" s="261">
        <v>491</v>
      </c>
      <c r="AV492" s="260" t="e">
        <f>VLOOKUP($AT492,Players!$Z$3:$AA$1425,2,FALSE)</f>
        <v>#N/A</v>
      </c>
      <c r="AW492" s="260" t="e">
        <f t="shared" si="49"/>
        <v>#N/A</v>
      </c>
    </row>
    <row r="493" spans="36:49">
      <c r="AJ493" s="225"/>
      <c r="AK493" s="261">
        <v>492</v>
      </c>
      <c r="AL493" s="260" t="e">
        <f>VLOOKUP($AJ493,Players!$Z$3:$AA$1425,2,FALSE)</f>
        <v>#N/A</v>
      </c>
      <c r="AM493" s="260" t="e">
        <f t="shared" si="48"/>
        <v>#N/A</v>
      </c>
      <c r="AT493" s="225"/>
      <c r="AU493" s="261">
        <v>492</v>
      </c>
      <c r="AV493" s="260" t="e">
        <f>VLOOKUP($AT493,Players!$Z$3:$AA$1425,2,FALSE)</f>
        <v>#N/A</v>
      </c>
      <c r="AW493" s="260" t="e">
        <f t="shared" si="49"/>
        <v>#N/A</v>
      </c>
    </row>
    <row r="494" spans="36:49">
      <c r="AJ494" s="225"/>
      <c r="AK494" s="261">
        <v>493</v>
      </c>
      <c r="AL494" s="260" t="e">
        <f>VLOOKUP($AJ494,Players!$Z$3:$AA$1425,2,FALSE)</f>
        <v>#N/A</v>
      </c>
      <c r="AM494" s="260" t="e">
        <f t="shared" si="48"/>
        <v>#N/A</v>
      </c>
      <c r="AT494" s="225"/>
      <c r="AU494" s="261">
        <v>493</v>
      </c>
      <c r="AV494" s="260" t="e">
        <f>VLOOKUP($AT494,Players!$Z$3:$AA$1425,2,FALSE)</f>
        <v>#N/A</v>
      </c>
      <c r="AW494" s="260" t="e">
        <f t="shared" si="49"/>
        <v>#N/A</v>
      </c>
    </row>
    <row r="495" spans="36:49">
      <c r="AJ495" s="225"/>
      <c r="AK495" s="261">
        <v>494</v>
      </c>
      <c r="AL495" s="260" t="e">
        <f>VLOOKUP($AJ495,Players!$Z$3:$AA$1425,2,FALSE)</f>
        <v>#N/A</v>
      </c>
      <c r="AM495" s="260" t="e">
        <f t="shared" si="48"/>
        <v>#N/A</v>
      </c>
      <c r="AT495" s="225"/>
      <c r="AU495" s="261">
        <v>494</v>
      </c>
      <c r="AV495" s="260" t="e">
        <f>VLOOKUP($AT495,Players!$Z$3:$AA$1425,2,FALSE)</f>
        <v>#N/A</v>
      </c>
      <c r="AW495" s="260" t="e">
        <f t="shared" si="49"/>
        <v>#N/A</v>
      </c>
    </row>
    <row r="496" spans="36:49">
      <c r="AJ496" s="225"/>
      <c r="AK496" s="261">
        <v>495</v>
      </c>
      <c r="AL496" s="260" t="e">
        <f>VLOOKUP($AJ496,Players!$Z$3:$AA$1425,2,FALSE)</f>
        <v>#N/A</v>
      </c>
      <c r="AM496" s="260" t="e">
        <f t="shared" si="48"/>
        <v>#N/A</v>
      </c>
      <c r="AT496" s="225"/>
      <c r="AU496" s="261">
        <v>495</v>
      </c>
      <c r="AV496" s="260" t="e">
        <f>VLOOKUP($AT496,Players!$Z$3:$AA$1425,2,FALSE)</f>
        <v>#N/A</v>
      </c>
      <c r="AW496" s="260" t="e">
        <f t="shared" si="49"/>
        <v>#N/A</v>
      </c>
    </row>
    <row r="497" spans="36:49">
      <c r="AJ497" s="225"/>
      <c r="AK497" s="261">
        <v>496</v>
      </c>
      <c r="AL497" s="260" t="e">
        <f>VLOOKUP($AJ497,Players!$Z$3:$AA$1425,2,FALSE)</f>
        <v>#N/A</v>
      </c>
      <c r="AM497" s="260" t="e">
        <f t="shared" si="48"/>
        <v>#N/A</v>
      </c>
      <c r="AT497" s="225"/>
      <c r="AU497" s="261">
        <v>496</v>
      </c>
      <c r="AV497" s="260" t="e">
        <f>VLOOKUP($AT497,Players!$Z$3:$AA$1425,2,FALSE)</f>
        <v>#N/A</v>
      </c>
      <c r="AW497" s="260" t="e">
        <f t="shared" si="49"/>
        <v>#N/A</v>
      </c>
    </row>
    <row r="498" spans="36:49">
      <c r="AJ498" s="225"/>
      <c r="AK498" s="261">
        <v>497</v>
      </c>
      <c r="AL498" s="260" t="e">
        <f>VLOOKUP($AJ498,Players!$Z$3:$AA$1425,2,FALSE)</f>
        <v>#N/A</v>
      </c>
      <c r="AM498" s="260" t="e">
        <f t="shared" si="48"/>
        <v>#N/A</v>
      </c>
      <c r="AT498" s="225"/>
      <c r="AU498" s="261">
        <v>497</v>
      </c>
      <c r="AV498" s="260" t="e">
        <f>VLOOKUP($AT498,Players!$Z$3:$AA$1425,2,FALSE)</f>
        <v>#N/A</v>
      </c>
      <c r="AW498" s="260" t="e">
        <f t="shared" si="49"/>
        <v>#N/A</v>
      </c>
    </row>
    <row r="499" spans="36:49">
      <c r="AJ499" s="225"/>
      <c r="AK499" s="261">
        <v>498</v>
      </c>
      <c r="AL499" s="260" t="e">
        <f>VLOOKUP($AJ499,Players!$Z$3:$AA$1425,2,FALSE)</f>
        <v>#N/A</v>
      </c>
      <c r="AM499" s="260" t="e">
        <f t="shared" si="48"/>
        <v>#N/A</v>
      </c>
      <c r="AT499" s="225"/>
      <c r="AU499" s="261">
        <v>498</v>
      </c>
      <c r="AV499" s="260" t="e">
        <f>VLOOKUP($AT499,Players!$Z$3:$AA$1425,2,FALSE)</f>
        <v>#N/A</v>
      </c>
      <c r="AW499" s="260" t="e">
        <f t="shared" si="49"/>
        <v>#N/A</v>
      </c>
    </row>
    <row r="500" spans="36:49">
      <c r="AJ500" s="225"/>
      <c r="AK500" s="261">
        <v>499</v>
      </c>
      <c r="AL500" s="260" t="e">
        <f>VLOOKUP($AJ500,Players!$Z$3:$AA$1425,2,FALSE)</f>
        <v>#N/A</v>
      </c>
      <c r="AM500" s="260" t="e">
        <f t="shared" si="48"/>
        <v>#N/A</v>
      </c>
      <c r="AT500" s="225"/>
      <c r="AU500" s="261">
        <v>499</v>
      </c>
      <c r="AV500" s="260" t="e">
        <f>VLOOKUP($AT500,Players!$Z$3:$AA$1425,2,FALSE)</f>
        <v>#N/A</v>
      </c>
      <c r="AW500" s="260" t="e">
        <f t="shared" si="49"/>
        <v>#N/A</v>
      </c>
    </row>
    <row r="501" spans="36:49">
      <c r="AJ501" s="225"/>
      <c r="AK501" s="261">
        <v>500</v>
      </c>
      <c r="AL501" s="260" t="e">
        <f>VLOOKUP($AJ501,Players!$Z$3:$AA$1425,2,FALSE)</f>
        <v>#N/A</v>
      </c>
      <c r="AM501" s="260" t="e">
        <f t="shared" si="48"/>
        <v>#N/A</v>
      </c>
      <c r="AT501" s="225"/>
      <c r="AU501" s="261">
        <v>500</v>
      </c>
      <c r="AV501" s="260" t="e">
        <f>VLOOKUP($AT501,Players!$Z$3:$AA$1425,2,FALSE)</f>
        <v>#N/A</v>
      </c>
      <c r="AW501" s="260" t="e">
        <f t="shared" si="49"/>
        <v>#N/A</v>
      </c>
    </row>
    <row r="502" spans="36:49">
      <c r="AJ502" s="225"/>
      <c r="AK502" s="261">
        <v>501</v>
      </c>
      <c r="AL502" s="260" t="e">
        <f>VLOOKUP($AJ502,Players!$Z$3:$AA$1425,2,FALSE)</f>
        <v>#N/A</v>
      </c>
      <c r="AM502" s="260" t="e">
        <f t="shared" si="48"/>
        <v>#N/A</v>
      </c>
      <c r="AT502" s="225"/>
      <c r="AU502" s="261">
        <v>501</v>
      </c>
      <c r="AV502" s="260" t="e">
        <f>VLOOKUP($AT502,Players!$Z$3:$AA$1425,2,FALSE)</f>
        <v>#N/A</v>
      </c>
      <c r="AW502" s="260" t="e">
        <f t="shared" si="49"/>
        <v>#N/A</v>
      </c>
    </row>
    <row r="503" spans="36:49">
      <c r="AJ503" s="225"/>
      <c r="AK503" s="261">
        <v>502</v>
      </c>
      <c r="AL503" s="260" t="e">
        <f>VLOOKUP($AJ503,Players!$Z$3:$AA$1425,2,FALSE)</f>
        <v>#N/A</v>
      </c>
      <c r="AM503" s="260" t="e">
        <f t="shared" si="48"/>
        <v>#N/A</v>
      </c>
      <c r="AT503" s="225"/>
      <c r="AU503" s="261">
        <v>502</v>
      </c>
      <c r="AV503" s="260" t="e">
        <f>VLOOKUP($AT503,Players!$Z$3:$AA$1425,2,FALSE)</f>
        <v>#N/A</v>
      </c>
      <c r="AW503" s="260" t="e">
        <f t="shared" si="49"/>
        <v>#N/A</v>
      </c>
    </row>
    <row r="504" spans="36:49">
      <c r="AJ504" s="225"/>
      <c r="AK504" s="261">
        <v>503</v>
      </c>
      <c r="AL504" s="260" t="e">
        <f>VLOOKUP($AJ504,Players!$Z$3:$AA$1425,2,FALSE)</f>
        <v>#N/A</v>
      </c>
      <c r="AM504" s="260" t="e">
        <f t="shared" si="48"/>
        <v>#N/A</v>
      </c>
      <c r="AT504" s="225"/>
      <c r="AU504" s="261">
        <v>503</v>
      </c>
      <c r="AV504" s="260" t="e">
        <f>VLOOKUP($AT504,Players!$Z$3:$AA$1425,2,FALSE)</f>
        <v>#N/A</v>
      </c>
      <c r="AW504" s="260" t="e">
        <f t="shared" si="49"/>
        <v>#N/A</v>
      </c>
    </row>
    <row r="505" spans="36:49">
      <c r="AJ505" s="225"/>
      <c r="AK505" s="261">
        <v>504</v>
      </c>
      <c r="AL505" s="260" t="e">
        <f>VLOOKUP($AJ505,Players!$Z$3:$AA$1425,2,FALSE)</f>
        <v>#N/A</v>
      </c>
      <c r="AM505" s="260" t="e">
        <f t="shared" si="48"/>
        <v>#N/A</v>
      </c>
      <c r="AT505" s="225"/>
      <c r="AU505" s="261">
        <v>504</v>
      </c>
      <c r="AV505" s="260" t="e">
        <f>VLOOKUP($AT505,Players!$Z$3:$AA$1425,2,FALSE)</f>
        <v>#N/A</v>
      </c>
      <c r="AW505" s="260" t="e">
        <f t="shared" si="49"/>
        <v>#N/A</v>
      </c>
    </row>
    <row r="506" spans="36:49">
      <c r="AJ506" s="225"/>
      <c r="AK506" s="261">
        <v>505</v>
      </c>
      <c r="AL506" s="260" t="e">
        <f>VLOOKUP($AJ506,Players!$Z$3:$AA$1425,2,FALSE)</f>
        <v>#N/A</v>
      </c>
      <c r="AM506" s="260" t="e">
        <f t="shared" si="48"/>
        <v>#N/A</v>
      </c>
      <c r="AT506" s="225"/>
      <c r="AU506" s="261">
        <v>505</v>
      </c>
      <c r="AV506" s="260" t="e">
        <f>VLOOKUP($AT506,Players!$Z$3:$AA$1425,2,FALSE)</f>
        <v>#N/A</v>
      </c>
      <c r="AW506" s="260" t="e">
        <f t="shared" si="49"/>
        <v>#N/A</v>
      </c>
    </row>
    <row r="507" spans="36:49">
      <c r="AJ507" s="225"/>
      <c r="AK507" s="261">
        <v>506</v>
      </c>
      <c r="AL507" s="260" t="e">
        <f>VLOOKUP($AJ507,Players!$Z$3:$AA$1425,2,FALSE)</f>
        <v>#N/A</v>
      </c>
      <c r="AM507" s="260" t="e">
        <f t="shared" si="48"/>
        <v>#N/A</v>
      </c>
      <c r="AT507" s="225"/>
      <c r="AU507" s="261">
        <v>506</v>
      </c>
      <c r="AV507" s="260" t="e">
        <f>VLOOKUP($AT507,Players!$Z$3:$AA$1425,2,FALSE)</f>
        <v>#N/A</v>
      </c>
      <c r="AW507" s="260" t="e">
        <f t="shared" si="49"/>
        <v>#N/A</v>
      </c>
    </row>
    <row r="508" spans="36:49">
      <c r="AJ508" s="225"/>
      <c r="AK508" s="261">
        <v>507</v>
      </c>
      <c r="AL508" s="260" t="e">
        <f>VLOOKUP($AJ508,Players!$Z$3:$AA$1425,2,FALSE)</f>
        <v>#N/A</v>
      </c>
      <c r="AM508" s="260" t="e">
        <f t="shared" si="48"/>
        <v>#N/A</v>
      </c>
      <c r="AT508" s="225"/>
      <c r="AU508" s="261">
        <v>507</v>
      </c>
      <c r="AV508" s="260" t="e">
        <f>VLOOKUP($AT508,Players!$Z$3:$AA$1425,2,FALSE)</f>
        <v>#N/A</v>
      </c>
      <c r="AW508" s="260" t="e">
        <f t="shared" si="49"/>
        <v>#N/A</v>
      </c>
    </row>
    <row r="509" spans="36:49">
      <c r="AJ509" s="225"/>
      <c r="AK509" s="261">
        <v>508</v>
      </c>
      <c r="AL509" s="260" t="e">
        <f>VLOOKUP($AJ509,Players!$Z$3:$AA$1425,2,FALSE)</f>
        <v>#N/A</v>
      </c>
      <c r="AM509" s="260" t="e">
        <f t="shared" si="48"/>
        <v>#N/A</v>
      </c>
      <c r="AT509" s="225"/>
      <c r="AU509" s="261">
        <v>508</v>
      </c>
      <c r="AV509" s="260" t="e">
        <f>VLOOKUP($AT509,Players!$Z$3:$AA$1425,2,FALSE)</f>
        <v>#N/A</v>
      </c>
      <c r="AW509" s="260" t="e">
        <f t="shared" si="49"/>
        <v>#N/A</v>
      </c>
    </row>
    <row r="510" spans="36:49">
      <c r="AJ510" s="225"/>
      <c r="AK510" s="261">
        <v>509</v>
      </c>
      <c r="AL510" s="260" t="e">
        <f>VLOOKUP($AJ510,Players!$Z$3:$AA$1425,2,FALSE)</f>
        <v>#N/A</v>
      </c>
      <c r="AM510" s="260" t="e">
        <f t="shared" si="48"/>
        <v>#N/A</v>
      </c>
      <c r="AT510" s="225"/>
      <c r="AU510" s="261">
        <v>509</v>
      </c>
      <c r="AV510" s="260" t="e">
        <f>VLOOKUP($AT510,Players!$Z$3:$AA$1425,2,FALSE)</f>
        <v>#N/A</v>
      </c>
      <c r="AW510" s="260" t="e">
        <f t="shared" si="49"/>
        <v>#N/A</v>
      </c>
    </row>
    <row r="511" spans="36:49">
      <c r="AJ511" s="225"/>
      <c r="AK511" s="261">
        <v>510</v>
      </c>
      <c r="AL511" s="260" t="e">
        <f>VLOOKUP($AJ511,Players!$Z$3:$AA$1425,2,FALSE)</f>
        <v>#N/A</v>
      </c>
      <c r="AM511" s="260" t="e">
        <f t="shared" si="48"/>
        <v>#N/A</v>
      </c>
      <c r="AT511" s="225"/>
      <c r="AU511" s="261">
        <v>510</v>
      </c>
      <c r="AV511" s="260" t="e">
        <f>VLOOKUP($AT511,Players!$Z$3:$AA$1425,2,FALSE)</f>
        <v>#N/A</v>
      </c>
      <c r="AW511" s="260" t="e">
        <f t="shared" si="49"/>
        <v>#N/A</v>
      </c>
    </row>
    <row r="512" spans="36:49">
      <c r="AJ512" s="225"/>
      <c r="AK512" s="261">
        <v>511</v>
      </c>
      <c r="AL512" s="260" t="e">
        <f>VLOOKUP($AJ512,Players!$Z$3:$AA$1425,2,FALSE)</f>
        <v>#N/A</v>
      </c>
      <c r="AM512" s="260" t="e">
        <f t="shared" si="48"/>
        <v>#N/A</v>
      </c>
      <c r="AT512" s="225"/>
      <c r="AU512" s="261">
        <v>511</v>
      </c>
      <c r="AV512" s="260" t="e">
        <f>VLOOKUP($AT512,Players!$Z$3:$AA$1425,2,FALSE)</f>
        <v>#N/A</v>
      </c>
      <c r="AW512" s="260" t="e">
        <f t="shared" si="49"/>
        <v>#N/A</v>
      </c>
    </row>
    <row r="513" spans="36:49">
      <c r="AJ513" s="225"/>
      <c r="AK513" s="261">
        <v>512</v>
      </c>
      <c r="AL513" s="260" t="e">
        <f>VLOOKUP($AJ513,Players!$Z$3:$AA$1425,2,FALSE)</f>
        <v>#N/A</v>
      </c>
      <c r="AM513" s="260" t="e">
        <f t="shared" si="48"/>
        <v>#N/A</v>
      </c>
      <c r="AT513" s="225"/>
      <c r="AU513" s="261">
        <v>512</v>
      </c>
      <c r="AV513" s="260" t="e">
        <f>VLOOKUP($AT513,Players!$Z$3:$AA$1425,2,FALSE)</f>
        <v>#N/A</v>
      </c>
      <c r="AW513" s="260" t="e">
        <f t="shared" si="49"/>
        <v>#N/A</v>
      </c>
    </row>
    <row r="514" spans="36:49">
      <c r="AJ514" s="225"/>
      <c r="AK514" s="261">
        <v>513</v>
      </c>
      <c r="AL514" s="260" t="e">
        <f>VLOOKUP($AJ514,Players!$Z$3:$AA$1425,2,FALSE)</f>
        <v>#N/A</v>
      </c>
      <c r="AM514" s="260" t="e">
        <f t="shared" ref="AM514:AM577" si="50">IF(AL514&gt;0,1,0)</f>
        <v>#N/A</v>
      </c>
      <c r="AT514" s="225"/>
      <c r="AU514" s="261">
        <v>513</v>
      </c>
      <c r="AV514" s="260" t="e">
        <f>VLOOKUP($AT514,Players!$Z$3:$AA$1425,2,FALSE)</f>
        <v>#N/A</v>
      </c>
      <c r="AW514" s="260" t="e">
        <f t="shared" ref="AW514:AW577" si="51">IF(AV514&gt;0,1,0)</f>
        <v>#N/A</v>
      </c>
    </row>
    <row r="515" spans="36:49">
      <c r="AJ515" s="225"/>
      <c r="AK515" s="261">
        <v>514</v>
      </c>
      <c r="AL515" s="260" t="e">
        <f>VLOOKUP($AJ515,Players!$Z$3:$AA$1425,2,FALSE)</f>
        <v>#N/A</v>
      </c>
      <c r="AM515" s="260" t="e">
        <f t="shared" si="50"/>
        <v>#N/A</v>
      </c>
      <c r="AT515" s="225"/>
      <c r="AU515" s="261">
        <v>514</v>
      </c>
      <c r="AV515" s="260" t="e">
        <f>VLOOKUP($AT515,Players!$Z$3:$AA$1425,2,FALSE)</f>
        <v>#N/A</v>
      </c>
      <c r="AW515" s="260" t="e">
        <f t="shared" si="51"/>
        <v>#N/A</v>
      </c>
    </row>
    <row r="516" spans="36:49">
      <c r="AJ516" s="225"/>
      <c r="AK516" s="261">
        <v>515</v>
      </c>
      <c r="AL516" s="260" t="e">
        <f>VLOOKUP($AJ516,Players!$Z$3:$AA$1425,2,FALSE)</f>
        <v>#N/A</v>
      </c>
      <c r="AM516" s="260" t="e">
        <f t="shared" si="50"/>
        <v>#N/A</v>
      </c>
      <c r="AT516" s="225"/>
      <c r="AU516" s="261">
        <v>515</v>
      </c>
      <c r="AV516" s="260" t="e">
        <f>VLOOKUP($AT516,Players!$Z$3:$AA$1425,2,FALSE)</f>
        <v>#N/A</v>
      </c>
      <c r="AW516" s="260" t="e">
        <f t="shared" si="51"/>
        <v>#N/A</v>
      </c>
    </row>
    <row r="517" spans="36:49">
      <c r="AJ517" s="225"/>
      <c r="AK517" s="261">
        <v>516</v>
      </c>
      <c r="AL517" s="260" t="e">
        <f>VLOOKUP($AJ517,Players!$Z$3:$AA$1425,2,FALSE)</f>
        <v>#N/A</v>
      </c>
      <c r="AM517" s="260" t="e">
        <f t="shared" si="50"/>
        <v>#N/A</v>
      </c>
      <c r="AT517" s="225"/>
      <c r="AU517" s="261">
        <v>516</v>
      </c>
      <c r="AV517" s="260" t="e">
        <f>VLOOKUP($AT517,Players!$Z$3:$AA$1425,2,FALSE)</f>
        <v>#N/A</v>
      </c>
      <c r="AW517" s="260" t="e">
        <f t="shared" si="51"/>
        <v>#N/A</v>
      </c>
    </row>
    <row r="518" spans="36:49">
      <c r="AJ518" s="225"/>
      <c r="AK518" s="261">
        <v>517</v>
      </c>
      <c r="AL518" s="260" t="e">
        <f>VLOOKUP($AJ518,Players!$Z$3:$AA$1425,2,FALSE)</f>
        <v>#N/A</v>
      </c>
      <c r="AM518" s="260" t="e">
        <f t="shared" si="50"/>
        <v>#N/A</v>
      </c>
      <c r="AT518" s="225"/>
      <c r="AU518" s="261">
        <v>517</v>
      </c>
      <c r="AV518" s="260" t="e">
        <f>VLOOKUP($AT518,Players!$Z$3:$AA$1425,2,FALSE)</f>
        <v>#N/A</v>
      </c>
      <c r="AW518" s="260" t="e">
        <f t="shared" si="51"/>
        <v>#N/A</v>
      </c>
    </row>
    <row r="519" spans="36:49">
      <c r="AJ519" s="225"/>
      <c r="AK519" s="261">
        <v>518</v>
      </c>
      <c r="AL519" s="260" t="e">
        <f>VLOOKUP($AJ519,Players!$Z$3:$AA$1425,2,FALSE)</f>
        <v>#N/A</v>
      </c>
      <c r="AM519" s="260" t="e">
        <f t="shared" si="50"/>
        <v>#N/A</v>
      </c>
      <c r="AT519" s="225"/>
      <c r="AU519" s="261">
        <v>518</v>
      </c>
      <c r="AV519" s="260" t="e">
        <f>VLOOKUP($AT519,Players!$Z$3:$AA$1425,2,FALSE)</f>
        <v>#N/A</v>
      </c>
      <c r="AW519" s="260" t="e">
        <f t="shared" si="51"/>
        <v>#N/A</v>
      </c>
    </row>
    <row r="520" spans="36:49">
      <c r="AJ520" s="225"/>
      <c r="AK520" s="261">
        <v>519</v>
      </c>
      <c r="AL520" s="260" t="e">
        <f>VLOOKUP($AJ520,Players!$Z$3:$AA$1425,2,FALSE)</f>
        <v>#N/A</v>
      </c>
      <c r="AM520" s="260" t="e">
        <f t="shared" si="50"/>
        <v>#N/A</v>
      </c>
      <c r="AT520" s="225"/>
      <c r="AU520" s="261">
        <v>519</v>
      </c>
      <c r="AV520" s="260" t="e">
        <f>VLOOKUP($AT520,Players!$Z$3:$AA$1425,2,FALSE)</f>
        <v>#N/A</v>
      </c>
      <c r="AW520" s="260" t="e">
        <f t="shared" si="51"/>
        <v>#N/A</v>
      </c>
    </row>
    <row r="521" spans="36:49">
      <c r="AJ521" s="225"/>
      <c r="AK521" s="261">
        <v>520</v>
      </c>
      <c r="AL521" s="260" t="e">
        <f>VLOOKUP($AJ521,Players!$Z$3:$AA$1425,2,FALSE)</f>
        <v>#N/A</v>
      </c>
      <c r="AM521" s="260" t="e">
        <f t="shared" si="50"/>
        <v>#N/A</v>
      </c>
      <c r="AT521" s="225"/>
      <c r="AU521" s="261">
        <v>520</v>
      </c>
      <c r="AV521" s="260" t="e">
        <f>VLOOKUP($AT521,Players!$Z$3:$AA$1425,2,FALSE)</f>
        <v>#N/A</v>
      </c>
      <c r="AW521" s="260" t="e">
        <f t="shared" si="51"/>
        <v>#N/A</v>
      </c>
    </row>
    <row r="522" spans="36:49">
      <c r="AJ522" s="225"/>
      <c r="AK522" s="261">
        <v>521</v>
      </c>
      <c r="AL522" s="260" t="e">
        <f>VLOOKUP($AJ522,Players!$Z$3:$AA$1425,2,FALSE)</f>
        <v>#N/A</v>
      </c>
      <c r="AM522" s="260" t="e">
        <f t="shared" si="50"/>
        <v>#N/A</v>
      </c>
      <c r="AT522" s="225"/>
      <c r="AU522" s="261">
        <v>521</v>
      </c>
      <c r="AV522" s="260" t="e">
        <f>VLOOKUP($AT522,Players!$Z$3:$AA$1425,2,FALSE)</f>
        <v>#N/A</v>
      </c>
      <c r="AW522" s="260" t="e">
        <f t="shared" si="51"/>
        <v>#N/A</v>
      </c>
    </row>
    <row r="523" spans="36:49">
      <c r="AJ523" s="225"/>
      <c r="AK523" s="261">
        <v>522</v>
      </c>
      <c r="AL523" s="260" t="e">
        <f>VLOOKUP($AJ523,Players!$Z$3:$AA$1425,2,FALSE)</f>
        <v>#N/A</v>
      </c>
      <c r="AM523" s="260" t="e">
        <f t="shared" si="50"/>
        <v>#N/A</v>
      </c>
      <c r="AT523" s="225"/>
      <c r="AU523" s="261">
        <v>522</v>
      </c>
      <c r="AV523" s="260" t="e">
        <f>VLOOKUP($AT523,Players!$Z$3:$AA$1425,2,FALSE)</f>
        <v>#N/A</v>
      </c>
      <c r="AW523" s="260" t="e">
        <f t="shared" si="51"/>
        <v>#N/A</v>
      </c>
    </row>
    <row r="524" spans="36:49">
      <c r="AJ524" s="225"/>
      <c r="AK524" s="261">
        <v>523</v>
      </c>
      <c r="AL524" s="260" t="e">
        <f>VLOOKUP($AJ524,Players!$Z$3:$AA$1425,2,FALSE)</f>
        <v>#N/A</v>
      </c>
      <c r="AM524" s="260" t="e">
        <f t="shared" si="50"/>
        <v>#N/A</v>
      </c>
      <c r="AT524" s="225"/>
      <c r="AU524" s="261">
        <v>523</v>
      </c>
      <c r="AV524" s="260" t="e">
        <f>VLOOKUP($AT524,Players!$Z$3:$AA$1425,2,FALSE)</f>
        <v>#N/A</v>
      </c>
      <c r="AW524" s="260" t="e">
        <f t="shared" si="51"/>
        <v>#N/A</v>
      </c>
    </row>
    <row r="525" spans="36:49">
      <c r="AJ525" s="225"/>
      <c r="AK525" s="261">
        <v>524</v>
      </c>
      <c r="AL525" s="260" t="e">
        <f>VLOOKUP($AJ525,Players!$Z$3:$AA$1425,2,FALSE)</f>
        <v>#N/A</v>
      </c>
      <c r="AM525" s="260" t="e">
        <f t="shared" si="50"/>
        <v>#N/A</v>
      </c>
      <c r="AT525" s="225"/>
      <c r="AU525" s="261">
        <v>524</v>
      </c>
      <c r="AV525" s="260" t="e">
        <f>VLOOKUP($AT525,Players!$Z$3:$AA$1425,2,FALSE)</f>
        <v>#N/A</v>
      </c>
      <c r="AW525" s="260" t="e">
        <f t="shared" si="51"/>
        <v>#N/A</v>
      </c>
    </row>
    <row r="526" spans="36:49">
      <c r="AJ526" s="225"/>
      <c r="AK526" s="261">
        <v>525</v>
      </c>
      <c r="AL526" s="260" t="e">
        <f>VLOOKUP($AJ526,Players!$Z$3:$AA$1425,2,FALSE)</f>
        <v>#N/A</v>
      </c>
      <c r="AM526" s="260" t="e">
        <f t="shared" si="50"/>
        <v>#N/A</v>
      </c>
      <c r="AT526" s="225"/>
      <c r="AU526" s="261">
        <v>525</v>
      </c>
      <c r="AV526" s="260" t="e">
        <f>VLOOKUP($AT526,Players!$Z$3:$AA$1425,2,FALSE)</f>
        <v>#N/A</v>
      </c>
      <c r="AW526" s="260" t="e">
        <f t="shared" si="51"/>
        <v>#N/A</v>
      </c>
    </row>
    <row r="527" spans="36:49">
      <c r="AJ527" s="225"/>
      <c r="AK527" s="261">
        <v>526</v>
      </c>
      <c r="AL527" s="260" t="e">
        <f>VLOOKUP($AJ527,Players!$Z$3:$AA$1425,2,FALSE)</f>
        <v>#N/A</v>
      </c>
      <c r="AM527" s="260" t="e">
        <f t="shared" si="50"/>
        <v>#N/A</v>
      </c>
      <c r="AT527" s="225"/>
      <c r="AU527" s="261">
        <v>526</v>
      </c>
      <c r="AV527" s="260" t="e">
        <f>VLOOKUP($AT527,Players!$Z$3:$AA$1425,2,FALSE)</f>
        <v>#N/A</v>
      </c>
      <c r="AW527" s="260" t="e">
        <f t="shared" si="51"/>
        <v>#N/A</v>
      </c>
    </row>
    <row r="528" spans="36:49">
      <c r="AJ528" s="225"/>
      <c r="AK528" s="261">
        <v>527</v>
      </c>
      <c r="AL528" s="260" t="e">
        <f>VLOOKUP($AJ528,Players!$Z$3:$AA$1425,2,FALSE)</f>
        <v>#N/A</v>
      </c>
      <c r="AM528" s="260" t="e">
        <f t="shared" si="50"/>
        <v>#N/A</v>
      </c>
      <c r="AT528" s="225"/>
      <c r="AU528" s="261">
        <v>527</v>
      </c>
      <c r="AV528" s="260" t="e">
        <f>VLOOKUP($AT528,Players!$Z$3:$AA$1425,2,FALSE)</f>
        <v>#N/A</v>
      </c>
      <c r="AW528" s="260" t="e">
        <f t="shared" si="51"/>
        <v>#N/A</v>
      </c>
    </row>
    <row r="529" spans="36:49">
      <c r="AJ529" s="225"/>
      <c r="AK529" s="261">
        <v>528</v>
      </c>
      <c r="AL529" s="260" t="e">
        <f>VLOOKUP($AJ529,Players!$Z$3:$AA$1425,2,FALSE)</f>
        <v>#N/A</v>
      </c>
      <c r="AM529" s="260" t="e">
        <f t="shared" si="50"/>
        <v>#N/A</v>
      </c>
      <c r="AT529" s="225"/>
      <c r="AU529" s="261">
        <v>528</v>
      </c>
      <c r="AV529" s="260" t="e">
        <f>VLOOKUP($AT529,Players!$Z$3:$AA$1425,2,FALSE)</f>
        <v>#N/A</v>
      </c>
      <c r="AW529" s="260" t="e">
        <f t="shared" si="51"/>
        <v>#N/A</v>
      </c>
    </row>
    <row r="530" spans="36:49">
      <c r="AJ530" s="225"/>
      <c r="AK530" s="261">
        <v>529</v>
      </c>
      <c r="AL530" s="260" t="e">
        <f>VLOOKUP($AJ530,Players!$Z$3:$AA$1425,2,FALSE)</f>
        <v>#N/A</v>
      </c>
      <c r="AM530" s="260" t="e">
        <f t="shared" si="50"/>
        <v>#N/A</v>
      </c>
      <c r="AT530" s="225"/>
      <c r="AU530" s="261">
        <v>529</v>
      </c>
      <c r="AV530" s="260" t="e">
        <f>VLOOKUP($AT530,Players!$Z$3:$AA$1425,2,FALSE)</f>
        <v>#N/A</v>
      </c>
      <c r="AW530" s="260" t="e">
        <f t="shared" si="51"/>
        <v>#N/A</v>
      </c>
    </row>
    <row r="531" spans="36:49">
      <c r="AJ531" s="225"/>
      <c r="AK531" s="261">
        <v>530</v>
      </c>
      <c r="AL531" s="260" t="e">
        <f>VLOOKUP($AJ531,Players!$Z$3:$AA$1425,2,FALSE)</f>
        <v>#N/A</v>
      </c>
      <c r="AM531" s="260" t="e">
        <f t="shared" si="50"/>
        <v>#N/A</v>
      </c>
      <c r="AT531" s="225"/>
      <c r="AU531" s="261">
        <v>530</v>
      </c>
      <c r="AV531" s="260" t="e">
        <f>VLOOKUP($AT531,Players!$Z$3:$AA$1425,2,FALSE)</f>
        <v>#N/A</v>
      </c>
      <c r="AW531" s="260" t="e">
        <f t="shared" si="51"/>
        <v>#N/A</v>
      </c>
    </row>
    <row r="532" spans="36:49">
      <c r="AJ532" s="225"/>
      <c r="AK532" s="261">
        <v>531</v>
      </c>
      <c r="AL532" s="260" t="e">
        <f>VLOOKUP($AJ532,Players!$Z$3:$AA$1425,2,FALSE)</f>
        <v>#N/A</v>
      </c>
      <c r="AM532" s="260" t="e">
        <f t="shared" si="50"/>
        <v>#N/A</v>
      </c>
      <c r="AT532" s="225"/>
      <c r="AU532" s="261">
        <v>531</v>
      </c>
      <c r="AV532" s="260" t="e">
        <f>VLOOKUP($AT532,Players!$Z$3:$AA$1425,2,FALSE)</f>
        <v>#N/A</v>
      </c>
      <c r="AW532" s="260" t="e">
        <f t="shared" si="51"/>
        <v>#N/A</v>
      </c>
    </row>
    <row r="533" spans="36:49">
      <c r="AJ533" s="225"/>
      <c r="AK533" s="261">
        <v>532</v>
      </c>
      <c r="AL533" s="260" t="e">
        <f>VLOOKUP($AJ533,Players!$Z$3:$AA$1425,2,FALSE)</f>
        <v>#N/A</v>
      </c>
      <c r="AM533" s="260" t="e">
        <f t="shared" si="50"/>
        <v>#N/A</v>
      </c>
      <c r="AT533" s="225"/>
      <c r="AU533" s="261">
        <v>532</v>
      </c>
      <c r="AV533" s="260" t="e">
        <f>VLOOKUP($AT533,Players!$Z$3:$AA$1425,2,FALSE)</f>
        <v>#N/A</v>
      </c>
      <c r="AW533" s="260" t="e">
        <f t="shared" si="51"/>
        <v>#N/A</v>
      </c>
    </row>
    <row r="534" spans="36:49">
      <c r="AJ534" s="225"/>
      <c r="AK534" s="261">
        <v>533</v>
      </c>
      <c r="AL534" s="260" t="e">
        <f>VLOOKUP($AJ534,Players!$Z$3:$AA$1425,2,FALSE)</f>
        <v>#N/A</v>
      </c>
      <c r="AM534" s="260" t="e">
        <f t="shared" si="50"/>
        <v>#N/A</v>
      </c>
      <c r="AT534" s="225"/>
      <c r="AU534" s="261">
        <v>533</v>
      </c>
      <c r="AV534" s="260" t="e">
        <f>VLOOKUP($AT534,Players!$Z$3:$AA$1425,2,FALSE)</f>
        <v>#N/A</v>
      </c>
      <c r="AW534" s="260" t="e">
        <f t="shared" si="51"/>
        <v>#N/A</v>
      </c>
    </row>
    <row r="535" spans="36:49">
      <c r="AJ535" s="225"/>
      <c r="AK535" s="261">
        <v>534</v>
      </c>
      <c r="AL535" s="260" t="e">
        <f>VLOOKUP($AJ535,Players!$Z$3:$AA$1425,2,FALSE)</f>
        <v>#N/A</v>
      </c>
      <c r="AM535" s="260" t="e">
        <f t="shared" si="50"/>
        <v>#N/A</v>
      </c>
      <c r="AT535" s="225"/>
      <c r="AU535" s="261">
        <v>534</v>
      </c>
      <c r="AV535" s="260" t="e">
        <f>VLOOKUP($AT535,Players!$Z$3:$AA$1425,2,FALSE)</f>
        <v>#N/A</v>
      </c>
      <c r="AW535" s="260" t="e">
        <f t="shared" si="51"/>
        <v>#N/A</v>
      </c>
    </row>
    <row r="536" spans="36:49">
      <c r="AJ536" s="225"/>
      <c r="AK536" s="261">
        <v>535</v>
      </c>
      <c r="AL536" s="260" t="e">
        <f>VLOOKUP($AJ536,Players!$Z$3:$AA$1425,2,FALSE)</f>
        <v>#N/A</v>
      </c>
      <c r="AM536" s="260" t="e">
        <f t="shared" si="50"/>
        <v>#N/A</v>
      </c>
      <c r="AT536" s="225"/>
      <c r="AU536" s="261">
        <v>535</v>
      </c>
      <c r="AV536" s="260" t="e">
        <f>VLOOKUP($AT536,Players!$Z$3:$AA$1425,2,FALSE)</f>
        <v>#N/A</v>
      </c>
      <c r="AW536" s="260" t="e">
        <f t="shared" si="51"/>
        <v>#N/A</v>
      </c>
    </row>
    <row r="537" spans="36:49">
      <c r="AJ537" s="225"/>
      <c r="AK537" s="261">
        <v>536</v>
      </c>
      <c r="AL537" s="260" t="e">
        <f>VLOOKUP($AJ537,Players!$Z$3:$AA$1425,2,FALSE)</f>
        <v>#N/A</v>
      </c>
      <c r="AM537" s="260" t="e">
        <f t="shared" si="50"/>
        <v>#N/A</v>
      </c>
      <c r="AT537" s="225"/>
      <c r="AU537" s="261">
        <v>536</v>
      </c>
      <c r="AV537" s="260" t="e">
        <f>VLOOKUP($AT537,Players!$Z$3:$AA$1425,2,FALSE)</f>
        <v>#N/A</v>
      </c>
      <c r="AW537" s="260" t="e">
        <f t="shared" si="51"/>
        <v>#N/A</v>
      </c>
    </row>
    <row r="538" spans="36:49">
      <c r="AJ538" s="225"/>
      <c r="AK538" s="261">
        <v>537</v>
      </c>
      <c r="AL538" s="260" t="e">
        <f>VLOOKUP($AJ538,Players!$Z$3:$AA$1425,2,FALSE)</f>
        <v>#N/A</v>
      </c>
      <c r="AM538" s="260" t="e">
        <f t="shared" si="50"/>
        <v>#N/A</v>
      </c>
      <c r="AT538" s="225"/>
      <c r="AU538" s="261">
        <v>537</v>
      </c>
      <c r="AV538" s="260" t="e">
        <f>VLOOKUP($AT538,Players!$Z$3:$AA$1425,2,FALSE)</f>
        <v>#N/A</v>
      </c>
      <c r="AW538" s="260" t="e">
        <f t="shared" si="51"/>
        <v>#N/A</v>
      </c>
    </row>
    <row r="539" spans="36:49">
      <c r="AJ539" s="225"/>
      <c r="AK539" s="261">
        <v>538</v>
      </c>
      <c r="AL539" s="260" t="e">
        <f>VLOOKUP($AJ539,Players!$Z$3:$AA$1425,2,FALSE)</f>
        <v>#N/A</v>
      </c>
      <c r="AM539" s="260" t="e">
        <f t="shared" si="50"/>
        <v>#N/A</v>
      </c>
      <c r="AT539" s="225"/>
      <c r="AU539" s="261">
        <v>538</v>
      </c>
      <c r="AV539" s="260" t="e">
        <f>VLOOKUP($AT539,Players!$Z$3:$AA$1425,2,FALSE)</f>
        <v>#N/A</v>
      </c>
      <c r="AW539" s="260" t="e">
        <f t="shared" si="51"/>
        <v>#N/A</v>
      </c>
    </row>
    <row r="540" spans="36:49">
      <c r="AJ540" s="225"/>
      <c r="AK540" s="261">
        <v>539</v>
      </c>
      <c r="AL540" s="260" t="e">
        <f>VLOOKUP($AJ540,Players!$Z$3:$AA$1425,2,FALSE)</f>
        <v>#N/A</v>
      </c>
      <c r="AM540" s="260" t="e">
        <f t="shared" si="50"/>
        <v>#N/A</v>
      </c>
      <c r="AT540" s="225"/>
      <c r="AU540" s="261">
        <v>539</v>
      </c>
      <c r="AV540" s="260" t="e">
        <f>VLOOKUP($AT540,Players!$Z$3:$AA$1425,2,FALSE)</f>
        <v>#N/A</v>
      </c>
      <c r="AW540" s="260" t="e">
        <f t="shared" si="51"/>
        <v>#N/A</v>
      </c>
    </row>
    <row r="541" spans="36:49">
      <c r="AJ541" s="225"/>
      <c r="AK541" s="261">
        <v>540</v>
      </c>
      <c r="AL541" s="260" t="e">
        <f>VLOOKUP($AJ541,Players!$Z$3:$AA$1425,2,FALSE)</f>
        <v>#N/A</v>
      </c>
      <c r="AM541" s="260" t="e">
        <f t="shared" si="50"/>
        <v>#N/A</v>
      </c>
      <c r="AT541" s="225"/>
      <c r="AU541" s="261">
        <v>540</v>
      </c>
      <c r="AV541" s="260" t="e">
        <f>VLOOKUP($AT541,Players!$Z$3:$AA$1425,2,FALSE)</f>
        <v>#N/A</v>
      </c>
      <c r="AW541" s="260" t="e">
        <f t="shared" si="51"/>
        <v>#N/A</v>
      </c>
    </row>
    <row r="542" spans="36:49">
      <c r="AJ542" s="225"/>
      <c r="AK542" s="261">
        <v>541</v>
      </c>
      <c r="AL542" s="260" t="e">
        <f>VLOOKUP($AJ542,Players!$Z$3:$AA$1425,2,FALSE)</f>
        <v>#N/A</v>
      </c>
      <c r="AM542" s="260" t="e">
        <f t="shared" si="50"/>
        <v>#N/A</v>
      </c>
      <c r="AT542" s="225"/>
      <c r="AU542" s="261">
        <v>541</v>
      </c>
      <c r="AV542" s="260" t="e">
        <f>VLOOKUP($AT542,Players!$Z$3:$AA$1425,2,FALSE)</f>
        <v>#N/A</v>
      </c>
      <c r="AW542" s="260" t="e">
        <f t="shared" si="51"/>
        <v>#N/A</v>
      </c>
    </row>
    <row r="543" spans="36:49">
      <c r="AJ543" s="225"/>
      <c r="AK543" s="261">
        <v>542</v>
      </c>
      <c r="AL543" s="260" t="e">
        <f>VLOOKUP($AJ543,Players!$Z$3:$AA$1425,2,FALSE)</f>
        <v>#N/A</v>
      </c>
      <c r="AM543" s="260" t="e">
        <f t="shared" si="50"/>
        <v>#N/A</v>
      </c>
      <c r="AT543" s="225"/>
      <c r="AU543" s="261">
        <v>542</v>
      </c>
      <c r="AV543" s="260" t="e">
        <f>VLOOKUP($AT543,Players!$Z$3:$AA$1425,2,FALSE)</f>
        <v>#N/A</v>
      </c>
      <c r="AW543" s="260" t="e">
        <f t="shared" si="51"/>
        <v>#N/A</v>
      </c>
    </row>
    <row r="544" spans="36:49">
      <c r="AJ544" s="225"/>
      <c r="AK544" s="261">
        <v>543</v>
      </c>
      <c r="AL544" s="260" t="e">
        <f>VLOOKUP($AJ544,Players!$Z$3:$AA$1425,2,FALSE)</f>
        <v>#N/A</v>
      </c>
      <c r="AM544" s="260" t="e">
        <f t="shared" si="50"/>
        <v>#N/A</v>
      </c>
      <c r="AT544" s="225"/>
      <c r="AU544" s="261">
        <v>543</v>
      </c>
      <c r="AV544" s="260" t="e">
        <f>VLOOKUP($AT544,Players!$Z$3:$AA$1425,2,FALSE)</f>
        <v>#N/A</v>
      </c>
      <c r="AW544" s="260" t="e">
        <f t="shared" si="51"/>
        <v>#N/A</v>
      </c>
    </row>
    <row r="545" spans="36:49">
      <c r="AJ545" s="225"/>
      <c r="AK545" s="261">
        <v>544</v>
      </c>
      <c r="AL545" s="260" t="e">
        <f>VLOOKUP($AJ545,Players!$Z$3:$AA$1425,2,FALSE)</f>
        <v>#N/A</v>
      </c>
      <c r="AM545" s="260" t="e">
        <f t="shared" si="50"/>
        <v>#N/A</v>
      </c>
      <c r="AT545" s="225"/>
      <c r="AU545" s="261">
        <v>544</v>
      </c>
      <c r="AV545" s="260" t="e">
        <f>VLOOKUP($AT545,Players!$Z$3:$AA$1425,2,FALSE)</f>
        <v>#N/A</v>
      </c>
      <c r="AW545" s="260" t="e">
        <f t="shared" si="51"/>
        <v>#N/A</v>
      </c>
    </row>
    <row r="546" spans="36:49">
      <c r="AJ546" s="225"/>
      <c r="AK546" s="261">
        <v>545</v>
      </c>
      <c r="AL546" s="260" t="e">
        <f>VLOOKUP($AJ546,Players!$Z$3:$AA$1425,2,FALSE)</f>
        <v>#N/A</v>
      </c>
      <c r="AM546" s="260" t="e">
        <f t="shared" si="50"/>
        <v>#N/A</v>
      </c>
      <c r="AT546" s="225"/>
      <c r="AU546" s="261">
        <v>545</v>
      </c>
      <c r="AV546" s="260" t="e">
        <f>VLOOKUP($AT546,Players!$Z$3:$AA$1425,2,FALSE)</f>
        <v>#N/A</v>
      </c>
      <c r="AW546" s="260" t="e">
        <f t="shared" si="51"/>
        <v>#N/A</v>
      </c>
    </row>
    <row r="547" spans="36:49">
      <c r="AJ547" s="225"/>
      <c r="AK547" s="261">
        <v>546</v>
      </c>
      <c r="AL547" s="260" t="e">
        <f>VLOOKUP($AJ547,Players!$Z$3:$AA$1425,2,FALSE)</f>
        <v>#N/A</v>
      </c>
      <c r="AM547" s="260" t="e">
        <f t="shared" si="50"/>
        <v>#N/A</v>
      </c>
      <c r="AT547" s="225"/>
      <c r="AU547" s="261">
        <v>546</v>
      </c>
      <c r="AV547" s="260" t="e">
        <f>VLOOKUP($AT547,Players!$Z$3:$AA$1425,2,FALSE)</f>
        <v>#N/A</v>
      </c>
      <c r="AW547" s="260" t="e">
        <f t="shared" si="51"/>
        <v>#N/A</v>
      </c>
    </row>
    <row r="548" spans="36:49">
      <c r="AJ548" s="225"/>
      <c r="AK548" s="261">
        <v>547</v>
      </c>
      <c r="AL548" s="260" t="e">
        <f>VLOOKUP($AJ548,Players!$Z$3:$AA$1425,2,FALSE)</f>
        <v>#N/A</v>
      </c>
      <c r="AM548" s="260" t="e">
        <f t="shared" si="50"/>
        <v>#N/A</v>
      </c>
      <c r="AT548" s="225"/>
      <c r="AU548" s="261">
        <v>547</v>
      </c>
      <c r="AV548" s="260" t="e">
        <f>VLOOKUP($AT548,Players!$Z$3:$AA$1425,2,FALSE)</f>
        <v>#N/A</v>
      </c>
      <c r="AW548" s="260" t="e">
        <f t="shared" si="51"/>
        <v>#N/A</v>
      </c>
    </row>
    <row r="549" spans="36:49">
      <c r="AJ549" s="225"/>
      <c r="AK549" s="261">
        <v>548</v>
      </c>
      <c r="AL549" s="260" t="e">
        <f>VLOOKUP($AJ549,Players!$Z$3:$AA$1425,2,FALSE)</f>
        <v>#N/A</v>
      </c>
      <c r="AM549" s="260" t="e">
        <f t="shared" si="50"/>
        <v>#N/A</v>
      </c>
      <c r="AT549" s="225"/>
      <c r="AU549" s="261">
        <v>548</v>
      </c>
      <c r="AV549" s="260" t="e">
        <f>VLOOKUP($AT549,Players!$Z$3:$AA$1425,2,FALSE)</f>
        <v>#N/A</v>
      </c>
      <c r="AW549" s="260" t="e">
        <f t="shared" si="51"/>
        <v>#N/A</v>
      </c>
    </row>
    <row r="550" spans="36:49">
      <c r="AJ550" s="225"/>
      <c r="AK550" s="261">
        <v>549</v>
      </c>
      <c r="AL550" s="260" t="e">
        <f>VLOOKUP($AJ550,Players!$Z$3:$AA$1425,2,FALSE)</f>
        <v>#N/A</v>
      </c>
      <c r="AM550" s="260" t="e">
        <f t="shared" si="50"/>
        <v>#N/A</v>
      </c>
      <c r="AT550" s="225"/>
      <c r="AU550" s="261">
        <v>549</v>
      </c>
      <c r="AV550" s="260" t="e">
        <f>VLOOKUP($AT550,Players!$Z$3:$AA$1425,2,FALSE)</f>
        <v>#N/A</v>
      </c>
      <c r="AW550" s="260" t="e">
        <f t="shared" si="51"/>
        <v>#N/A</v>
      </c>
    </row>
    <row r="551" spans="36:49">
      <c r="AJ551" s="225"/>
      <c r="AK551" s="261">
        <v>550</v>
      </c>
      <c r="AL551" s="260" t="e">
        <f>VLOOKUP($AJ551,Players!$Z$3:$AA$1425,2,FALSE)</f>
        <v>#N/A</v>
      </c>
      <c r="AM551" s="260" t="e">
        <f t="shared" si="50"/>
        <v>#N/A</v>
      </c>
      <c r="AT551" s="225"/>
      <c r="AU551" s="261">
        <v>550</v>
      </c>
      <c r="AV551" s="260" t="e">
        <f>VLOOKUP($AT551,Players!$Z$3:$AA$1425,2,FALSE)</f>
        <v>#N/A</v>
      </c>
      <c r="AW551" s="260" t="e">
        <f t="shared" si="51"/>
        <v>#N/A</v>
      </c>
    </row>
    <row r="552" spans="36:49">
      <c r="AJ552" s="225"/>
      <c r="AK552" s="261">
        <v>551</v>
      </c>
      <c r="AL552" s="260" t="e">
        <f>VLOOKUP($AJ552,Players!$Z$3:$AA$1425,2,FALSE)</f>
        <v>#N/A</v>
      </c>
      <c r="AM552" s="260" t="e">
        <f t="shared" si="50"/>
        <v>#N/A</v>
      </c>
      <c r="AT552" s="225"/>
      <c r="AU552" s="261">
        <v>551</v>
      </c>
      <c r="AV552" s="260" t="e">
        <f>VLOOKUP($AT552,Players!$Z$3:$AA$1425,2,FALSE)</f>
        <v>#N/A</v>
      </c>
      <c r="AW552" s="260" t="e">
        <f t="shared" si="51"/>
        <v>#N/A</v>
      </c>
    </row>
    <row r="553" spans="36:49">
      <c r="AJ553" s="225"/>
      <c r="AK553" s="261">
        <v>552</v>
      </c>
      <c r="AL553" s="260" t="e">
        <f>VLOOKUP($AJ553,Players!$Z$3:$AA$1425,2,FALSE)</f>
        <v>#N/A</v>
      </c>
      <c r="AM553" s="260" t="e">
        <f t="shared" si="50"/>
        <v>#N/A</v>
      </c>
      <c r="AT553" s="225"/>
      <c r="AU553" s="261">
        <v>552</v>
      </c>
      <c r="AV553" s="260" t="e">
        <f>VLOOKUP($AT553,Players!$Z$3:$AA$1425,2,FALSE)</f>
        <v>#N/A</v>
      </c>
      <c r="AW553" s="260" t="e">
        <f t="shared" si="51"/>
        <v>#N/A</v>
      </c>
    </row>
    <row r="554" spans="36:49">
      <c r="AJ554" s="225"/>
      <c r="AK554" s="261">
        <v>553</v>
      </c>
      <c r="AL554" s="260" t="e">
        <f>VLOOKUP($AJ554,Players!$Z$3:$AA$1425,2,FALSE)</f>
        <v>#N/A</v>
      </c>
      <c r="AM554" s="260" t="e">
        <f t="shared" si="50"/>
        <v>#N/A</v>
      </c>
      <c r="AT554" s="225"/>
      <c r="AU554" s="261">
        <v>553</v>
      </c>
      <c r="AV554" s="260" t="e">
        <f>VLOOKUP($AT554,Players!$Z$3:$AA$1425,2,FALSE)</f>
        <v>#N/A</v>
      </c>
      <c r="AW554" s="260" t="e">
        <f t="shared" si="51"/>
        <v>#N/A</v>
      </c>
    </row>
    <row r="555" spans="36:49">
      <c r="AJ555" s="225"/>
      <c r="AK555" s="261">
        <v>554</v>
      </c>
      <c r="AL555" s="260" t="e">
        <f>VLOOKUP($AJ555,Players!$Z$3:$AA$1425,2,FALSE)</f>
        <v>#N/A</v>
      </c>
      <c r="AM555" s="260" t="e">
        <f t="shared" si="50"/>
        <v>#N/A</v>
      </c>
      <c r="AT555" s="225"/>
      <c r="AU555" s="261">
        <v>554</v>
      </c>
      <c r="AV555" s="260" t="e">
        <f>VLOOKUP($AT555,Players!$Z$3:$AA$1425,2,FALSE)</f>
        <v>#N/A</v>
      </c>
      <c r="AW555" s="260" t="e">
        <f t="shared" si="51"/>
        <v>#N/A</v>
      </c>
    </row>
    <row r="556" spans="36:49">
      <c r="AJ556" s="225"/>
      <c r="AK556" s="261">
        <v>555</v>
      </c>
      <c r="AL556" s="260" t="e">
        <f>VLOOKUP($AJ556,Players!$Z$3:$AA$1425,2,FALSE)</f>
        <v>#N/A</v>
      </c>
      <c r="AM556" s="260" t="e">
        <f t="shared" si="50"/>
        <v>#N/A</v>
      </c>
      <c r="AT556" s="225"/>
      <c r="AU556" s="261">
        <v>555</v>
      </c>
      <c r="AV556" s="260" t="e">
        <f>VLOOKUP($AT556,Players!$Z$3:$AA$1425,2,FALSE)</f>
        <v>#N/A</v>
      </c>
      <c r="AW556" s="260" t="e">
        <f t="shared" si="51"/>
        <v>#N/A</v>
      </c>
    </row>
    <row r="557" spans="36:49">
      <c r="AJ557" s="225"/>
      <c r="AK557" s="261">
        <v>556</v>
      </c>
      <c r="AL557" s="260" t="e">
        <f>VLOOKUP($AJ557,Players!$Z$3:$AA$1425,2,FALSE)</f>
        <v>#N/A</v>
      </c>
      <c r="AM557" s="260" t="e">
        <f t="shared" si="50"/>
        <v>#N/A</v>
      </c>
      <c r="AT557" s="225"/>
      <c r="AU557" s="261">
        <v>556</v>
      </c>
      <c r="AV557" s="260" t="e">
        <f>VLOOKUP($AT557,Players!$Z$3:$AA$1425,2,FALSE)</f>
        <v>#N/A</v>
      </c>
      <c r="AW557" s="260" t="e">
        <f t="shared" si="51"/>
        <v>#N/A</v>
      </c>
    </row>
    <row r="558" spans="36:49">
      <c r="AJ558" s="225"/>
      <c r="AK558" s="261">
        <v>557</v>
      </c>
      <c r="AL558" s="260" t="e">
        <f>VLOOKUP($AJ558,Players!$Z$3:$AA$1425,2,FALSE)</f>
        <v>#N/A</v>
      </c>
      <c r="AM558" s="260" t="e">
        <f t="shared" si="50"/>
        <v>#N/A</v>
      </c>
      <c r="AT558" s="225"/>
      <c r="AU558" s="261">
        <v>557</v>
      </c>
      <c r="AV558" s="260" t="e">
        <f>VLOOKUP($AT558,Players!$Z$3:$AA$1425,2,FALSE)</f>
        <v>#N/A</v>
      </c>
      <c r="AW558" s="260" t="e">
        <f t="shared" si="51"/>
        <v>#N/A</v>
      </c>
    </row>
    <row r="559" spans="36:49">
      <c r="AJ559" s="225"/>
      <c r="AK559" s="261">
        <v>558</v>
      </c>
      <c r="AL559" s="260" t="e">
        <f>VLOOKUP($AJ559,Players!$Z$3:$AA$1425,2,FALSE)</f>
        <v>#N/A</v>
      </c>
      <c r="AM559" s="260" t="e">
        <f t="shared" si="50"/>
        <v>#N/A</v>
      </c>
      <c r="AT559" s="225"/>
      <c r="AU559" s="261">
        <v>558</v>
      </c>
      <c r="AV559" s="260" t="e">
        <f>VLOOKUP($AT559,Players!$Z$3:$AA$1425,2,FALSE)</f>
        <v>#N/A</v>
      </c>
      <c r="AW559" s="260" t="e">
        <f t="shared" si="51"/>
        <v>#N/A</v>
      </c>
    </row>
    <row r="560" spans="36:49">
      <c r="AJ560" s="225"/>
      <c r="AK560" s="261">
        <v>559</v>
      </c>
      <c r="AL560" s="260" t="e">
        <f>VLOOKUP($AJ560,Players!$Z$3:$AA$1425,2,FALSE)</f>
        <v>#N/A</v>
      </c>
      <c r="AM560" s="260" t="e">
        <f t="shared" si="50"/>
        <v>#N/A</v>
      </c>
      <c r="AT560" s="225"/>
      <c r="AU560" s="261">
        <v>559</v>
      </c>
      <c r="AV560" s="260" t="e">
        <f>VLOOKUP($AT560,Players!$Z$3:$AA$1425,2,FALSE)</f>
        <v>#N/A</v>
      </c>
      <c r="AW560" s="260" t="e">
        <f t="shared" si="51"/>
        <v>#N/A</v>
      </c>
    </row>
    <row r="561" spans="36:49">
      <c r="AJ561" s="225"/>
      <c r="AK561" s="261">
        <v>560</v>
      </c>
      <c r="AL561" s="260" t="e">
        <f>VLOOKUP($AJ561,Players!$Z$3:$AA$1425,2,FALSE)</f>
        <v>#N/A</v>
      </c>
      <c r="AM561" s="260" t="e">
        <f t="shared" si="50"/>
        <v>#N/A</v>
      </c>
      <c r="AT561" s="225"/>
      <c r="AU561" s="261">
        <v>560</v>
      </c>
      <c r="AV561" s="260" t="e">
        <f>VLOOKUP($AT561,Players!$Z$3:$AA$1425,2,FALSE)</f>
        <v>#N/A</v>
      </c>
      <c r="AW561" s="260" t="e">
        <f t="shared" si="51"/>
        <v>#N/A</v>
      </c>
    </row>
    <row r="562" spans="36:49">
      <c r="AJ562" s="225"/>
      <c r="AK562" s="261">
        <v>561</v>
      </c>
      <c r="AL562" s="260" t="e">
        <f>VLOOKUP($AJ562,Players!$Z$3:$AA$1425,2,FALSE)</f>
        <v>#N/A</v>
      </c>
      <c r="AM562" s="260" t="e">
        <f t="shared" si="50"/>
        <v>#N/A</v>
      </c>
      <c r="AT562" s="225"/>
      <c r="AU562" s="261">
        <v>561</v>
      </c>
      <c r="AV562" s="260" t="e">
        <f>VLOOKUP($AT562,Players!$Z$3:$AA$1425,2,FALSE)</f>
        <v>#N/A</v>
      </c>
      <c r="AW562" s="260" t="e">
        <f t="shared" si="51"/>
        <v>#N/A</v>
      </c>
    </row>
    <row r="563" spans="36:49">
      <c r="AJ563" s="225"/>
      <c r="AK563" s="261">
        <v>562</v>
      </c>
      <c r="AL563" s="260" t="e">
        <f>VLOOKUP($AJ563,Players!$Z$3:$AA$1425,2,FALSE)</f>
        <v>#N/A</v>
      </c>
      <c r="AM563" s="260" t="e">
        <f t="shared" si="50"/>
        <v>#N/A</v>
      </c>
      <c r="AT563" s="225"/>
      <c r="AU563" s="261">
        <v>562</v>
      </c>
      <c r="AV563" s="260" t="e">
        <f>VLOOKUP($AT563,Players!$Z$3:$AA$1425,2,FALSE)</f>
        <v>#N/A</v>
      </c>
      <c r="AW563" s="260" t="e">
        <f t="shared" si="51"/>
        <v>#N/A</v>
      </c>
    </row>
    <row r="564" spans="36:49">
      <c r="AJ564" s="225"/>
      <c r="AK564" s="261">
        <v>563</v>
      </c>
      <c r="AL564" s="260" t="e">
        <f>VLOOKUP($AJ564,Players!$Z$3:$AA$1425,2,FALSE)</f>
        <v>#N/A</v>
      </c>
      <c r="AM564" s="260" t="e">
        <f t="shared" si="50"/>
        <v>#N/A</v>
      </c>
      <c r="AT564" s="225"/>
      <c r="AU564" s="261">
        <v>563</v>
      </c>
      <c r="AV564" s="260" t="e">
        <f>VLOOKUP($AT564,Players!$Z$3:$AA$1425,2,FALSE)</f>
        <v>#N/A</v>
      </c>
      <c r="AW564" s="260" t="e">
        <f t="shared" si="51"/>
        <v>#N/A</v>
      </c>
    </row>
    <row r="565" spans="36:49">
      <c r="AJ565" s="225"/>
      <c r="AK565" s="261">
        <v>564</v>
      </c>
      <c r="AL565" s="260" t="e">
        <f>VLOOKUP($AJ565,Players!$Z$3:$AA$1425,2,FALSE)</f>
        <v>#N/A</v>
      </c>
      <c r="AM565" s="260" t="e">
        <f t="shared" si="50"/>
        <v>#N/A</v>
      </c>
      <c r="AT565" s="225"/>
      <c r="AU565" s="261">
        <v>564</v>
      </c>
      <c r="AV565" s="260" t="e">
        <f>VLOOKUP($AT565,Players!$Z$3:$AA$1425,2,FALSE)</f>
        <v>#N/A</v>
      </c>
      <c r="AW565" s="260" t="e">
        <f t="shared" si="51"/>
        <v>#N/A</v>
      </c>
    </row>
    <row r="566" spans="36:49">
      <c r="AJ566" s="225"/>
      <c r="AK566" s="261">
        <v>565</v>
      </c>
      <c r="AL566" s="260" t="e">
        <f>VLOOKUP($AJ566,Players!$Z$3:$AA$1425,2,FALSE)</f>
        <v>#N/A</v>
      </c>
      <c r="AM566" s="260" t="e">
        <f t="shared" si="50"/>
        <v>#N/A</v>
      </c>
      <c r="AT566" s="225"/>
      <c r="AU566" s="261">
        <v>565</v>
      </c>
      <c r="AV566" s="260" t="e">
        <f>VLOOKUP($AT566,Players!$Z$3:$AA$1425,2,FALSE)</f>
        <v>#N/A</v>
      </c>
      <c r="AW566" s="260" t="e">
        <f t="shared" si="51"/>
        <v>#N/A</v>
      </c>
    </row>
    <row r="567" spans="36:49">
      <c r="AJ567" s="225"/>
      <c r="AK567" s="261">
        <v>566</v>
      </c>
      <c r="AL567" s="260" t="e">
        <f>VLOOKUP($AJ567,Players!$Z$3:$AA$1425,2,FALSE)</f>
        <v>#N/A</v>
      </c>
      <c r="AM567" s="260" t="e">
        <f t="shared" si="50"/>
        <v>#N/A</v>
      </c>
      <c r="AT567" s="225"/>
      <c r="AU567" s="261">
        <v>566</v>
      </c>
      <c r="AV567" s="260" t="e">
        <f>VLOOKUP($AT567,Players!$Z$3:$AA$1425,2,FALSE)</f>
        <v>#N/A</v>
      </c>
      <c r="AW567" s="260" t="e">
        <f t="shared" si="51"/>
        <v>#N/A</v>
      </c>
    </row>
    <row r="568" spans="36:49">
      <c r="AJ568" s="225"/>
      <c r="AK568" s="261">
        <v>567</v>
      </c>
      <c r="AL568" s="260" t="e">
        <f>VLOOKUP($AJ568,Players!$Z$3:$AA$1425,2,FALSE)</f>
        <v>#N/A</v>
      </c>
      <c r="AM568" s="260" t="e">
        <f t="shared" si="50"/>
        <v>#N/A</v>
      </c>
      <c r="AT568" s="225"/>
      <c r="AU568" s="261">
        <v>567</v>
      </c>
      <c r="AV568" s="260" t="e">
        <f>VLOOKUP($AT568,Players!$Z$3:$AA$1425,2,FALSE)</f>
        <v>#N/A</v>
      </c>
      <c r="AW568" s="260" t="e">
        <f t="shared" si="51"/>
        <v>#N/A</v>
      </c>
    </row>
    <row r="569" spans="36:49">
      <c r="AJ569" s="225"/>
      <c r="AK569" s="261">
        <v>568</v>
      </c>
      <c r="AL569" s="260" t="e">
        <f>VLOOKUP($AJ569,Players!$Z$3:$AA$1425,2,FALSE)</f>
        <v>#N/A</v>
      </c>
      <c r="AM569" s="260" t="e">
        <f t="shared" si="50"/>
        <v>#N/A</v>
      </c>
      <c r="AT569" s="225"/>
      <c r="AU569" s="261">
        <v>568</v>
      </c>
      <c r="AV569" s="260" t="e">
        <f>VLOOKUP($AT569,Players!$Z$3:$AA$1425,2,FALSE)</f>
        <v>#N/A</v>
      </c>
      <c r="AW569" s="260" t="e">
        <f t="shared" si="51"/>
        <v>#N/A</v>
      </c>
    </row>
    <row r="570" spans="36:49">
      <c r="AJ570" s="225"/>
      <c r="AK570" s="261">
        <v>569</v>
      </c>
      <c r="AL570" s="260" t="e">
        <f>VLOOKUP($AJ570,Players!$Z$3:$AA$1425,2,FALSE)</f>
        <v>#N/A</v>
      </c>
      <c r="AM570" s="260" t="e">
        <f t="shared" si="50"/>
        <v>#N/A</v>
      </c>
      <c r="AT570" s="225"/>
      <c r="AU570" s="261">
        <v>569</v>
      </c>
      <c r="AV570" s="260" t="e">
        <f>VLOOKUP($AT570,Players!$Z$3:$AA$1425,2,FALSE)</f>
        <v>#N/A</v>
      </c>
      <c r="AW570" s="260" t="e">
        <f t="shared" si="51"/>
        <v>#N/A</v>
      </c>
    </row>
    <row r="571" spans="36:49">
      <c r="AJ571" s="225"/>
      <c r="AK571" s="261">
        <v>570</v>
      </c>
      <c r="AL571" s="260" t="e">
        <f>VLOOKUP($AJ571,Players!$Z$3:$AA$1425,2,FALSE)</f>
        <v>#N/A</v>
      </c>
      <c r="AM571" s="260" t="e">
        <f t="shared" si="50"/>
        <v>#N/A</v>
      </c>
      <c r="AT571" s="225"/>
      <c r="AU571" s="261">
        <v>570</v>
      </c>
      <c r="AV571" s="260" t="e">
        <f>VLOOKUP($AT571,Players!$Z$3:$AA$1425,2,FALSE)</f>
        <v>#N/A</v>
      </c>
      <c r="AW571" s="260" t="e">
        <f t="shared" si="51"/>
        <v>#N/A</v>
      </c>
    </row>
    <row r="572" spans="36:49">
      <c r="AJ572" s="225"/>
      <c r="AK572" s="261">
        <v>571</v>
      </c>
      <c r="AL572" s="260" t="e">
        <f>VLOOKUP($AJ572,Players!$Z$3:$AA$1425,2,FALSE)</f>
        <v>#N/A</v>
      </c>
      <c r="AM572" s="260" t="e">
        <f t="shared" si="50"/>
        <v>#N/A</v>
      </c>
      <c r="AT572" s="225"/>
      <c r="AU572" s="261">
        <v>571</v>
      </c>
      <c r="AV572" s="260" t="e">
        <f>VLOOKUP($AT572,Players!$Z$3:$AA$1425,2,FALSE)</f>
        <v>#N/A</v>
      </c>
      <c r="AW572" s="260" t="e">
        <f t="shared" si="51"/>
        <v>#N/A</v>
      </c>
    </row>
    <row r="573" spans="36:49">
      <c r="AJ573" s="225"/>
      <c r="AK573" s="261">
        <v>572</v>
      </c>
      <c r="AL573" s="260" t="e">
        <f>VLOOKUP($AJ573,Players!$Z$3:$AA$1425,2,FALSE)</f>
        <v>#N/A</v>
      </c>
      <c r="AM573" s="260" t="e">
        <f t="shared" si="50"/>
        <v>#N/A</v>
      </c>
      <c r="AT573" s="225"/>
      <c r="AU573" s="261">
        <v>572</v>
      </c>
      <c r="AV573" s="260" t="e">
        <f>VLOOKUP($AT573,Players!$Z$3:$AA$1425,2,FALSE)</f>
        <v>#N/A</v>
      </c>
      <c r="AW573" s="260" t="e">
        <f t="shared" si="51"/>
        <v>#N/A</v>
      </c>
    </row>
    <row r="574" spans="36:49">
      <c r="AJ574" s="225"/>
      <c r="AK574" s="261">
        <v>573</v>
      </c>
      <c r="AL574" s="260" t="e">
        <f>VLOOKUP($AJ574,Players!$Z$3:$AA$1425,2,FALSE)</f>
        <v>#N/A</v>
      </c>
      <c r="AM574" s="260" t="e">
        <f t="shared" si="50"/>
        <v>#N/A</v>
      </c>
      <c r="AT574" s="225"/>
      <c r="AU574" s="261">
        <v>573</v>
      </c>
      <c r="AV574" s="260" t="e">
        <f>VLOOKUP($AT574,Players!$Z$3:$AA$1425,2,FALSE)</f>
        <v>#N/A</v>
      </c>
      <c r="AW574" s="260" t="e">
        <f t="shared" si="51"/>
        <v>#N/A</v>
      </c>
    </row>
    <row r="575" spans="36:49">
      <c r="AJ575" s="225"/>
      <c r="AK575" s="261">
        <v>574</v>
      </c>
      <c r="AL575" s="260" t="e">
        <f>VLOOKUP($AJ575,Players!$Z$3:$AA$1425,2,FALSE)</f>
        <v>#N/A</v>
      </c>
      <c r="AM575" s="260" t="e">
        <f t="shared" si="50"/>
        <v>#N/A</v>
      </c>
      <c r="AT575" s="225"/>
      <c r="AU575" s="261">
        <v>574</v>
      </c>
      <c r="AV575" s="260" t="e">
        <f>VLOOKUP($AT575,Players!$Z$3:$AA$1425,2,FALSE)</f>
        <v>#N/A</v>
      </c>
      <c r="AW575" s="260" t="e">
        <f t="shared" si="51"/>
        <v>#N/A</v>
      </c>
    </row>
    <row r="576" spans="36:49">
      <c r="AJ576" s="225"/>
      <c r="AK576" s="261">
        <v>575</v>
      </c>
      <c r="AL576" s="260" t="e">
        <f>VLOOKUP($AJ576,Players!$Z$3:$AA$1425,2,FALSE)</f>
        <v>#N/A</v>
      </c>
      <c r="AM576" s="260" t="e">
        <f t="shared" si="50"/>
        <v>#N/A</v>
      </c>
      <c r="AT576" s="225"/>
      <c r="AU576" s="261">
        <v>575</v>
      </c>
      <c r="AV576" s="260" t="e">
        <f>VLOOKUP($AT576,Players!$Z$3:$AA$1425,2,FALSE)</f>
        <v>#N/A</v>
      </c>
      <c r="AW576" s="260" t="e">
        <f t="shared" si="51"/>
        <v>#N/A</v>
      </c>
    </row>
    <row r="577" spans="36:49">
      <c r="AJ577" s="225"/>
      <c r="AK577" s="261">
        <v>576</v>
      </c>
      <c r="AL577" s="260" t="e">
        <f>VLOOKUP($AJ577,Players!$Z$3:$AA$1425,2,FALSE)</f>
        <v>#N/A</v>
      </c>
      <c r="AM577" s="260" t="e">
        <f t="shared" si="50"/>
        <v>#N/A</v>
      </c>
      <c r="AT577" s="225"/>
      <c r="AU577" s="261">
        <v>576</v>
      </c>
      <c r="AV577" s="260" t="e">
        <f>VLOOKUP($AT577,Players!$Z$3:$AA$1425,2,FALSE)</f>
        <v>#N/A</v>
      </c>
      <c r="AW577" s="260" t="e">
        <f t="shared" si="51"/>
        <v>#N/A</v>
      </c>
    </row>
    <row r="578" spans="36:49">
      <c r="AJ578" s="225"/>
      <c r="AK578" s="261">
        <v>577</v>
      </c>
      <c r="AL578" s="260" t="e">
        <f>VLOOKUP($AJ578,Players!$Z$3:$AA$1425,2,FALSE)</f>
        <v>#N/A</v>
      </c>
      <c r="AM578" s="260" t="e">
        <f t="shared" ref="AM578:AM614" si="52">IF(AL578&gt;0,1,0)</f>
        <v>#N/A</v>
      </c>
      <c r="AT578" s="225"/>
      <c r="AU578" s="261">
        <v>577</v>
      </c>
      <c r="AV578" s="260" t="e">
        <f>VLOOKUP($AT578,Players!$Z$3:$AA$1425,2,FALSE)</f>
        <v>#N/A</v>
      </c>
      <c r="AW578" s="260" t="e">
        <f t="shared" ref="AW578:AW641" si="53">IF(AV578&gt;0,1,0)</f>
        <v>#N/A</v>
      </c>
    </row>
    <row r="579" spans="36:49">
      <c r="AJ579" s="225"/>
      <c r="AK579" s="261">
        <v>578</v>
      </c>
      <c r="AL579" s="260" t="e">
        <f>VLOOKUP($AJ579,Players!$Z$3:$AA$1425,2,FALSE)</f>
        <v>#N/A</v>
      </c>
      <c r="AM579" s="260" t="e">
        <f t="shared" si="52"/>
        <v>#N/A</v>
      </c>
      <c r="AT579" s="225"/>
      <c r="AU579" s="261">
        <v>578</v>
      </c>
      <c r="AV579" s="260" t="e">
        <f>VLOOKUP($AT579,Players!$Z$3:$AA$1425,2,FALSE)</f>
        <v>#N/A</v>
      </c>
      <c r="AW579" s="260" t="e">
        <f t="shared" si="53"/>
        <v>#N/A</v>
      </c>
    </row>
    <row r="580" spans="36:49">
      <c r="AJ580" s="225"/>
      <c r="AK580" s="261">
        <v>579</v>
      </c>
      <c r="AL580" s="260" t="e">
        <f>VLOOKUP($AJ580,Players!$Z$3:$AA$1425,2,FALSE)</f>
        <v>#N/A</v>
      </c>
      <c r="AM580" s="260" t="e">
        <f t="shared" si="52"/>
        <v>#N/A</v>
      </c>
      <c r="AT580" s="225"/>
      <c r="AU580" s="261">
        <v>579</v>
      </c>
      <c r="AV580" s="260" t="e">
        <f>VLOOKUP($AT580,Players!$Z$3:$AA$1425,2,FALSE)</f>
        <v>#N/A</v>
      </c>
      <c r="AW580" s="260" t="e">
        <f t="shared" si="53"/>
        <v>#N/A</v>
      </c>
    </row>
    <row r="581" spans="36:49">
      <c r="AJ581" s="225"/>
      <c r="AK581" s="261">
        <v>580</v>
      </c>
      <c r="AL581" s="260" t="e">
        <f>VLOOKUP($AJ581,Players!$Z$3:$AA$1425,2,FALSE)</f>
        <v>#N/A</v>
      </c>
      <c r="AM581" s="260" t="e">
        <f t="shared" si="52"/>
        <v>#N/A</v>
      </c>
      <c r="AT581" s="225"/>
      <c r="AU581" s="261">
        <v>580</v>
      </c>
      <c r="AV581" s="260" t="e">
        <f>VLOOKUP($AT581,Players!$Z$3:$AA$1425,2,FALSE)</f>
        <v>#N/A</v>
      </c>
      <c r="AW581" s="260" t="e">
        <f t="shared" si="53"/>
        <v>#N/A</v>
      </c>
    </row>
    <row r="582" spans="36:49">
      <c r="AJ582" s="225"/>
      <c r="AK582" s="261">
        <v>581</v>
      </c>
      <c r="AL582" s="260" t="e">
        <f>VLOOKUP($AJ582,Players!$Z$3:$AA$1425,2,FALSE)</f>
        <v>#N/A</v>
      </c>
      <c r="AM582" s="260" t="e">
        <f t="shared" si="52"/>
        <v>#N/A</v>
      </c>
      <c r="AT582" s="225"/>
      <c r="AU582" s="261">
        <v>581</v>
      </c>
      <c r="AV582" s="260" t="e">
        <f>VLOOKUP($AT582,Players!$Z$3:$AA$1425,2,FALSE)</f>
        <v>#N/A</v>
      </c>
      <c r="AW582" s="260" t="e">
        <f t="shared" si="53"/>
        <v>#N/A</v>
      </c>
    </row>
    <row r="583" spans="36:49">
      <c r="AJ583" s="225"/>
      <c r="AK583" s="261">
        <v>582</v>
      </c>
      <c r="AL583" s="260" t="e">
        <f>VLOOKUP($AJ583,Players!$Z$3:$AA$1425,2,FALSE)</f>
        <v>#N/A</v>
      </c>
      <c r="AM583" s="260" t="e">
        <f t="shared" si="52"/>
        <v>#N/A</v>
      </c>
      <c r="AT583" s="225"/>
      <c r="AU583" s="261">
        <v>582</v>
      </c>
      <c r="AV583" s="260" t="e">
        <f>VLOOKUP($AT583,Players!$Z$3:$AA$1425,2,FALSE)</f>
        <v>#N/A</v>
      </c>
      <c r="AW583" s="260" t="e">
        <f t="shared" si="53"/>
        <v>#N/A</v>
      </c>
    </row>
    <row r="584" spans="36:49">
      <c r="AJ584" s="225"/>
      <c r="AK584" s="261">
        <v>583</v>
      </c>
      <c r="AL584" s="260" t="e">
        <f>VLOOKUP($AJ584,Players!$Z$3:$AA$1425,2,FALSE)</f>
        <v>#N/A</v>
      </c>
      <c r="AM584" s="260" t="e">
        <f t="shared" si="52"/>
        <v>#N/A</v>
      </c>
      <c r="AT584" s="225"/>
      <c r="AU584" s="261">
        <v>583</v>
      </c>
      <c r="AV584" s="260" t="e">
        <f>VLOOKUP($AT584,Players!$Z$3:$AA$1425,2,FALSE)</f>
        <v>#N/A</v>
      </c>
      <c r="AW584" s="260" t="e">
        <f t="shared" si="53"/>
        <v>#N/A</v>
      </c>
    </row>
    <row r="585" spans="36:49">
      <c r="AJ585" s="225"/>
      <c r="AK585" s="261">
        <v>584</v>
      </c>
      <c r="AL585" s="260" t="e">
        <f>VLOOKUP($AJ585,Players!$Z$3:$AA$1425,2,FALSE)</f>
        <v>#N/A</v>
      </c>
      <c r="AM585" s="260" t="e">
        <f t="shared" si="52"/>
        <v>#N/A</v>
      </c>
      <c r="AT585" s="225"/>
      <c r="AU585" s="261">
        <v>584</v>
      </c>
      <c r="AV585" s="260" t="e">
        <f>VLOOKUP($AT585,Players!$Z$3:$AA$1425,2,FALSE)</f>
        <v>#N/A</v>
      </c>
      <c r="AW585" s="260" t="e">
        <f t="shared" si="53"/>
        <v>#N/A</v>
      </c>
    </row>
    <row r="586" spans="36:49">
      <c r="AJ586" s="225"/>
      <c r="AK586" s="261">
        <v>585</v>
      </c>
      <c r="AL586" s="260" t="e">
        <f>VLOOKUP($AJ586,Players!$Z$3:$AA$1425,2,FALSE)</f>
        <v>#N/A</v>
      </c>
      <c r="AM586" s="260" t="e">
        <f t="shared" si="52"/>
        <v>#N/A</v>
      </c>
      <c r="AT586" s="225"/>
      <c r="AU586" s="261">
        <v>585</v>
      </c>
      <c r="AV586" s="260" t="e">
        <f>VLOOKUP($AT586,Players!$Z$3:$AA$1425,2,FALSE)</f>
        <v>#N/A</v>
      </c>
      <c r="AW586" s="260" t="e">
        <f t="shared" si="53"/>
        <v>#N/A</v>
      </c>
    </row>
    <row r="587" spans="36:49">
      <c r="AJ587" s="225"/>
      <c r="AK587" s="261">
        <v>586</v>
      </c>
      <c r="AL587" s="260" t="e">
        <f>VLOOKUP($AJ587,Players!$Z$3:$AA$1425,2,FALSE)</f>
        <v>#N/A</v>
      </c>
      <c r="AM587" s="260" t="e">
        <f t="shared" si="52"/>
        <v>#N/A</v>
      </c>
      <c r="AT587" s="225"/>
      <c r="AU587" s="261">
        <v>586</v>
      </c>
      <c r="AV587" s="260" t="e">
        <f>VLOOKUP($AT587,Players!$Z$3:$AA$1425,2,FALSE)</f>
        <v>#N/A</v>
      </c>
      <c r="AW587" s="260" t="e">
        <f t="shared" si="53"/>
        <v>#N/A</v>
      </c>
    </row>
    <row r="588" spans="36:49">
      <c r="AJ588" s="225"/>
      <c r="AK588" s="261">
        <v>587</v>
      </c>
      <c r="AL588" s="260" t="e">
        <f>VLOOKUP($AJ588,Players!$Z$3:$AA$1425,2,FALSE)</f>
        <v>#N/A</v>
      </c>
      <c r="AM588" s="260" t="e">
        <f t="shared" si="52"/>
        <v>#N/A</v>
      </c>
      <c r="AT588" s="225"/>
      <c r="AU588" s="261">
        <v>587</v>
      </c>
      <c r="AV588" s="260" t="e">
        <f>VLOOKUP($AT588,Players!$Z$3:$AA$1425,2,FALSE)</f>
        <v>#N/A</v>
      </c>
      <c r="AW588" s="260" t="e">
        <f t="shared" si="53"/>
        <v>#N/A</v>
      </c>
    </row>
    <row r="589" spans="36:49">
      <c r="AJ589" s="225"/>
      <c r="AK589" s="261">
        <v>588</v>
      </c>
      <c r="AL589" s="260" t="e">
        <f>VLOOKUP($AJ589,Players!$Z$3:$AA$1425,2,FALSE)</f>
        <v>#N/A</v>
      </c>
      <c r="AM589" s="260" t="e">
        <f t="shared" si="52"/>
        <v>#N/A</v>
      </c>
      <c r="AT589" s="225"/>
      <c r="AU589" s="261">
        <v>588</v>
      </c>
      <c r="AV589" s="260" t="e">
        <f>VLOOKUP($AT589,Players!$Z$3:$AA$1425,2,FALSE)</f>
        <v>#N/A</v>
      </c>
      <c r="AW589" s="260" t="e">
        <f t="shared" si="53"/>
        <v>#N/A</v>
      </c>
    </row>
    <row r="590" spans="36:49">
      <c r="AJ590" s="225"/>
      <c r="AK590" s="261">
        <v>589</v>
      </c>
      <c r="AL590" s="260" t="e">
        <f>VLOOKUP($AJ590,Players!$Z$3:$AA$1425,2,FALSE)</f>
        <v>#N/A</v>
      </c>
      <c r="AM590" s="260" t="e">
        <f t="shared" si="52"/>
        <v>#N/A</v>
      </c>
      <c r="AT590" s="225"/>
      <c r="AU590" s="261">
        <v>589</v>
      </c>
      <c r="AV590" s="260" t="e">
        <f>VLOOKUP($AT590,Players!$Z$3:$AA$1425,2,FALSE)</f>
        <v>#N/A</v>
      </c>
      <c r="AW590" s="260" t="e">
        <f t="shared" si="53"/>
        <v>#N/A</v>
      </c>
    </row>
    <row r="591" spans="36:49">
      <c r="AJ591" s="225"/>
      <c r="AK591" s="261">
        <v>590</v>
      </c>
      <c r="AL591" s="260" t="e">
        <f>VLOOKUP($AJ591,Players!$Z$3:$AA$1425,2,FALSE)</f>
        <v>#N/A</v>
      </c>
      <c r="AM591" s="260" t="e">
        <f t="shared" si="52"/>
        <v>#N/A</v>
      </c>
      <c r="AT591" s="225"/>
      <c r="AU591" s="261">
        <v>590</v>
      </c>
      <c r="AV591" s="260" t="e">
        <f>VLOOKUP($AT591,Players!$Z$3:$AA$1425,2,FALSE)</f>
        <v>#N/A</v>
      </c>
      <c r="AW591" s="260" t="e">
        <f t="shared" si="53"/>
        <v>#N/A</v>
      </c>
    </row>
    <row r="592" spans="36:49">
      <c r="AJ592" s="225"/>
      <c r="AK592" s="261">
        <v>591</v>
      </c>
      <c r="AL592" s="260" t="e">
        <f>VLOOKUP($AJ592,Players!$Z$3:$AA$1425,2,FALSE)</f>
        <v>#N/A</v>
      </c>
      <c r="AM592" s="260" t="e">
        <f t="shared" si="52"/>
        <v>#N/A</v>
      </c>
      <c r="AT592" s="225"/>
      <c r="AU592" s="261">
        <v>591</v>
      </c>
      <c r="AV592" s="260" t="e">
        <f>VLOOKUP($AT592,Players!$Z$3:$AA$1425,2,FALSE)</f>
        <v>#N/A</v>
      </c>
      <c r="AW592" s="260" t="e">
        <f t="shared" si="53"/>
        <v>#N/A</v>
      </c>
    </row>
    <row r="593" spans="36:49">
      <c r="AJ593" s="225"/>
      <c r="AK593" s="261">
        <v>592</v>
      </c>
      <c r="AL593" s="260" t="e">
        <f>VLOOKUP($AJ593,Players!$Z$3:$AA$1425,2,FALSE)</f>
        <v>#N/A</v>
      </c>
      <c r="AM593" s="260" t="e">
        <f t="shared" si="52"/>
        <v>#N/A</v>
      </c>
      <c r="AT593" s="225"/>
      <c r="AU593" s="261">
        <v>592</v>
      </c>
      <c r="AV593" s="260" t="e">
        <f>VLOOKUP($AT593,Players!$Z$3:$AA$1425,2,FALSE)</f>
        <v>#N/A</v>
      </c>
      <c r="AW593" s="260" t="e">
        <f t="shared" si="53"/>
        <v>#N/A</v>
      </c>
    </row>
    <row r="594" spans="36:49">
      <c r="AJ594" s="225"/>
      <c r="AK594" s="261">
        <v>593</v>
      </c>
      <c r="AL594" s="260" t="e">
        <f>VLOOKUP($AJ594,Players!$Z$3:$AA$1425,2,FALSE)</f>
        <v>#N/A</v>
      </c>
      <c r="AM594" s="260" t="e">
        <f t="shared" si="52"/>
        <v>#N/A</v>
      </c>
      <c r="AT594" s="225"/>
      <c r="AU594" s="261">
        <v>593</v>
      </c>
      <c r="AV594" s="260" t="e">
        <f>VLOOKUP($AT594,Players!$Z$3:$AA$1425,2,FALSE)</f>
        <v>#N/A</v>
      </c>
      <c r="AW594" s="260" t="e">
        <f t="shared" si="53"/>
        <v>#N/A</v>
      </c>
    </row>
    <row r="595" spans="36:49">
      <c r="AJ595" s="225"/>
      <c r="AK595" s="261">
        <v>594</v>
      </c>
      <c r="AL595" s="260" t="e">
        <f>VLOOKUP($AJ595,Players!$Z$3:$AA$1425,2,FALSE)</f>
        <v>#N/A</v>
      </c>
      <c r="AM595" s="260" t="e">
        <f t="shared" si="52"/>
        <v>#N/A</v>
      </c>
      <c r="AT595" s="225"/>
      <c r="AU595" s="261">
        <v>594</v>
      </c>
      <c r="AV595" s="260" t="e">
        <f>VLOOKUP($AT595,Players!$Z$3:$AA$1425,2,FALSE)</f>
        <v>#N/A</v>
      </c>
      <c r="AW595" s="260" t="e">
        <f t="shared" si="53"/>
        <v>#N/A</v>
      </c>
    </row>
    <row r="596" spans="36:49">
      <c r="AJ596" s="225"/>
      <c r="AK596" s="261">
        <v>595</v>
      </c>
      <c r="AL596" s="260" t="e">
        <f>VLOOKUP($AJ596,Players!$Z$3:$AA$1425,2,FALSE)</f>
        <v>#N/A</v>
      </c>
      <c r="AM596" s="260" t="e">
        <f t="shared" si="52"/>
        <v>#N/A</v>
      </c>
      <c r="AT596" s="225"/>
      <c r="AU596" s="261">
        <v>595</v>
      </c>
      <c r="AV596" s="260" t="e">
        <f>VLOOKUP($AT596,Players!$Z$3:$AA$1425,2,FALSE)</f>
        <v>#N/A</v>
      </c>
      <c r="AW596" s="260" t="e">
        <f t="shared" si="53"/>
        <v>#N/A</v>
      </c>
    </row>
    <row r="597" spans="36:49">
      <c r="AJ597" s="225"/>
      <c r="AK597" s="261">
        <v>596</v>
      </c>
      <c r="AL597" s="260" t="e">
        <f>VLOOKUP($AJ597,Players!$Z$3:$AA$1425,2,FALSE)</f>
        <v>#N/A</v>
      </c>
      <c r="AM597" s="260" t="e">
        <f t="shared" si="52"/>
        <v>#N/A</v>
      </c>
      <c r="AT597" s="225"/>
      <c r="AU597" s="261">
        <v>596</v>
      </c>
      <c r="AV597" s="260" t="e">
        <f>VLOOKUP($AT597,Players!$Z$3:$AA$1425,2,FALSE)</f>
        <v>#N/A</v>
      </c>
      <c r="AW597" s="260" t="e">
        <f t="shared" si="53"/>
        <v>#N/A</v>
      </c>
    </row>
    <row r="598" spans="36:49">
      <c r="AJ598" s="225"/>
      <c r="AK598" s="261">
        <v>597</v>
      </c>
      <c r="AL598" s="260" t="e">
        <f>VLOOKUP($AJ598,Players!$Z$3:$AA$1425,2,FALSE)</f>
        <v>#N/A</v>
      </c>
      <c r="AM598" s="260" t="e">
        <f t="shared" si="52"/>
        <v>#N/A</v>
      </c>
      <c r="AT598" s="225"/>
      <c r="AU598" s="261">
        <v>597</v>
      </c>
      <c r="AV598" s="260" t="e">
        <f>VLOOKUP($AT598,Players!$Z$3:$AA$1425,2,FALSE)</f>
        <v>#N/A</v>
      </c>
      <c r="AW598" s="260" t="e">
        <f t="shared" si="53"/>
        <v>#N/A</v>
      </c>
    </row>
    <row r="599" spans="36:49">
      <c r="AJ599" s="225"/>
      <c r="AK599" s="261">
        <v>598</v>
      </c>
      <c r="AL599" s="260" t="e">
        <f>VLOOKUP($AJ599,Players!$Z$3:$AA$1425,2,FALSE)</f>
        <v>#N/A</v>
      </c>
      <c r="AM599" s="260" t="e">
        <f t="shared" si="52"/>
        <v>#N/A</v>
      </c>
      <c r="AT599" s="225"/>
      <c r="AU599" s="261">
        <v>598</v>
      </c>
      <c r="AV599" s="260" t="e">
        <f>VLOOKUP($AT599,Players!$Z$3:$AA$1425,2,FALSE)</f>
        <v>#N/A</v>
      </c>
      <c r="AW599" s="260" t="e">
        <f t="shared" si="53"/>
        <v>#N/A</v>
      </c>
    </row>
    <row r="600" spans="36:49">
      <c r="AJ600" s="225"/>
      <c r="AK600" s="261">
        <v>599</v>
      </c>
      <c r="AL600" s="260" t="e">
        <f>VLOOKUP($AJ600,Players!$Z$3:$AA$1425,2,FALSE)</f>
        <v>#N/A</v>
      </c>
      <c r="AM600" s="260" t="e">
        <f t="shared" si="52"/>
        <v>#N/A</v>
      </c>
      <c r="AT600" s="225"/>
      <c r="AU600" s="261">
        <v>599</v>
      </c>
      <c r="AV600" s="260" t="e">
        <f>VLOOKUP($AT600,Players!$Z$3:$AA$1425,2,FALSE)</f>
        <v>#N/A</v>
      </c>
      <c r="AW600" s="260" t="e">
        <f t="shared" si="53"/>
        <v>#N/A</v>
      </c>
    </row>
    <row r="601" spans="36:49">
      <c r="AJ601" s="225"/>
      <c r="AK601" s="261">
        <v>600</v>
      </c>
      <c r="AL601" s="260" t="e">
        <f>VLOOKUP($AJ601,Players!$Z$3:$AA$1425,2,FALSE)</f>
        <v>#N/A</v>
      </c>
      <c r="AM601" s="260" t="e">
        <f t="shared" si="52"/>
        <v>#N/A</v>
      </c>
      <c r="AT601" s="225"/>
      <c r="AU601" s="261">
        <v>600</v>
      </c>
      <c r="AV601" s="260" t="e">
        <f>VLOOKUP($AT601,Players!$Z$3:$AA$1425,2,FALSE)</f>
        <v>#N/A</v>
      </c>
      <c r="AW601" s="260" t="e">
        <f t="shared" si="53"/>
        <v>#N/A</v>
      </c>
    </row>
    <row r="602" spans="36:49">
      <c r="AJ602" s="225"/>
      <c r="AK602" s="261">
        <v>601</v>
      </c>
      <c r="AL602" s="260" t="e">
        <f>VLOOKUP($AJ602,Players!$Z$3:$AA$1425,2,FALSE)</f>
        <v>#N/A</v>
      </c>
      <c r="AM602" s="260" t="e">
        <f t="shared" si="52"/>
        <v>#N/A</v>
      </c>
      <c r="AT602" s="225"/>
      <c r="AU602" s="261">
        <v>601</v>
      </c>
      <c r="AV602" s="260" t="e">
        <f>VLOOKUP($AT602,Players!$Z$3:$AA$1425,2,FALSE)</f>
        <v>#N/A</v>
      </c>
      <c r="AW602" s="260" t="e">
        <f t="shared" si="53"/>
        <v>#N/A</v>
      </c>
    </row>
    <row r="603" spans="36:49">
      <c r="AJ603" s="225"/>
      <c r="AK603" s="261">
        <v>602</v>
      </c>
      <c r="AL603" s="260" t="e">
        <f>VLOOKUP($AJ603,Players!$Z$3:$AA$1425,2,FALSE)</f>
        <v>#N/A</v>
      </c>
      <c r="AM603" s="260" t="e">
        <f t="shared" si="52"/>
        <v>#N/A</v>
      </c>
      <c r="AT603" s="225"/>
      <c r="AU603" s="261">
        <v>602</v>
      </c>
      <c r="AV603" s="260" t="e">
        <f>VLOOKUP($AT603,Players!$Z$3:$AA$1425,2,FALSE)</f>
        <v>#N/A</v>
      </c>
      <c r="AW603" s="260" t="e">
        <f t="shared" si="53"/>
        <v>#N/A</v>
      </c>
    </row>
    <row r="604" spans="36:49">
      <c r="AJ604" s="225"/>
      <c r="AK604" s="261">
        <v>603</v>
      </c>
      <c r="AL604" s="260" t="e">
        <f>VLOOKUP($AJ604,Players!$Z$3:$AA$1425,2,FALSE)</f>
        <v>#N/A</v>
      </c>
      <c r="AM604" s="260" t="e">
        <f t="shared" si="52"/>
        <v>#N/A</v>
      </c>
      <c r="AT604" s="225"/>
      <c r="AU604" s="261">
        <v>603</v>
      </c>
      <c r="AV604" s="260" t="e">
        <f>VLOOKUP($AT604,Players!$Z$3:$AA$1425,2,FALSE)</f>
        <v>#N/A</v>
      </c>
      <c r="AW604" s="260" t="e">
        <f t="shared" si="53"/>
        <v>#N/A</v>
      </c>
    </row>
    <row r="605" spans="36:49">
      <c r="AJ605" s="225"/>
      <c r="AK605" s="261">
        <v>604</v>
      </c>
      <c r="AL605" s="260" t="e">
        <f>VLOOKUP($AJ605,Players!$Z$3:$AA$1425,2,FALSE)</f>
        <v>#N/A</v>
      </c>
      <c r="AM605" s="260" t="e">
        <f t="shared" si="52"/>
        <v>#N/A</v>
      </c>
      <c r="AT605" s="225"/>
      <c r="AU605" s="261">
        <v>604</v>
      </c>
      <c r="AV605" s="260" t="e">
        <f>VLOOKUP($AT605,Players!$Z$3:$AA$1425,2,FALSE)</f>
        <v>#N/A</v>
      </c>
      <c r="AW605" s="260" t="e">
        <f t="shared" si="53"/>
        <v>#N/A</v>
      </c>
    </row>
    <row r="606" spans="36:49">
      <c r="AJ606" s="225"/>
      <c r="AK606" s="261">
        <v>605</v>
      </c>
      <c r="AL606" s="260" t="e">
        <f>VLOOKUP($AJ606,Players!$Z$3:$AA$1425,2,FALSE)</f>
        <v>#N/A</v>
      </c>
      <c r="AM606" s="260" t="e">
        <f t="shared" si="52"/>
        <v>#N/A</v>
      </c>
      <c r="AT606" s="225"/>
      <c r="AU606" s="261">
        <v>605</v>
      </c>
      <c r="AV606" s="260" t="e">
        <f>VLOOKUP($AT606,Players!$Z$3:$AA$1425,2,FALSE)</f>
        <v>#N/A</v>
      </c>
      <c r="AW606" s="260" t="e">
        <f t="shared" si="53"/>
        <v>#N/A</v>
      </c>
    </row>
    <row r="607" spans="36:49">
      <c r="AJ607" s="225"/>
      <c r="AK607" s="261">
        <v>606</v>
      </c>
      <c r="AL607" s="260" t="e">
        <f>VLOOKUP($AJ607,Players!$Z$3:$AA$1425,2,FALSE)</f>
        <v>#N/A</v>
      </c>
      <c r="AM607" s="260" t="e">
        <f t="shared" si="52"/>
        <v>#N/A</v>
      </c>
      <c r="AT607" s="225"/>
      <c r="AU607" s="261">
        <v>606</v>
      </c>
      <c r="AV607" s="260" t="e">
        <f>VLOOKUP($AT607,Players!$Z$3:$AA$1425,2,FALSE)</f>
        <v>#N/A</v>
      </c>
      <c r="AW607" s="260" t="e">
        <f t="shared" si="53"/>
        <v>#N/A</v>
      </c>
    </row>
    <row r="608" spans="36:49">
      <c r="AJ608" s="225"/>
      <c r="AK608" s="261">
        <v>607</v>
      </c>
      <c r="AL608" s="260" t="e">
        <f>VLOOKUP($AJ608,Players!$Z$3:$AA$1425,2,FALSE)</f>
        <v>#N/A</v>
      </c>
      <c r="AM608" s="260" t="e">
        <f t="shared" si="52"/>
        <v>#N/A</v>
      </c>
      <c r="AT608" s="225"/>
      <c r="AU608" s="261">
        <v>607</v>
      </c>
      <c r="AV608" s="260" t="e">
        <f>VLOOKUP($AT608,Players!$Z$3:$AA$1425,2,FALSE)</f>
        <v>#N/A</v>
      </c>
      <c r="AW608" s="260" t="e">
        <f t="shared" si="53"/>
        <v>#N/A</v>
      </c>
    </row>
    <row r="609" spans="36:49">
      <c r="AJ609" s="225"/>
      <c r="AK609" s="261">
        <v>608</v>
      </c>
      <c r="AL609" s="260" t="e">
        <f>VLOOKUP($AJ609,Players!$Z$3:$AA$1425,2,FALSE)</f>
        <v>#N/A</v>
      </c>
      <c r="AM609" s="260" t="e">
        <f t="shared" si="52"/>
        <v>#N/A</v>
      </c>
      <c r="AT609" s="225"/>
      <c r="AU609" s="261">
        <v>608</v>
      </c>
      <c r="AV609" s="260" t="e">
        <f>VLOOKUP($AT609,Players!$Z$3:$AA$1425,2,FALSE)</f>
        <v>#N/A</v>
      </c>
      <c r="AW609" s="260" t="e">
        <f t="shared" si="53"/>
        <v>#N/A</v>
      </c>
    </row>
    <row r="610" spans="36:49">
      <c r="AJ610" s="225"/>
      <c r="AK610" s="261">
        <v>609</v>
      </c>
      <c r="AL610" s="260" t="e">
        <f>VLOOKUP($AJ610,Players!$Z$3:$AA$1425,2,FALSE)</f>
        <v>#N/A</v>
      </c>
      <c r="AM610" s="260" t="e">
        <f t="shared" si="52"/>
        <v>#N/A</v>
      </c>
      <c r="AT610" s="225"/>
      <c r="AU610" s="261">
        <v>609</v>
      </c>
      <c r="AV610" s="260" t="e">
        <f>VLOOKUP($AT610,Players!$Z$3:$AA$1425,2,FALSE)</f>
        <v>#N/A</v>
      </c>
      <c r="AW610" s="260" t="e">
        <f t="shared" si="53"/>
        <v>#N/A</v>
      </c>
    </row>
    <row r="611" spans="36:49">
      <c r="AJ611" s="225"/>
      <c r="AK611" s="261">
        <v>610</v>
      </c>
      <c r="AL611" s="260" t="e">
        <f>VLOOKUP($AJ611,Players!$Z$3:$AA$1425,2,FALSE)</f>
        <v>#N/A</v>
      </c>
      <c r="AM611" s="260" t="e">
        <f t="shared" si="52"/>
        <v>#N/A</v>
      </c>
      <c r="AT611" s="225"/>
      <c r="AU611" s="261">
        <v>610</v>
      </c>
      <c r="AV611" s="260" t="e">
        <f>VLOOKUP($AT611,Players!$Z$3:$AA$1425,2,FALSE)</f>
        <v>#N/A</v>
      </c>
      <c r="AW611" s="260" t="e">
        <f t="shared" si="53"/>
        <v>#N/A</v>
      </c>
    </row>
    <row r="612" spans="36:49">
      <c r="AJ612" s="225"/>
      <c r="AK612" s="261">
        <v>611</v>
      </c>
      <c r="AL612" s="260" t="e">
        <f>VLOOKUP($AJ612,Players!$Z$3:$AA$1425,2,FALSE)</f>
        <v>#N/A</v>
      </c>
      <c r="AM612" s="260" t="e">
        <f t="shared" si="52"/>
        <v>#N/A</v>
      </c>
      <c r="AT612" s="225"/>
      <c r="AU612" s="261">
        <v>611</v>
      </c>
      <c r="AV612" s="260" t="e">
        <f>VLOOKUP($AT612,Players!$Z$3:$AA$1425,2,FALSE)</f>
        <v>#N/A</v>
      </c>
      <c r="AW612" s="260" t="e">
        <f t="shared" si="53"/>
        <v>#N/A</v>
      </c>
    </row>
    <row r="613" spans="36:49">
      <c r="AJ613" s="225"/>
      <c r="AK613" s="261">
        <v>612</v>
      </c>
      <c r="AL613" s="260" t="e">
        <f>VLOOKUP($AJ613,Players!$Z$3:$AA$1425,2,FALSE)</f>
        <v>#N/A</v>
      </c>
      <c r="AM613" s="260" t="e">
        <f t="shared" si="52"/>
        <v>#N/A</v>
      </c>
      <c r="AT613" s="225"/>
      <c r="AU613" s="261">
        <v>612</v>
      </c>
      <c r="AV613" s="260" t="e">
        <f>VLOOKUP($AT613,Players!$Z$3:$AA$1425,2,FALSE)</f>
        <v>#N/A</v>
      </c>
      <c r="AW613" s="260" t="e">
        <f t="shared" si="53"/>
        <v>#N/A</v>
      </c>
    </row>
    <row r="614" spans="36:49">
      <c r="AJ614" s="225"/>
      <c r="AK614" s="261">
        <v>613</v>
      </c>
      <c r="AL614" s="260" t="e">
        <f>VLOOKUP($AJ614,Players!$Z$3:$AA$1425,2,FALSE)</f>
        <v>#N/A</v>
      </c>
      <c r="AM614" s="260" t="e">
        <f t="shared" si="52"/>
        <v>#N/A</v>
      </c>
      <c r="AT614" s="225"/>
      <c r="AU614" s="261">
        <v>613</v>
      </c>
      <c r="AV614" s="260" t="e">
        <f>VLOOKUP($AT614,Players!$Z$3:$AA$1425,2,FALSE)</f>
        <v>#N/A</v>
      </c>
      <c r="AW614" s="260" t="e">
        <f t="shared" si="53"/>
        <v>#N/A</v>
      </c>
    </row>
    <row r="615" spans="36:49">
      <c r="AT615" s="225"/>
      <c r="AU615" s="261">
        <v>614</v>
      </c>
      <c r="AV615" s="260" t="e">
        <f>VLOOKUP($AT615,Players!$Z$3:$AA$1425,2,FALSE)</f>
        <v>#N/A</v>
      </c>
      <c r="AW615" s="260" t="e">
        <f t="shared" si="53"/>
        <v>#N/A</v>
      </c>
    </row>
    <row r="616" spans="36:49">
      <c r="AT616" s="225"/>
      <c r="AU616" s="261">
        <v>615</v>
      </c>
      <c r="AV616" s="260" t="e">
        <f>VLOOKUP($AT616,Players!$Z$3:$AA$1425,2,FALSE)</f>
        <v>#N/A</v>
      </c>
      <c r="AW616" s="260" t="e">
        <f t="shared" si="53"/>
        <v>#N/A</v>
      </c>
    </row>
    <row r="617" spans="36:49">
      <c r="AT617" s="225"/>
      <c r="AU617" s="261">
        <v>616</v>
      </c>
      <c r="AV617" s="260" t="e">
        <f>VLOOKUP($AT617,Players!$Z$3:$AA$1425,2,FALSE)</f>
        <v>#N/A</v>
      </c>
      <c r="AW617" s="260" t="e">
        <f t="shared" si="53"/>
        <v>#N/A</v>
      </c>
    </row>
    <row r="618" spans="36:49">
      <c r="AT618" s="225"/>
      <c r="AU618" s="261">
        <v>617</v>
      </c>
      <c r="AV618" s="260" t="e">
        <f>VLOOKUP($AT618,Players!$Z$3:$AA$1425,2,FALSE)</f>
        <v>#N/A</v>
      </c>
      <c r="AW618" s="260" t="e">
        <f t="shared" si="53"/>
        <v>#N/A</v>
      </c>
    </row>
    <row r="619" spans="36:49">
      <c r="AT619" s="225"/>
      <c r="AU619" s="261">
        <v>618</v>
      </c>
      <c r="AV619" s="260" t="e">
        <f>VLOOKUP($AT619,Players!$Z$3:$AA$1425,2,FALSE)</f>
        <v>#N/A</v>
      </c>
      <c r="AW619" s="260" t="e">
        <f t="shared" si="53"/>
        <v>#N/A</v>
      </c>
    </row>
    <row r="620" spans="36:49">
      <c r="AT620" s="225"/>
      <c r="AU620" s="261">
        <v>619</v>
      </c>
      <c r="AV620" s="260" t="e">
        <f>VLOOKUP($AT620,Players!$Z$3:$AA$1425,2,FALSE)</f>
        <v>#N/A</v>
      </c>
      <c r="AW620" s="260" t="e">
        <f t="shared" si="53"/>
        <v>#N/A</v>
      </c>
    </row>
    <row r="621" spans="36:49">
      <c r="AT621" s="225"/>
      <c r="AU621" s="261">
        <v>620</v>
      </c>
      <c r="AV621" s="260" t="e">
        <f>VLOOKUP($AT621,Players!$Z$3:$AA$1425,2,FALSE)</f>
        <v>#N/A</v>
      </c>
      <c r="AW621" s="260" t="e">
        <f t="shared" si="53"/>
        <v>#N/A</v>
      </c>
    </row>
    <row r="622" spans="36:49">
      <c r="AT622" s="225"/>
      <c r="AU622" s="261">
        <v>621</v>
      </c>
      <c r="AV622" s="260" t="e">
        <f>VLOOKUP($AT622,Players!$Z$3:$AA$1425,2,FALSE)</f>
        <v>#N/A</v>
      </c>
      <c r="AW622" s="260" t="e">
        <f t="shared" si="53"/>
        <v>#N/A</v>
      </c>
    </row>
    <row r="623" spans="36:49">
      <c r="AT623" s="225"/>
      <c r="AU623" s="261">
        <v>622</v>
      </c>
      <c r="AV623" s="260" t="e">
        <f>VLOOKUP($AT623,Players!$Z$3:$AA$1425,2,FALSE)</f>
        <v>#N/A</v>
      </c>
      <c r="AW623" s="260" t="e">
        <f t="shared" si="53"/>
        <v>#N/A</v>
      </c>
    </row>
    <row r="624" spans="36:49">
      <c r="AT624" s="225"/>
      <c r="AU624" s="261">
        <v>623</v>
      </c>
      <c r="AV624" s="260" t="e">
        <f>VLOOKUP($AT624,Players!$Z$3:$AA$1425,2,FALSE)</f>
        <v>#N/A</v>
      </c>
      <c r="AW624" s="260" t="e">
        <f t="shared" si="53"/>
        <v>#N/A</v>
      </c>
    </row>
    <row r="625" spans="46:49">
      <c r="AT625" s="225"/>
      <c r="AU625" s="261">
        <v>624</v>
      </c>
      <c r="AV625" s="260" t="e">
        <f>VLOOKUP($AT625,Players!$Z$3:$AA$1425,2,FALSE)</f>
        <v>#N/A</v>
      </c>
      <c r="AW625" s="260" t="e">
        <f t="shared" si="53"/>
        <v>#N/A</v>
      </c>
    </row>
    <row r="626" spans="46:49">
      <c r="AT626" s="225"/>
      <c r="AU626" s="261">
        <v>625</v>
      </c>
      <c r="AV626" s="260" t="e">
        <f>VLOOKUP($AT626,Players!$Z$3:$AA$1425,2,FALSE)</f>
        <v>#N/A</v>
      </c>
      <c r="AW626" s="260" t="e">
        <f t="shared" si="53"/>
        <v>#N/A</v>
      </c>
    </row>
    <row r="627" spans="46:49">
      <c r="AT627" s="225"/>
      <c r="AU627" s="261">
        <v>626</v>
      </c>
      <c r="AV627" s="260" t="e">
        <f>VLOOKUP($AT627,Players!$Z$3:$AA$1425,2,FALSE)</f>
        <v>#N/A</v>
      </c>
      <c r="AW627" s="260" t="e">
        <f t="shared" si="53"/>
        <v>#N/A</v>
      </c>
    </row>
    <row r="628" spans="46:49">
      <c r="AT628" s="225"/>
      <c r="AU628" s="261">
        <v>627</v>
      </c>
      <c r="AV628" s="260" t="e">
        <f>VLOOKUP($AT628,Players!$Z$3:$AA$1425,2,FALSE)</f>
        <v>#N/A</v>
      </c>
      <c r="AW628" s="260" t="e">
        <f t="shared" si="53"/>
        <v>#N/A</v>
      </c>
    </row>
    <row r="629" spans="46:49">
      <c r="AT629" s="225"/>
      <c r="AU629" s="261">
        <v>628</v>
      </c>
      <c r="AV629" s="260" t="e">
        <f>VLOOKUP($AT629,Players!$Z$3:$AA$1425,2,FALSE)</f>
        <v>#N/A</v>
      </c>
      <c r="AW629" s="260" t="e">
        <f t="shared" si="53"/>
        <v>#N/A</v>
      </c>
    </row>
    <row r="630" spans="46:49">
      <c r="AT630" s="225"/>
      <c r="AU630" s="261">
        <v>629</v>
      </c>
      <c r="AV630" s="260" t="e">
        <f>VLOOKUP($AT630,Players!$Z$3:$AA$1425,2,FALSE)</f>
        <v>#N/A</v>
      </c>
      <c r="AW630" s="260" t="e">
        <f t="shared" si="53"/>
        <v>#N/A</v>
      </c>
    </row>
    <row r="631" spans="46:49">
      <c r="AT631" s="225"/>
      <c r="AU631" s="261">
        <v>630</v>
      </c>
      <c r="AV631" s="260" t="e">
        <f>VLOOKUP($AT631,Players!$Z$3:$AA$1425,2,FALSE)</f>
        <v>#N/A</v>
      </c>
      <c r="AW631" s="260" t="e">
        <f t="shared" si="53"/>
        <v>#N/A</v>
      </c>
    </row>
    <row r="632" spans="46:49">
      <c r="AT632" s="225"/>
      <c r="AU632" s="261">
        <v>631</v>
      </c>
      <c r="AV632" s="260" t="e">
        <f>VLOOKUP($AT632,Players!$Z$3:$AA$1425,2,FALSE)</f>
        <v>#N/A</v>
      </c>
      <c r="AW632" s="260" t="e">
        <f t="shared" si="53"/>
        <v>#N/A</v>
      </c>
    </row>
    <row r="633" spans="46:49">
      <c r="AT633" s="225"/>
      <c r="AU633" s="261">
        <v>632</v>
      </c>
      <c r="AV633" s="260" t="e">
        <f>VLOOKUP($AT633,Players!$Z$3:$AA$1425,2,FALSE)</f>
        <v>#N/A</v>
      </c>
      <c r="AW633" s="260" t="e">
        <f t="shared" si="53"/>
        <v>#N/A</v>
      </c>
    </row>
    <row r="634" spans="46:49">
      <c r="AT634" s="225"/>
      <c r="AU634" s="261">
        <v>633</v>
      </c>
      <c r="AV634" s="260" t="e">
        <f>VLOOKUP($AT634,Players!$Z$3:$AA$1425,2,FALSE)</f>
        <v>#N/A</v>
      </c>
      <c r="AW634" s="260" t="e">
        <f t="shared" si="53"/>
        <v>#N/A</v>
      </c>
    </row>
    <row r="635" spans="46:49">
      <c r="AT635" s="225"/>
      <c r="AU635" s="261">
        <v>634</v>
      </c>
      <c r="AV635" s="260" t="e">
        <f>VLOOKUP($AT635,Players!$Z$3:$AA$1425,2,FALSE)</f>
        <v>#N/A</v>
      </c>
      <c r="AW635" s="260" t="e">
        <f t="shared" si="53"/>
        <v>#N/A</v>
      </c>
    </row>
    <row r="636" spans="46:49">
      <c r="AT636" s="225"/>
      <c r="AU636" s="261">
        <v>635</v>
      </c>
      <c r="AV636" s="260" t="e">
        <f>VLOOKUP($AT636,Players!$Z$3:$AA$1425,2,FALSE)</f>
        <v>#N/A</v>
      </c>
      <c r="AW636" s="260" t="e">
        <f t="shared" si="53"/>
        <v>#N/A</v>
      </c>
    </row>
    <row r="637" spans="46:49">
      <c r="AT637" s="225"/>
      <c r="AU637" s="261">
        <v>636</v>
      </c>
      <c r="AV637" s="260" t="e">
        <f>VLOOKUP($AT637,Players!$Z$3:$AA$1425,2,FALSE)</f>
        <v>#N/A</v>
      </c>
      <c r="AW637" s="260" t="e">
        <f t="shared" si="53"/>
        <v>#N/A</v>
      </c>
    </row>
    <row r="638" spans="46:49">
      <c r="AT638" s="225"/>
      <c r="AU638" s="261">
        <v>637</v>
      </c>
      <c r="AV638" s="260" t="e">
        <f>VLOOKUP($AT638,Players!$Z$3:$AA$1425,2,FALSE)</f>
        <v>#N/A</v>
      </c>
      <c r="AW638" s="260" t="e">
        <f t="shared" si="53"/>
        <v>#N/A</v>
      </c>
    </row>
    <row r="639" spans="46:49">
      <c r="AT639" s="225"/>
      <c r="AU639" s="261">
        <v>638</v>
      </c>
      <c r="AV639" s="260" t="e">
        <f>VLOOKUP($AT639,Players!$Z$3:$AA$1425,2,FALSE)</f>
        <v>#N/A</v>
      </c>
      <c r="AW639" s="260" t="e">
        <f t="shared" si="53"/>
        <v>#N/A</v>
      </c>
    </row>
    <row r="640" spans="46:49">
      <c r="AT640" s="225"/>
      <c r="AU640" s="261">
        <v>639</v>
      </c>
      <c r="AV640" s="260" t="e">
        <f>VLOOKUP($AT640,Players!$Z$3:$AA$1425,2,FALSE)</f>
        <v>#N/A</v>
      </c>
      <c r="AW640" s="260" t="e">
        <f t="shared" si="53"/>
        <v>#N/A</v>
      </c>
    </row>
    <row r="641" spans="46:49">
      <c r="AT641" s="225"/>
      <c r="AU641" s="261">
        <v>640</v>
      </c>
      <c r="AV641" s="260" t="e">
        <f>VLOOKUP($AT641,Players!$Z$3:$AA$1425,2,FALSE)</f>
        <v>#N/A</v>
      </c>
      <c r="AW641" s="260" t="e">
        <f t="shared" si="53"/>
        <v>#N/A</v>
      </c>
    </row>
    <row r="642" spans="46:49">
      <c r="AT642" s="225"/>
      <c r="AU642" s="261">
        <v>641</v>
      </c>
      <c r="AV642" s="260" t="e">
        <f>VLOOKUP($AT642,Players!$Z$3:$AA$1425,2,FALSE)</f>
        <v>#N/A</v>
      </c>
      <c r="AW642" s="260" t="e">
        <f t="shared" ref="AW642:AW705" si="54">IF(AV642&gt;0,1,0)</f>
        <v>#N/A</v>
      </c>
    </row>
    <row r="643" spans="46:49">
      <c r="AT643" s="225"/>
      <c r="AU643" s="261">
        <v>642</v>
      </c>
      <c r="AV643" s="260" t="e">
        <f>VLOOKUP($AT643,Players!$Z$3:$AA$1425,2,FALSE)</f>
        <v>#N/A</v>
      </c>
      <c r="AW643" s="260" t="e">
        <f t="shared" si="54"/>
        <v>#N/A</v>
      </c>
    </row>
    <row r="644" spans="46:49">
      <c r="AT644" s="225"/>
      <c r="AU644" s="261">
        <v>643</v>
      </c>
      <c r="AV644" s="260" t="e">
        <f>VLOOKUP($AT644,Players!$Z$3:$AA$1425,2,FALSE)</f>
        <v>#N/A</v>
      </c>
      <c r="AW644" s="260" t="e">
        <f t="shared" si="54"/>
        <v>#N/A</v>
      </c>
    </row>
    <row r="645" spans="46:49">
      <c r="AT645" s="225"/>
      <c r="AU645" s="261">
        <v>644</v>
      </c>
      <c r="AV645" s="260" t="e">
        <f>VLOOKUP($AT645,Players!$Z$3:$AA$1425,2,FALSE)</f>
        <v>#N/A</v>
      </c>
      <c r="AW645" s="260" t="e">
        <f t="shared" si="54"/>
        <v>#N/A</v>
      </c>
    </row>
    <row r="646" spans="46:49">
      <c r="AT646" s="225"/>
      <c r="AU646" s="261">
        <v>645</v>
      </c>
      <c r="AV646" s="260" t="e">
        <f>VLOOKUP($AT646,Players!$Z$3:$AA$1425,2,FALSE)</f>
        <v>#N/A</v>
      </c>
      <c r="AW646" s="260" t="e">
        <f t="shared" si="54"/>
        <v>#N/A</v>
      </c>
    </row>
    <row r="647" spans="46:49">
      <c r="AT647" s="225"/>
      <c r="AU647" s="261">
        <v>646</v>
      </c>
      <c r="AV647" s="260" t="e">
        <f>VLOOKUP($AT647,Players!$Z$3:$AA$1425,2,FALSE)</f>
        <v>#N/A</v>
      </c>
      <c r="AW647" s="260" t="e">
        <f t="shared" si="54"/>
        <v>#N/A</v>
      </c>
    </row>
    <row r="648" spans="46:49">
      <c r="AT648" s="225"/>
      <c r="AU648" s="261">
        <v>647</v>
      </c>
      <c r="AV648" s="260" t="e">
        <f>VLOOKUP($AT648,Players!$Z$3:$AA$1425,2,FALSE)</f>
        <v>#N/A</v>
      </c>
      <c r="AW648" s="260" t="e">
        <f t="shared" si="54"/>
        <v>#N/A</v>
      </c>
    </row>
    <row r="649" spans="46:49">
      <c r="AT649" s="225"/>
      <c r="AU649" s="261">
        <v>648</v>
      </c>
      <c r="AV649" s="260" t="e">
        <f>VLOOKUP($AT649,Players!$Z$3:$AA$1425,2,FALSE)</f>
        <v>#N/A</v>
      </c>
      <c r="AW649" s="260" t="e">
        <f t="shared" si="54"/>
        <v>#N/A</v>
      </c>
    </row>
    <row r="650" spans="46:49">
      <c r="AT650" s="225"/>
      <c r="AU650" s="261">
        <v>649</v>
      </c>
      <c r="AV650" s="260" t="e">
        <f>VLOOKUP($AT650,Players!$Z$3:$AA$1425,2,FALSE)</f>
        <v>#N/A</v>
      </c>
      <c r="AW650" s="260" t="e">
        <f t="shared" si="54"/>
        <v>#N/A</v>
      </c>
    </row>
    <row r="651" spans="46:49">
      <c r="AT651" s="225"/>
      <c r="AU651" s="261">
        <v>650</v>
      </c>
      <c r="AV651" s="260" t="e">
        <f>VLOOKUP($AT651,Players!$Z$3:$AA$1425,2,FALSE)</f>
        <v>#N/A</v>
      </c>
      <c r="AW651" s="260" t="e">
        <f t="shared" si="54"/>
        <v>#N/A</v>
      </c>
    </row>
    <row r="652" spans="46:49">
      <c r="AT652" s="225"/>
      <c r="AU652" s="261">
        <v>651</v>
      </c>
      <c r="AV652" s="260" t="e">
        <f>VLOOKUP($AT652,Players!$Z$3:$AA$1425,2,FALSE)</f>
        <v>#N/A</v>
      </c>
      <c r="AW652" s="260" t="e">
        <f t="shared" si="54"/>
        <v>#N/A</v>
      </c>
    </row>
    <row r="653" spans="46:49">
      <c r="AT653" s="225"/>
      <c r="AU653" s="261">
        <v>652</v>
      </c>
      <c r="AV653" s="260" t="e">
        <f>VLOOKUP($AT653,Players!$Z$3:$AA$1425,2,FALSE)</f>
        <v>#N/A</v>
      </c>
      <c r="AW653" s="260" t="e">
        <f t="shared" si="54"/>
        <v>#N/A</v>
      </c>
    </row>
    <row r="654" spans="46:49">
      <c r="AT654" s="225"/>
      <c r="AU654" s="261">
        <v>653</v>
      </c>
      <c r="AV654" s="260" t="e">
        <f>VLOOKUP($AT654,Players!$Z$3:$AA$1425,2,FALSE)</f>
        <v>#N/A</v>
      </c>
      <c r="AW654" s="260" t="e">
        <f t="shared" si="54"/>
        <v>#N/A</v>
      </c>
    </row>
    <row r="655" spans="46:49">
      <c r="AT655" s="225"/>
      <c r="AU655" s="261">
        <v>654</v>
      </c>
      <c r="AV655" s="260" t="e">
        <f>VLOOKUP($AT655,Players!$Z$3:$AA$1425,2,FALSE)</f>
        <v>#N/A</v>
      </c>
      <c r="AW655" s="260" t="e">
        <f t="shared" si="54"/>
        <v>#N/A</v>
      </c>
    </row>
    <row r="656" spans="46:49">
      <c r="AT656" s="225"/>
      <c r="AU656" s="261">
        <v>655</v>
      </c>
      <c r="AV656" s="260" t="e">
        <f>VLOOKUP($AT656,Players!$Z$3:$AA$1425,2,FALSE)</f>
        <v>#N/A</v>
      </c>
      <c r="AW656" s="260" t="e">
        <f t="shared" si="54"/>
        <v>#N/A</v>
      </c>
    </row>
    <row r="657" spans="46:49">
      <c r="AT657" s="225"/>
      <c r="AU657" s="261">
        <v>656</v>
      </c>
      <c r="AV657" s="260" t="e">
        <f>VLOOKUP($AT657,Players!$Z$3:$AA$1425,2,FALSE)</f>
        <v>#N/A</v>
      </c>
      <c r="AW657" s="260" t="e">
        <f t="shared" si="54"/>
        <v>#N/A</v>
      </c>
    </row>
    <row r="658" spans="46:49">
      <c r="AT658" s="225"/>
      <c r="AU658" s="261">
        <v>657</v>
      </c>
      <c r="AV658" s="260" t="e">
        <f>VLOOKUP($AT658,Players!$Z$3:$AA$1425,2,FALSE)</f>
        <v>#N/A</v>
      </c>
      <c r="AW658" s="260" t="e">
        <f t="shared" si="54"/>
        <v>#N/A</v>
      </c>
    </row>
    <row r="659" spans="46:49">
      <c r="AT659" s="225"/>
      <c r="AU659" s="261">
        <v>658</v>
      </c>
      <c r="AV659" s="260" t="e">
        <f>VLOOKUP($AT659,Players!$Z$3:$AA$1425,2,FALSE)</f>
        <v>#N/A</v>
      </c>
      <c r="AW659" s="260" t="e">
        <f t="shared" si="54"/>
        <v>#N/A</v>
      </c>
    </row>
    <row r="660" spans="46:49">
      <c r="AT660" s="225"/>
      <c r="AU660" s="261">
        <v>659</v>
      </c>
      <c r="AV660" s="260" t="e">
        <f>VLOOKUP($AT660,Players!$Z$3:$AA$1425,2,FALSE)</f>
        <v>#N/A</v>
      </c>
      <c r="AW660" s="260" t="e">
        <f t="shared" si="54"/>
        <v>#N/A</v>
      </c>
    </row>
    <row r="661" spans="46:49">
      <c r="AT661" s="225"/>
      <c r="AU661" s="261">
        <v>660</v>
      </c>
      <c r="AV661" s="260" t="e">
        <f>VLOOKUP($AT661,Players!$Z$3:$AA$1425,2,FALSE)</f>
        <v>#N/A</v>
      </c>
      <c r="AW661" s="260" t="e">
        <f t="shared" si="54"/>
        <v>#N/A</v>
      </c>
    </row>
    <row r="662" spans="46:49">
      <c r="AT662" s="225"/>
      <c r="AU662" s="261">
        <v>661</v>
      </c>
      <c r="AV662" s="260" t="e">
        <f>VLOOKUP($AT662,Players!$Z$3:$AA$1425,2,FALSE)</f>
        <v>#N/A</v>
      </c>
      <c r="AW662" s="260" t="e">
        <f t="shared" si="54"/>
        <v>#N/A</v>
      </c>
    </row>
    <row r="663" spans="46:49">
      <c r="AT663" s="225"/>
      <c r="AU663" s="261">
        <v>662</v>
      </c>
      <c r="AV663" s="260" t="e">
        <f>VLOOKUP($AT663,Players!$Z$3:$AA$1425,2,FALSE)</f>
        <v>#N/A</v>
      </c>
      <c r="AW663" s="260" t="e">
        <f t="shared" si="54"/>
        <v>#N/A</v>
      </c>
    </row>
    <row r="664" spans="46:49">
      <c r="AT664" s="225"/>
      <c r="AU664" s="261">
        <v>663</v>
      </c>
      <c r="AV664" s="260" t="e">
        <f>VLOOKUP($AT664,Players!$Z$3:$AA$1425,2,FALSE)</f>
        <v>#N/A</v>
      </c>
      <c r="AW664" s="260" t="e">
        <f t="shared" si="54"/>
        <v>#N/A</v>
      </c>
    </row>
    <row r="665" spans="46:49">
      <c r="AT665" s="225"/>
      <c r="AU665" s="261">
        <v>664</v>
      </c>
      <c r="AV665" s="260" t="e">
        <f>VLOOKUP($AT665,Players!$Z$3:$AA$1425,2,FALSE)</f>
        <v>#N/A</v>
      </c>
      <c r="AW665" s="260" t="e">
        <f t="shared" si="54"/>
        <v>#N/A</v>
      </c>
    </row>
    <row r="666" spans="46:49">
      <c r="AT666" s="225"/>
      <c r="AU666" s="261">
        <v>665</v>
      </c>
      <c r="AV666" s="260" t="e">
        <f>VLOOKUP($AT666,Players!$Z$3:$AA$1425,2,FALSE)</f>
        <v>#N/A</v>
      </c>
      <c r="AW666" s="260" t="e">
        <f t="shared" si="54"/>
        <v>#N/A</v>
      </c>
    </row>
    <row r="667" spans="46:49">
      <c r="AT667" s="225"/>
      <c r="AU667" s="261">
        <v>666</v>
      </c>
      <c r="AV667" s="260" t="e">
        <f>VLOOKUP($AT667,Players!$Z$3:$AA$1425,2,FALSE)</f>
        <v>#N/A</v>
      </c>
      <c r="AW667" s="260" t="e">
        <f t="shared" si="54"/>
        <v>#N/A</v>
      </c>
    </row>
    <row r="668" spans="46:49">
      <c r="AT668" s="225"/>
      <c r="AU668" s="261">
        <v>667</v>
      </c>
      <c r="AV668" s="260" t="e">
        <f>VLOOKUP($AT668,Players!$Z$3:$AA$1425,2,FALSE)</f>
        <v>#N/A</v>
      </c>
      <c r="AW668" s="260" t="e">
        <f t="shared" si="54"/>
        <v>#N/A</v>
      </c>
    </row>
    <row r="669" spans="46:49">
      <c r="AT669" s="225"/>
      <c r="AU669" s="261">
        <v>668</v>
      </c>
      <c r="AV669" s="260" t="e">
        <f>VLOOKUP($AT669,Players!$Z$3:$AA$1425,2,FALSE)</f>
        <v>#N/A</v>
      </c>
      <c r="AW669" s="260" t="e">
        <f t="shared" si="54"/>
        <v>#N/A</v>
      </c>
    </row>
    <row r="670" spans="46:49">
      <c r="AT670" s="225"/>
      <c r="AU670" s="261">
        <v>669</v>
      </c>
      <c r="AV670" s="260" t="e">
        <f>VLOOKUP($AT670,Players!$Z$3:$AA$1425,2,FALSE)</f>
        <v>#N/A</v>
      </c>
      <c r="AW670" s="260" t="e">
        <f t="shared" si="54"/>
        <v>#N/A</v>
      </c>
    </row>
    <row r="671" spans="46:49">
      <c r="AT671" s="225"/>
      <c r="AU671" s="261">
        <v>670</v>
      </c>
      <c r="AV671" s="260" t="e">
        <f>VLOOKUP($AT671,Players!$Z$3:$AA$1425,2,FALSE)</f>
        <v>#N/A</v>
      </c>
      <c r="AW671" s="260" t="e">
        <f t="shared" si="54"/>
        <v>#N/A</v>
      </c>
    </row>
    <row r="672" spans="46:49">
      <c r="AT672" s="225"/>
      <c r="AU672" s="261">
        <v>671</v>
      </c>
      <c r="AV672" s="260" t="e">
        <f>VLOOKUP($AT672,Players!$Z$3:$AA$1425,2,FALSE)</f>
        <v>#N/A</v>
      </c>
      <c r="AW672" s="260" t="e">
        <f t="shared" si="54"/>
        <v>#N/A</v>
      </c>
    </row>
    <row r="673" spans="46:49">
      <c r="AT673" s="225"/>
      <c r="AU673" s="261">
        <v>672</v>
      </c>
      <c r="AV673" s="260" t="e">
        <f>VLOOKUP($AT673,Players!$Z$3:$AA$1425,2,FALSE)</f>
        <v>#N/A</v>
      </c>
      <c r="AW673" s="260" t="e">
        <f t="shared" si="54"/>
        <v>#N/A</v>
      </c>
    </row>
    <row r="674" spans="46:49">
      <c r="AT674" s="225"/>
      <c r="AU674" s="261">
        <v>673</v>
      </c>
      <c r="AV674" s="260" t="e">
        <f>VLOOKUP($AT674,Players!$Z$3:$AA$1425,2,FALSE)</f>
        <v>#N/A</v>
      </c>
      <c r="AW674" s="260" t="e">
        <f t="shared" si="54"/>
        <v>#N/A</v>
      </c>
    </row>
    <row r="675" spans="46:49">
      <c r="AT675" s="225"/>
      <c r="AU675" s="261">
        <v>674</v>
      </c>
      <c r="AV675" s="260" t="e">
        <f>VLOOKUP($AT675,Players!$Z$3:$AA$1425,2,FALSE)</f>
        <v>#N/A</v>
      </c>
      <c r="AW675" s="260" t="e">
        <f t="shared" si="54"/>
        <v>#N/A</v>
      </c>
    </row>
    <row r="676" spans="46:49">
      <c r="AT676" s="225"/>
      <c r="AU676" s="261">
        <v>675</v>
      </c>
      <c r="AV676" s="260" t="e">
        <f>VLOOKUP($AT676,Players!$Z$3:$AA$1425,2,FALSE)</f>
        <v>#N/A</v>
      </c>
      <c r="AW676" s="260" t="e">
        <f t="shared" si="54"/>
        <v>#N/A</v>
      </c>
    </row>
    <row r="677" spans="46:49">
      <c r="AT677" s="225"/>
      <c r="AU677" s="261">
        <v>676</v>
      </c>
      <c r="AV677" s="260" t="e">
        <f>VLOOKUP($AT677,Players!$Z$3:$AA$1425,2,FALSE)</f>
        <v>#N/A</v>
      </c>
      <c r="AW677" s="260" t="e">
        <f t="shared" si="54"/>
        <v>#N/A</v>
      </c>
    </row>
    <row r="678" spans="46:49">
      <c r="AT678" s="225"/>
      <c r="AU678" s="261">
        <v>677</v>
      </c>
      <c r="AV678" s="260" t="e">
        <f>VLOOKUP($AT678,Players!$Z$3:$AA$1425,2,FALSE)</f>
        <v>#N/A</v>
      </c>
      <c r="AW678" s="260" t="e">
        <f t="shared" si="54"/>
        <v>#N/A</v>
      </c>
    </row>
    <row r="679" spans="46:49">
      <c r="AT679" s="225"/>
      <c r="AU679" s="261">
        <v>678</v>
      </c>
      <c r="AV679" s="260" t="e">
        <f>VLOOKUP($AT679,Players!$Z$3:$AA$1425,2,FALSE)</f>
        <v>#N/A</v>
      </c>
      <c r="AW679" s="260" t="e">
        <f t="shared" si="54"/>
        <v>#N/A</v>
      </c>
    </row>
    <row r="680" spans="46:49">
      <c r="AT680" s="225"/>
      <c r="AU680" s="261">
        <v>679</v>
      </c>
      <c r="AV680" s="260" t="e">
        <f>VLOOKUP($AT680,Players!$Z$3:$AA$1425,2,FALSE)</f>
        <v>#N/A</v>
      </c>
      <c r="AW680" s="260" t="e">
        <f t="shared" si="54"/>
        <v>#N/A</v>
      </c>
    </row>
    <row r="681" spans="46:49">
      <c r="AT681" s="225"/>
      <c r="AU681" s="261">
        <v>680</v>
      </c>
      <c r="AV681" s="260" t="e">
        <f>VLOOKUP($AT681,Players!$Z$3:$AA$1425,2,FALSE)</f>
        <v>#N/A</v>
      </c>
      <c r="AW681" s="260" t="e">
        <f t="shared" si="54"/>
        <v>#N/A</v>
      </c>
    </row>
    <row r="682" spans="46:49">
      <c r="AT682" s="225"/>
      <c r="AU682" s="261">
        <v>681</v>
      </c>
      <c r="AV682" s="260" t="e">
        <f>VLOOKUP($AT682,Players!$Z$3:$AA$1425,2,FALSE)</f>
        <v>#N/A</v>
      </c>
      <c r="AW682" s="260" t="e">
        <f t="shared" si="54"/>
        <v>#N/A</v>
      </c>
    </row>
    <row r="683" spans="46:49">
      <c r="AT683" s="225"/>
      <c r="AU683" s="261">
        <v>682</v>
      </c>
      <c r="AV683" s="260" t="e">
        <f>VLOOKUP($AT683,Players!$Z$3:$AA$1425,2,FALSE)</f>
        <v>#N/A</v>
      </c>
      <c r="AW683" s="260" t="e">
        <f t="shared" si="54"/>
        <v>#N/A</v>
      </c>
    </row>
    <row r="684" spans="46:49">
      <c r="AT684" s="225"/>
      <c r="AU684" s="261">
        <v>683</v>
      </c>
      <c r="AV684" s="260" t="e">
        <f>VLOOKUP($AT684,Players!$Z$3:$AA$1425,2,FALSE)</f>
        <v>#N/A</v>
      </c>
      <c r="AW684" s="260" t="e">
        <f t="shared" si="54"/>
        <v>#N/A</v>
      </c>
    </row>
    <row r="685" spans="46:49">
      <c r="AT685" s="225"/>
      <c r="AU685" s="261">
        <v>684</v>
      </c>
      <c r="AV685" s="260" t="e">
        <f>VLOOKUP($AT685,Players!$Z$3:$AA$1425,2,FALSE)</f>
        <v>#N/A</v>
      </c>
      <c r="AW685" s="260" t="e">
        <f t="shared" si="54"/>
        <v>#N/A</v>
      </c>
    </row>
    <row r="686" spans="46:49">
      <c r="AT686" s="225"/>
      <c r="AU686" s="261">
        <v>685</v>
      </c>
      <c r="AV686" s="260" t="e">
        <f>VLOOKUP($AT686,Players!$Z$3:$AA$1425,2,FALSE)</f>
        <v>#N/A</v>
      </c>
      <c r="AW686" s="260" t="e">
        <f t="shared" si="54"/>
        <v>#N/A</v>
      </c>
    </row>
    <row r="687" spans="46:49">
      <c r="AT687" s="225"/>
      <c r="AU687" s="261">
        <v>686</v>
      </c>
      <c r="AV687" s="260" t="e">
        <f>VLOOKUP($AT687,Players!$Z$3:$AA$1425,2,FALSE)</f>
        <v>#N/A</v>
      </c>
      <c r="AW687" s="260" t="e">
        <f t="shared" si="54"/>
        <v>#N/A</v>
      </c>
    </row>
    <row r="688" spans="46:49">
      <c r="AT688" s="225"/>
      <c r="AU688" s="261">
        <v>687</v>
      </c>
      <c r="AV688" s="260" t="e">
        <f>VLOOKUP($AT688,Players!$Z$3:$AA$1425,2,FALSE)</f>
        <v>#N/A</v>
      </c>
      <c r="AW688" s="260" t="e">
        <f t="shared" si="54"/>
        <v>#N/A</v>
      </c>
    </row>
    <row r="689" spans="46:49">
      <c r="AT689" s="225"/>
      <c r="AU689" s="261">
        <v>688</v>
      </c>
      <c r="AV689" s="260" t="e">
        <f>VLOOKUP($AT689,Players!$Z$3:$AA$1425,2,FALSE)</f>
        <v>#N/A</v>
      </c>
      <c r="AW689" s="260" t="e">
        <f t="shared" si="54"/>
        <v>#N/A</v>
      </c>
    </row>
    <row r="690" spans="46:49">
      <c r="AT690" s="225"/>
      <c r="AU690" s="261">
        <v>689</v>
      </c>
      <c r="AV690" s="260" t="e">
        <f>VLOOKUP($AT690,Players!$Z$3:$AA$1425,2,FALSE)</f>
        <v>#N/A</v>
      </c>
      <c r="AW690" s="260" t="e">
        <f t="shared" si="54"/>
        <v>#N/A</v>
      </c>
    </row>
    <row r="691" spans="46:49">
      <c r="AT691" s="225"/>
      <c r="AU691" s="261">
        <v>690</v>
      </c>
      <c r="AV691" s="260" t="e">
        <f>VLOOKUP($AT691,Players!$Z$3:$AA$1425,2,FALSE)</f>
        <v>#N/A</v>
      </c>
      <c r="AW691" s="260" t="e">
        <f t="shared" si="54"/>
        <v>#N/A</v>
      </c>
    </row>
    <row r="692" spans="46:49">
      <c r="AT692" s="225"/>
      <c r="AU692" s="261">
        <v>691</v>
      </c>
      <c r="AV692" s="260" t="e">
        <f>VLOOKUP($AT692,Players!$Z$3:$AA$1425,2,FALSE)</f>
        <v>#N/A</v>
      </c>
      <c r="AW692" s="260" t="e">
        <f t="shared" si="54"/>
        <v>#N/A</v>
      </c>
    </row>
    <row r="693" spans="46:49">
      <c r="AT693" s="225"/>
      <c r="AU693" s="261">
        <v>692</v>
      </c>
      <c r="AV693" s="260" t="e">
        <f>VLOOKUP($AT693,Players!$Z$3:$AA$1425,2,FALSE)</f>
        <v>#N/A</v>
      </c>
      <c r="AW693" s="260" t="e">
        <f t="shared" si="54"/>
        <v>#N/A</v>
      </c>
    </row>
    <row r="694" spans="46:49">
      <c r="AT694" s="225"/>
      <c r="AU694" s="261">
        <v>693</v>
      </c>
      <c r="AV694" s="260" t="e">
        <f>VLOOKUP($AT694,Players!$Z$3:$AA$1425,2,FALSE)</f>
        <v>#N/A</v>
      </c>
      <c r="AW694" s="260" t="e">
        <f t="shared" si="54"/>
        <v>#N/A</v>
      </c>
    </row>
    <row r="695" spans="46:49">
      <c r="AT695" s="225"/>
      <c r="AU695" s="261">
        <v>694</v>
      </c>
      <c r="AV695" s="260" t="e">
        <f>VLOOKUP($AT695,Players!$Z$3:$AA$1425,2,FALSE)</f>
        <v>#N/A</v>
      </c>
      <c r="AW695" s="260" t="e">
        <f t="shared" si="54"/>
        <v>#N/A</v>
      </c>
    </row>
    <row r="696" spans="46:49">
      <c r="AT696" s="225"/>
      <c r="AU696" s="261">
        <v>695</v>
      </c>
      <c r="AV696" s="260" t="e">
        <f>VLOOKUP($AT696,Players!$Z$3:$AA$1425,2,FALSE)</f>
        <v>#N/A</v>
      </c>
      <c r="AW696" s="260" t="e">
        <f t="shared" si="54"/>
        <v>#N/A</v>
      </c>
    </row>
    <row r="697" spans="46:49">
      <c r="AT697" s="225"/>
      <c r="AU697" s="261">
        <v>696</v>
      </c>
      <c r="AV697" s="260" t="e">
        <f>VLOOKUP($AT697,Players!$Z$3:$AA$1425,2,FALSE)</f>
        <v>#N/A</v>
      </c>
      <c r="AW697" s="260" t="e">
        <f t="shared" si="54"/>
        <v>#N/A</v>
      </c>
    </row>
    <row r="698" spans="46:49">
      <c r="AT698" s="225"/>
      <c r="AU698" s="261">
        <v>697</v>
      </c>
      <c r="AV698" s="260" t="e">
        <f>VLOOKUP($AT698,Players!$Z$3:$AA$1425,2,FALSE)</f>
        <v>#N/A</v>
      </c>
      <c r="AW698" s="260" t="e">
        <f t="shared" si="54"/>
        <v>#N/A</v>
      </c>
    </row>
    <row r="699" spans="46:49">
      <c r="AT699" s="225"/>
      <c r="AU699" s="261">
        <v>698</v>
      </c>
      <c r="AV699" s="260" t="e">
        <f>VLOOKUP($AT699,Players!$Z$3:$AA$1425,2,FALSE)</f>
        <v>#N/A</v>
      </c>
      <c r="AW699" s="260" t="e">
        <f t="shared" si="54"/>
        <v>#N/A</v>
      </c>
    </row>
    <row r="700" spans="46:49">
      <c r="AT700" s="225"/>
      <c r="AU700" s="261">
        <v>699</v>
      </c>
      <c r="AV700" s="260" t="e">
        <f>VLOOKUP($AT700,Players!$Z$3:$AA$1425,2,FALSE)</f>
        <v>#N/A</v>
      </c>
      <c r="AW700" s="260" t="e">
        <f t="shared" si="54"/>
        <v>#N/A</v>
      </c>
    </row>
    <row r="701" spans="46:49">
      <c r="AT701" s="225"/>
      <c r="AU701" s="261">
        <v>700</v>
      </c>
      <c r="AV701" s="260" t="e">
        <f>VLOOKUP($AT701,Players!$Z$3:$AA$1425,2,FALSE)</f>
        <v>#N/A</v>
      </c>
      <c r="AW701" s="260" t="e">
        <f t="shared" si="54"/>
        <v>#N/A</v>
      </c>
    </row>
    <row r="702" spans="46:49">
      <c r="AT702" s="225"/>
      <c r="AU702" s="261">
        <v>701</v>
      </c>
      <c r="AV702" s="260" t="e">
        <f>VLOOKUP($AT702,Players!$Z$3:$AA$1425,2,FALSE)</f>
        <v>#N/A</v>
      </c>
      <c r="AW702" s="260" t="e">
        <f t="shared" si="54"/>
        <v>#N/A</v>
      </c>
    </row>
    <row r="703" spans="46:49">
      <c r="AT703" s="225"/>
      <c r="AU703" s="261">
        <v>702</v>
      </c>
      <c r="AV703" s="260" t="e">
        <f>VLOOKUP($AT703,Players!$Z$3:$AA$1425,2,FALSE)</f>
        <v>#N/A</v>
      </c>
      <c r="AW703" s="260" t="e">
        <f t="shared" si="54"/>
        <v>#N/A</v>
      </c>
    </row>
    <row r="704" spans="46:49">
      <c r="AT704" s="225"/>
      <c r="AU704" s="261">
        <v>703</v>
      </c>
      <c r="AV704" s="260" t="e">
        <f>VLOOKUP($AT704,Players!$Z$3:$AA$1425,2,FALSE)</f>
        <v>#N/A</v>
      </c>
      <c r="AW704" s="260" t="e">
        <f t="shared" si="54"/>
        <v>#N/A</v>
      </c>
    </row>
    <row r="705" spans="46:49">
      <c r="AT705" s="225"/>
      <c r="AU705" s="261">
        <v>704</v>
      </c>
      <c r="AV705" s="260" t="e">
        <f>VLOOKUP($AT705,Players!$Z$3:$AA$1425,2,FALSE)</f>
        <v>#N/A</v>
      </c>
      <c r="AW705" s="260" t="e">
        <f t="shared" si="54"/>
        <v>#N/A</v>
      </c>
    </row>
    <row r="706" spans="46:49">
      <c r="AT706" s="225"/>
      <c r="AU706" s="261">
        <v>705</v>
      </c>
      <c r="AV706" s="260" t="e">
        <f>VLOOKUP($AT706,Players!$Z$3:$AA$1425,2,FALSE)</f>
        <v>#N/A</v>
      </c>
      <c r="AW706" s="260" t="e">
        <f t="shared" ref="AW706:AW769" si="55">IF(AV706&gt;0,1,0)</f>
        <v>#N/A</v>
      </c>
    </row>
    <row r="707" spans="46:49">
      <c r="AT707" s="225"/>
      <c r="AU707" s="261">
        <v>706</v>
      </c>
      <c r="AV707" s="260" t="e">
        <f>VLOOKUP($AT707,Players!$Z$3:$AA$1425,2,FALSE)</f>
        <v>#N/A</v>
      </c>
      <c r="AW707" s="260" t="e">
        <f t="shared" si="55"/>
        <v>#N/A</v>
      </c>
    </row>
    <row r="708" spans="46:49">
      <c r="AT708" s="225"/>
      <c r="AU708" s="261">
        <v>707</v>
      </c>
      <c r="AV708" s="260" t="e">
        <f>VLOOKUP($AT708,Players!$Z$3:$AA$1425,2,FALSE)</f>
        <v>#N/A</v>
      </c>
      <c r="AW708" s="260" t="e">
        <f t="shared" si="55"/>
        <v>#N/A</v>
      </c>
    </row>
    <row r="709" spans="46:49">
      <c r="AT709" s="225"/>
      <c r="AU709" s="261">
        <v>708</v>
      </c>
      <c r="AV709" s="260" t="e">
        <f>VLOOKUP($AT709,Players!$Z$3:$AA$1425,2,FALSE)</f>
        <v>#N/A</v>
      </c>
      <c r="AW709" s="260" t="e">
        <f t="shared" si="55"/>
        <v>#N/A</v>
      </c>
    </row>
    <row r="710" spans="46:49">
      <c r="AT710" s="225"/>
      <c r="AU710" s="261">
        <v>709</v>
      </c>
      <c r="AV710" s="260" t="e">
        <f>VLOOKUP($AT710,Players!$Z$3:$AA$1425,2,FALSE)</f>
        <v>#N/A</v>
      </c>
      <c r="AW710" s="260" t="e">
        <f t="shared" si="55"/>
        <v>#N/A</v>
      </c>
    </row>
    <row r="711" spans="46:49">
      <c r="AT711" s="225"/>
      <c r="AU711" s="261">
        <v>710</v>
      </c>
      <c r="AV711" s="260" t="e">
        <f>VLOOKUP($AT711,Players!$Z$3:$AA$1425,2,FALSE)</f>
        <v>#N/A</v>
      </c>
      <c r="AW711" s="260" t="e">
        <f t="shared" si="55"/>
        <v>#N/A</v>
      </c>
    </row>
    <row r="712" spans="46:49">
      <c r="AT712" s="225"/>
      <c r="AU712" s="261">
        <v>711</v>
      </c>
      <c r="AV712" s="260" t="e">
        <f>VLOOKUP($AT712,Players!$Z$3:$AA$1425,2,FALSE)</f>
        <v>#N/A</v>
      </c>
      <c r="AW712" s="260" t="e">
        <f t="shared" si="55"/>
        <v>#N/A</v>
      </c>
    </row>
    <row r="713" spans="46:49">
      <c r="AT713" s="225"/>
      <c r="AU713" s="261">
        <v>712</v>
      </c>
      <c r="AV713" s="260" t="e">
        <f>VLOOKUP($AT713,Players!$Z$3:$AA$1425,2,FALSE)</f>
        <v>#N/A</v>
      </c>
      <c r="AW713" s="260" t="e">
        <f t="shared" si="55"/>
        <v>#N/A</v>
      </c>
    </row>
    <row r="714" spans="46:49">
      <c r="AT714" s="225"/>
      <c r="AU714" s="261">
        <v>713</v>
      </c>
      <c r="AV714" s="260" t="e">
        <f>VLOOKUP($AT714,Players!$Z$3:$AA$1425,2,FALSE)</f>
        <v>#N/A</v>
      </c>
      <c r="AW714" s="260" t="e">
        <f t="shared" si="55"/>
        <v>#N/A</v>
      </c>
    </row>
    <row r="715" spans="46:49">
      <c r="AT715" s="225"/>
      <c r="AU715" s="261">
        <v>714</v>
      </c>
      <c r="AV715" s="260" t="e">
        <f>VLOOKUP($AT715,Players!$Z$3:$AA$1425,2,FALSE)</f>
        <v>#N/A</v>
      </c>
      <c r="AW715" s="260" t="e">
        <f t="shared" si="55"/>
        <v>#N/A</v>
      </c>
    </row>
    <row r="716" spans="46:49">
      <c r="AT716" s="225"/>
      <c r="AU716" s="261">
        <v>715</v>
      </c>
      <c r="AV716" s="260" t="e">
        <f>VLOOKUP($AT716,Players!$Z$3:$AA$1425,2,FALSE)</f>
        <v>#N/A</v>
      </c>
      <c r="AW716" s="260" t="e">
        <f t="shared" si="55"/>
        <v>#N/A</v>
      </c>
    </row>
    <row r="717" spans="46:49">
      <c r="AT717" s="225"/>
      <c r="AU717" s="261">
        <v>716</v>
      </c>
      <c r="AV717" s="260" t="e">
        <f>VLOOKUP($AT717,Players!$Z$3:$AA$1425,2,FALSE)</f>
        <v>#N/A</v>
      </c>
      <c r="AW717" s="260" t="e">
        <f t="shared" si="55"/>
        <v>#N/A</v>
      </c>
    </row>
    <row r="718" spans="46:49">
      <c r="AT718" s="225"/>
      <c r="AU718" s="261">
        <v>717</v>
      </c>
      <c r="AV718" s="260" t="e">
        <f>VLOOKUP($AT718,Players!$Z$3:$AA$1425,2,FALSE)</f>
        <v>#N/A</v>
      </c>
      <c r="AW718" s="260" t="e">
        <f t="shared" si="55"/>
        <v>#N/A</v>
      </c>
    </row>
    <row r="719" spans="46:49">
      <c r="AT719" s="225"/>
      <c r="AU719" s="261">
        <v>718</v>
      </c>
      <c r="AV719" s="260" t="e">
        <f>VLOOKUP($AT719,Players!$Z$3:$AA$1425,2,FALSE)</f>
        <v>#N/A</v>
      </c>
      <c r="AW719" s="260" t="e">
        <f t="shared" si="55"/>
        <v>#N/A</v>
      </c>
    </row>
    <row r="720" spans="46:49">
      <c r="AT720" s="225"/>
      <c r="AU720" s="261">
        <v>719</v>
      </c>
      <c r="AV720" s="260" t="e">
        <f>VLOOKUP($AT720,Players!$Z$3:$AA$1425,2,FALSE)</f>
        <v>#N/A</v>
      </c>
      <c r="AW720" s="260" t="e">
        <f t="shared" si="55"/>
        <v>#N/A</v>
      </c>
    </row>
    <row r="721" spans="46:49">
      <c r="AT721" s="225"/>
      <c r="AU721" s="261">
        <v>720</v>
      </c>
      <c r="AV721" s="260" t="e">
        <f>VLOOKUP($AT721,Players!$Z$3:$AA$1425,2,FALSE)</f>
        <v>#N/A</v>
      </c>
      <c r="AW721" s="260" t="e">
        <f t="shared" si="55"/>
        <v>#N/A</v>
      </c>
    </row>
    <row r="722" spans="46:49">
      <c r="AT722" s="225"/>
      <c r="AU722" s="261">
        <v>721</v>
      </c>
      <c r="AV722" s="260" t="e">
        <f>VLOOKUP($AT722,Players!$Z$3:$AA$1425,2,FALSE)</f>
        <v>#N/A</v>
      </c>
      <c r="AW722" s="260" t="e">
        <f t="shared" si="55"/>
        <v>#N/A</v>
      </c>
    </row>
    <row r="723" spans="46:49">
      <c r="AT723" s="225"/>
      <c r="AU723" s="261">
        <v>722</v>
      </c>
      <c r="AV723" s="260" t="e">
        <f>VLOOKUP($AT723,Players!$Z$3:$AA$1425,2,FALSE)</f>
        <v>#N/A</v>
      </c>
      <c r="AW723" s="260" t="e">
        <f t="shared" si="55"/>
        <v>#N/A</v>
      </c>
    </row>
    <row r="724" spans="46:49">
      <c r="AT724" s="225"/>
      <c r="AU724" s="261">
        <v>723</v>
      </c>
      <c r="AV724" s="260" t="e">
        <f>VLOOKUP($AT724,Players!$Z$3:$AA$1425,2,FALSE)</f>
        <v>#N/A</v>
      </c>
      <c r="AW724" s="260" t="e">
        <f t="shared" si="55"/>
        <v>#N/A</v>
      </c>
    </row>
    <row r="725" spans="46:49">
      <c r="AT725" s="225"/>
      <c r="AU725" s="261">
        <v>724</v>
      </c>
      <c r="AV725" s="260" t="e">
        <f>VLOOKUP($AT725,Players!$Z$3:$AA$1425,2,FALSE)</f>
        <v>#N/A</v>
      </c>
      <c r="AW725" s="260" t="e">
        <f t="shared" si="55"/>
        <v>#N/A</v>
      </c>
    </row>
    <row r="726" spans="46:49">
      <c r="AT726" s="225"/>
      <c r="AU726" s="261">
        <v>725</v>
      </c>
      <c r="AV726" s="260" t="e">
        <f>VLOOKUP($AT726,Players!$Z$3:$AA$1425,2,FALSE)</f>
        <v>#N/A</v>
      </c>
      <c r="AW726" s="260" t="e">
        <f t="shared" si="55"/>
        <v>#N/A</v>
      </c>
    </row>
    <row r="727" spans="46:49">
      <c r="AT727" s="225"/>
      <c r="AU727" s="261">
        <v>726</v>
      </c>
      <c r="AV727" s="260" t="e">
        <f>VLOOKUP($AT727,Players!$Z$3:$AA$1425,2,FALSE)</f>
        <v>#N/A</v>
      </c>
      <c r="AW727" s="260" t="e">
        <f t="shared" si="55"/>
        <v>#N/A</v>
      </c>
    </row>
    <row r="728" spans="46:49">
      <c r="AT728" s="225"/>
      <c r="AU728" s="261">
        <v>727</v>
      </c>
      <c r="AV728" s="260" t="e">
        <f>VLOOKUP($AT728,Players!$Z$3:$AA$1425,2,FALSE)</f>
        <v>#N/A</v>
      </c>
      <c r="AW728" s="260" t="e">
        <f t="shared" si="55"/>
        <v>#N/A</v>
      </c>
    </row>
    <row r="729" spans="46:49">
      <c r="AT729" s="225"/>
      <c r="AU729" s="261">
        <v>728</v>
      </c>
      <c r="AV729" s="260" t="e">
        <f>VLOOKUP($AT729,Players!$Z$3:$AA$1425,2,FALSE)</f>
        <v>#N/A</v>
      </c>
      <c r="AW729" s="260" t="e">
        <f t="shared" si="55"/>
        <v>#N/A</v>
      </c>
    </row>
    <row r="730" spans="46:49">
      <c r="AT730" s="225"/>
      <c r="AU730" s="261">
        <v>729</v>
      </c>
      <c r="AV730" s="260" t="e">
        <f>VLOOKUP($AT730,Players!$Z$3:$AA$1425,2,FALSE)</f>
        <v>#N/A</v>
      </c>
      <c r="AW730" s="260" t="e">
        <f t="shared" si="55"/>
        <v>#N/A</v>
      </c>
    </row>
    <row r="731" spans="46:49">
      <c r="AT731" s="225"/>
      <c r="AU731" s="261">
        <v>730</v>
      </c>
      <c r="AV731" s="260" t="e">
        <f>VLOOKUP($AT731,Players!$Z$3:$AA$1425,2,FALSE)</f>
        <v>#N/A</v>
      </c>
      <c r="AW731" s="260" t="e">
        <f t="shared" si="55"/>
        <v>#N/A</v>
      </c>
    </row>
    <row r="732" spans="46:49">
      <c r="AT732" s="225"/>
      <c r="AU732" s="261">
        <v>731</v>
      </c>
      <c r="AV732" s="260" t="e">
        <f>VLOOKUP($AT732,Players!$Z$3:$AA$1425,2,FALSE)</f>
        <v>#N/A</v>
      </c>
      <c r="AW732" s="260" t="e">
        <f t="shared" si="55"/>
        <v>#N/A</v>
      </c>
    </row>
    <row r="733" spans="46:49">
      <c r="AT733" s="225"/>
      <c r="AU733" s="261">
        <v>732</v>
      </c>
      <c r="AV733" s="260" t="e">
        <f>VLOOKUP($AT733,Players!$Z$3:$AA$1425,2,FALSE)</f>
        <v>#N/A</v>
      </c>
      <c r="AW733" s="260" t="e">
        <f t="shared" si="55"/>
        <v>#N/A</v>
      </c>
    </row>
    <row r="734" spans="46:49">
      <c r="AT734" s="225"/>
      <c r="AU734" s="261">
        <v>733</v>
      </c>
      <c r="AV734" s="260" t="e">
        <f>VLOOKUP($AT734,Players!$Z$3:$AA$1425,2,FALSE)</f>
        <v>#N/A</v>
      </c>
      <c r="AW734" s="260" t="e">
        <f t="shared" si="55"/>
        <v>#N/A</v>
      </c>
    </row>
    <row r="735" spans="46:49">
      <c r="AT735" s="225"/>
      <c r="AU735" s="261">
        <v>734</v>
      </c>
      <c r="AV735" s="260" t="e">
        <f>VLOOKUP($AT735,Players!$Z$3:$AA$1425,2,FALSE)</f>
        <v>#N/A</v>
      </c>
      <c r="AW735" s="260" t="e">
        <f t="shared" si="55"/>
        <v>#N/A</v>
      </c>
    </row>
    <row r="736" spans="46:49">
      <c r="AT736" s="225"/>
      <c r="AU736" s="261">
        <v>735</v>
      </c>
      <c r="AV736" s="260" t="e">
        <f>VLOOKUP($AT736,Players!$Z$3:$AA$1425,2,FALSE)</f>
        <v>#N/A</v>
      </c>
      <c r="AW736" s="260" t="e">
        <f t="shared" si="55"/>
        <v>#N/A</v>
      </c>
    </row>
    <row r="737" spans="46:49">
      <c r="AT737" s="225"/>
      <c r="AU737" s="261">
        <v>736</v>
      </c>
      <c r="AV737" s="260" t="e">
        <f>VLOOKUP($AT737,Players!$Z$3:$AA$1425,2,FALSE)</f>
        <v>#N/A</v>
      </c>
      <c r="AW737" s="260" t="e">
        <f t="shared" si="55"/>
        <v>#N/A</v>
      </c>
    </row>
    <row r="738" spans="46:49">
      <c r="AT738" s="225"/>
      <c r="AU738" s="261">
        <v>737</v>
      </c>
      <c r="AV738" s="260" t="e">
        <f>VLOOKUP($AT738,Players!$Z$3:$AA$1425,2,FALSE)</f>
        <v>#N/A</v>
      </c>
      <c r="AW738" s="260" t="e">
        <f t="shared" si="55"/>
        <v>#N/A</v>
      </c>
    </row>
    <row r="739" spans="46:49">
      <c r="AT739" s="225"/>
      <c r="AU739" s="261">
        <v>738</v>
      </c>
      <c r="AV739" s="260" t="e">
        <f>VLOOKUP($AT739,Players!$Z$3:$AA$1425,2,FALSE)</f>
        <v>#N/A</v>
      </c>
      <c r="AW739" s="260" t="e">
        <f t="shared" si="55"/>
        <v>#N/A</v>
      </c>
    </row>
    <row r="740" spans="46:49">
      <c r="AT740" s="225"/>
      <c r="AU740" s="261">
        <v>739</v>
      </c>
      <c r="AV740" s="260" t="e">
        <f>VLOOKUP($AT740,Players!$Z$3:$AA$1425,2,FALSE)</f>
        <v>#N/A</v>
      </c>
      <c r="AW740" s="260" t="e">
        <f t="shared" si="55"/>
        <v>#N/A</v>
      </c>
    </row>
    <row r="741" spans="46:49">
      <c r="AT741" s="225"/>
      <c r="AU741" s="261">
        <v>740</v>
      </c>
      <c r="AV741" s="260" t="e">
        <f>VLOOKUP($AT741,Players!$Z$3:$AA$1425,2,FALSE)</f>
        <v>#N/A</v>
      </c>
      <c r="AW741" s="260" t="e">
        <f t="shared" si="55"/>
        <v>#N/A</v>
      </c>
    </row>
    <row r="742" spans="46:49">
      <c r="AT742" s="225"/>
      <c r="AU742" s="261">
        <v>741</v>
      </c>
      <c r="AV742" s="260" t="e">
        <f>VLOOKUP($AT742,Players!$Z$3:$AA$1425,2,FALSE)</f>
        <v>#N/A</v>
      </c>
      <c r="AW742" s="260" t="e">
        <f t="shared" si="55"/>
        <v>#N/A</v>
      </c>
    </row>
    <row r="743" spans="46:49">
      <c r="AT743" s="225"/>
      <c r="AU743" s="261">
        <v>742</v>
      </c>
      <c r="AV743" s="260" t="e">
        <f>VLOOKUP($AT743,Players!$Z$3:$AA$1425,2,FALSE)</f>
        <v>#N/A</v>
      </c>
      <c r="AW743" s="260" t="e">
        <f t="shared" si="55"/>
        <v>#N/A</v>
      </c>
    </row>
    <row r="744" spans="46:49">
      <c r="AT744" s="225"/>
      <c r="AU744" s="261">
        <v>743</v>
      </c>
      <c r="AV744" s="260" t="e">
        <f>VLOOKUP($AT744,Players!$Z$3:$AA$1425,2,FALSE)</f>
        <v>#N/A</v>
      </c>
      <c r="AW744" s="260" t="e">
        <f t="shared" si="55"/>
        <v>#N/A</v>
      </c>
    </row>
    <row r="745" spans="46:49">
      <c r="AT745" s="225"/>
      <c r="AU745" s="261">
        <v>744</v>
      </c>
      <c r="AV745" s="260" t="e">
        <f>VLOOKUP($AT745,Players!$Z$3:$AA$1425,2,FALSE)</f>
        <v>#N/A</v>
      </c>
      <c r="AW745" s="260" t="e">
        <f t="shared" si="55"/>
        <v>#N/A</v>
      </c>
    </row>
    <row r="746" spans="46:49">
      <c r="AT746" s="225"/>
      <c r="AU746" s="261">
        <v>745</v>
      </c>
      <c r="AV746" s="260" t="e">
        <f>VLOOKUP($AT746,Players!$Z$3:$AA$1425,2,FALSE)</f>
        <v>#N/A</v>
      </c>
      <c r="AW746" s="260" t="e">
        <f t="shared" si="55"/>
        <v>#N/A</v>
      </c>
    </row>
    <row r="747" spans="46:49">
      <c r="AT747" s="225"/>
      <c r="AU747" s="261">
        <v>746</v>
      </c>
      <c r="AV747" s="260" t="e">
        <f>VLOOKUP($AT747,Players!$Z$3:$AA$1425,2,FALSE)</f>
        <v>#N/A</v>
      </c>
      <c r="AW747" s="260" t="e">
        <f t="shared" si="55"/>
        <v>#N/A</v>
      </c>
    </row>
    <row r="748" spans="46:49">
      <c r="AT748" s="225"/>
      <c r="AU748" s="261">
        <v>747</v>
      </c>
      <c r="AV748" s="260" t="e">
        <f>VLOOKUP($AT748,Players!$Z$3:$AA$1425,2,FALSE)</f>
        <v>#N/A</v>
      </c>
      <c r="AW748" s="260" t="e">
        <f t="shared" si="55"/>
        <v>#N/A</v>
      </c>
    </row>
    <row r="749" spans="46:49">
      <c r="AT749" s="225"/>
      <c r="AU749" s="261">
        <v>748</v>
      </c>
      <c r="AV749" s="260" t="e">
        <f>VLOOKUP($AT749,Players!$Z$3:$AA$1425,2,FALSE)</f>
        <v>#N/A</v>
      </c>
      <c r="AW749" s="260" t="e">
        <f t="shared" si="55"/>
        <v>#N/A</v>
      </c>
    </row>
    <row r="750" spans="46:49">
      <c r="AT750" s="225"/>
      <c r="AU750" s="261">
        <v>749</v>
      </c>
      <c r="AV750" s="260" t="e">
        <f>VLOOKUP($AT750,Players!$Z$3:$AA$1425,2,FALSE)</f>
        <v>#N/A</v>
      </c>
      <c r="AW750" s="260" t="e">
        <f t="shared" si="55"/>
        <v>#N/A</v>
      </c>
    </row>
    <row r="751" spans="46:49">
      <c r="AT751" s="225"/>
      <c r="AU751" s="261">
        <v>750</v>
      </c>
      <c r="AV751" s="260" t="e">
        <f>VLOOKUP($AT751,Players!$Z$3:$AA$1425,2,FALSE)</f>
        <v>#N/A</v>
      </c>
      <c r="AW751" s="260" t="e">
        <f t="shared" si="55"/>
        <v>#N/A</v>
      </c>
    </row>
    <row r="752" spans="46:49">
      <c r="AT752" s="225"/>
      <c r="AU752" s="261">
        <v>751</v>
      </c>
      <c r="AV752" s="260" t="e">
        <f>VLOOKUP($AT752,Players!$Z$3:$AA$1425,2,FALSE)</f>
        <v>#N/A</v>
      </c>
      <c r="AW752" s="260" t="e">
        <f t="shared" si="55"/>
        <v>#N/A</v>
      </c>
    </row>
    <row r="753" spans="46:49">
      <c r="AT753" s="225"/>
      <c r="AU753" s="261">
        <v>752</v>
      </c>
      <c r="AV753" s="260" t="e">
        <f>VLOOKUP($AT753,Players!$Z$3:$AA$1425,2,FALSE)</f>
        <v>#N/A</v>
      </c>
      <c r="AW753" s="260" t="e">
        <f t="shared" si="55"/>
        <v>#N/A</v>
      </c>
    </row>
    <row r="754" spans="46:49">
      <c r="AT754" s="225"/>
      <c r="AU754" s="261">
        <v>753</v>
      </c>
      <c r="AV754" s="260" t="e">
        <f>VLOOKUP($AT754,Players!$Z$3:$AA$1425,2,FALSE)</f>
        <v>#N/A</v>
      </c>
      <c r="AW754" s="260" t="e">
        <f t="shared" si="55"/>
        <v>#N/A</v>
      </c>
    </row>
    <row r="755" spans="46:49">
      <c r="AT755" s="225"/>
      <c r="AU755" s="261">
        <v>754</v>
      </c>
      <c r="AV755" s="260" t="e">
        <f>VLOOKUP($AT755,Players!$Z$3:$AA$1425,2,FALSE)</f>
        <v>#N/A</v>
      </c>
      <c r="AW755" s="260" t="e">
        <f t="shared" si="55"/>
        <v>#N/A</v>
      </c>
    </row>
    <row r="756" spans="46:49">
      <c r="AT756" s="225"/>
      <c r="AU756" s="261">
        <v>755</v>
      </c>
      <c r="AV756" s="260" t="e">
        <f>VLOOKUP($AT756,Players!$Z$3:$AA$1425,2,FALSE)</f>
        <v>#N/A</v>
      </c>
      <c r="AW756" s="260" t="e">
        <f t="shared" si="55"/>
        <v>#N/A</v>
      </c>
    </row>
    <row r="757" spans="46:49">
      <c r="AT757" s="225"/>
      <c r="AU757" s="261">
        <v>756</v>
      </c>
      <c r="AV757" s="260" t="e">
        <f>VLOOKUP($AT757,Players!$Z$3:$AA$1425,2,FALSE)</f>
        <v>#N/A</v>
      </c>
      <c r="AW757" s="260" t="e">
        <f t="shared" si="55"/>
        <v>#N/A</v>
      </c>
    </row>
    <row r="758" spans="46:49">
      <c r="AT758" s="225"/>
      <c r="AU758" s="261">
        <v>757</v>
      </c>
      <c r="AV758" s="260" t="e">
        <f>VLOOKUP($AT758,Players!$Z$3:$AA$1425,2,FALSE)</f>
        <v>#N/A</v>
      </c>
      <c r="AW758" s="260" t="e">
        <f t="shared" si="55"/>
        <v>#N/A</v>
      </c>
    </row>
    <row r="759" spans="46:49">
      <c r="AT759" s="225"/>
      <c r="AU759" s="261">
        <v>758</v>
      </c>
      <c r="AV759" s="260" t="e">
        <f>VLOOKUP($AT759,Players!$Z$3:$AA$1425,2,FALSE)</f>
        <v>#N/A</v>
      </c>
      <c r="AW759" s="260" t="e">
        <f t="shared" si="55"/>
        <v>#N/A</v>
      </c>
    </row>
    <row r="760" spans="46:49">
      <c r="AT760" s="225"/>
      <c r="AU760" s="261">
        <v>759</v>
      </c>
      <c r="AV760" s="260" t="e">
        <f>VLOOKUP($AT760,Players!$Z$3:$AA$1425,2,FALSE)</f>
        <v>#N/A</v>
      </c>
      <c r="AW760" s="260" t="e">
        <f t="shared" si="55"/>
        <v>#N/A</v>
      </c>
    </row>
    <row r="761" spans="46:49">
      <c r="AT761" s="225"/>
      <c r="AU761" s="261">
        <v>760</v>
      </c>
      <c r="AV761" s="260" t="e">
        <f>VLOOKUP($AT761,Players!$Z$3:$AA$1425,2,FALSE)</f>
        <v>#N/A</v>
      </c>
      <c r="AW761" s="260" t="e">
        <f t="shared" si="55"/>
        <v>#N/A</v>
      </c>
    </row>
    <row r="762" spans="46:49">
      <c r="AT762" s="225"/>
      <c r="AU762" s="261">
        <v>761</v>
      </c>
      <c r="AV762" s="260" t="e">
        <f>VLOOKUP($AT762,Players!$Z$3:$AA$1425,2,FALSE)</f>
        <v>#N/A</v>
      </c>
      <c r="AW762" s="260" t="e">
        <f t="shared" si="55"/>
        <v>#N/A</v>
      </c>
    </row>
    <row r="763" spans="46:49">
      <c r="AT763" s="225"/>
      <c r="AU763" s="261">
        <v>762</v>
      </c>
      <c r="AV763" s="260" t="e">
        <f>VLOOKUP($AT763,Players!$Z$3:$AA$1425,2,FALSE)</f>
        <v>#N/A</v>
      </c>
      <c r="AW763" s="260" t="e">
        <f t="shared" si="55"/>
        <v>#N/A</v>
      </c>
    </row>
    <row r="764" spans="46:49">
      <c r="AT764" s="225"/>
      <c r="AU764" s="261">
        <v>763</v>
      </c>
      <c r="AV764" s="260" t="e">
        <f>VLOOKUP($AT764,Players!$Z$3:$AA$1425,2,FALSE)</f>
        <v>#N/A</v>
      </c>
      <c r="AW764" s="260" t="e">
        <f t="shared" si="55"/>
        <v>#N/A</v>
      </c>
    </row>
    <row r="765" spans="46:49">
      <c r="AT765" s="225"/>
      <c r="AU765" s="261">
        <v>764</v>
      </c>
      <c r="AV765" s="260" t="e">
        <f>VLOOKUP($AT765,Players!$Z$3:$AA$1425,2,FALSE)</f>
        <v>#N/A</v>
      </c>
      <c r="AW765" s="260" t="e">
        <f t="shared" si="55"/>
        <v>#N/A</v>
      </c>
    </row>
    <row r="766" spans="46:49">
      <c r="AT766" s="225"/>
      <c r="AU766" s="261">
        <v>765</v>
      </c>
      <c r="AV766" s="260" t="e">
        <f>VLOOKUP($AT766,Players!$Z$3:$AA$1425,2,FALSE)</f>
        <v>#N/A</v>
      </c>
      <c r="AW766" s="260" t="e">
        <f t="shared" si="55"/>
        <v>#N/A</v>
      </c>
    </row>
    <row r="767" spans="46:49">
      <c r="AT767" s="225"/>
      <c r="AU767" s="261">
        <v>766</v>
      </c>
      <c r="AV767" s="260" t="e">
        <f>VLOOKUP($AT767,Players!$Z$3:$AA$1425,2,FALSE)</f>
        <v>#N/A</v>
      </c>
      <c r="AW767" s="260" t="e">
        <f t="shared" si="55"/>
        <v>#N/A</v>
      </c>
    </row>
    <row r="768" spans="46:49">
      <c r="AT768" s="225"/>
      <c r="AU768" s="261">
        <v>767</v>
      </c>
      <c r="AV768" s="260" t="e">
        <f>VLOOKUP($AT768,Players!$Z$3:$AA$1425,2,FALSE)</f>
        <v>#N/A</v>
      </c>
      <c r="AW768" s="260" t="e">
        <f t="shared" si="55"/>
        <v>#N/A</v>
      </c>
    </row>
    <row r="769" spans="46:49">
      <c r="AT769" s="225"/>
      <c r="AU769" s="261">
        <v>768</v>
      </c>
      <c r="AV769" s="260" t="e">
        <f>VLOOKUP($AT769,Players!$Z$3:$AA$1425,2,FALSE)</f>
        <v>#N/A</v>
      </c>
      <c r="AW769" s="260" t="e">
        <f t="shared" si="55"/>
        <v>#N/A</v>
      </c>
    </row>
    <row r="770" spans="46:49">
      <c r="AT770" s="225"/>
      <c r="AU770" s="261">
        <v>769</v>
      </c>
      <c r="AV770" s="260" t="e">
        <f>VLOOKUP($AT770,Players!$Z$3:$AA$1425,2,FALSE)</f>
        <v>#N/A</v>
      </c>
      <c r="AW770" s="260" t="e">
        <f t="shared" ref="AW770:AW833" si="56">IF(AV770&gt;0,1,0)</f>
        <v>#N/A</v>
      </c>
    </row>
    <row r="771" spans="46:49">
      <c r="AT771" s="225"/>
      <c r="AU771" s="261">
        <v>770</v>
      </c>
      <c r="AV771" s="260" t="e">
        <f>VLOOKUP($AT771,Players!$Z$3:$AA$1425,2,FALSE)</f>
        <v>#N/A</v>
      </c>
      <c r="AW771" s="260" t="e">
        <f t="shared" si="56"/>
        <v>#N/A</v>
      </c>
    </row>
    <row r="772" spans="46:49">
      <c r="AT772" s="225"/>
      <c r="AU772" s="261">
        <v>771</v>
      </c>
      <c r="AV772" s="260" t="e">
        <f>VLOOKUP($AT772,Players!$Z$3:$AA$1425,2,FALSE)</f>
        <v>#N/A</v>
      </c>
      <c r="AW772" s="260" t="e">
        <f t="shared" si="56"/>
        <v>#N/A</v>
      </c>
    </row>
    <row r="773" spans="46:49">
      <c r="AT773" s="225"/>
      <c r="AU773" s="261">
        <v>772</v>
      </c>
      <c r="AV773" s="260" t="e">
        <f>VLOOKUP($AT773,Players!$Z$3:$AA$1425,2,FALSE)</f>
        <v>#N/A</v>
      </c>
      <c r="AW773" s="260" t="e">
        <f t="shared" si="56"/>
        <v>#N/A</v>
      </c>
    </row>
    <row r="774" spans="46:49">
      <c r="AT774" s="225"/>
      <c r="AU774" s="261">
        <v>773</v>
      </c>
      <c r="AV774" s="260" t="e">
        <f>VLOOKUP($AT774,Players!$Z$3:$AA$1425,2,FALSE)</f>
        <v>#N/A</v>
      </c>
      <c r="AW774" s="260" t="e">
        <f t="shared" si="56"/>
        <v>#N/A</v>
      </c>
    </row>
    <row r="775" spans="46:49">
      <c r="AT775" s="225"/>
      <c r="AU775" s="261">
        <v>774</v>
      </c>
      <c r="AV775" s="260" t="e">
        <f>VLOOKUP($AT775,Players!$Z$3:$AA$1425,2,FALSE)</f>
        <v>#N/A</v>
      </c>
      <c r="AW775" s="260" t="e">
        <f t="shared" si="56"/>
        <v>#N/A</v>
      </c>
    </row>
    <row r="776" spans="46:49">
      <c r="AT776" s="225"/>
      <c r="AU776" s="261">
        <v>775</v>
      </c>
      <c r="AV776" s="260" t="e">
        <f>VLOOKUP($AT776,Players!$Z$3:$AA$1425,2,FALSE)</f>
        <v>#N/A</v>
      </c>
      <c r="AW776" s="260" t="e">
        <f t="shared" si="56"/>
        <v>#N/A</v>
      </c>
    </row>
    <row r="777" spans="46:49">
      <c r="AT777" s="225"/>
      <c r="AU777" s="261">
        <v>776</v>
      </c>
      <c r="AV777" s="260" t="e">
        <f>VLOOKUP($AT777,Players!$Z$3:$AA$1425,2,FALSE)</f>
        <v>#N/A</v>
      </c>
      <c r="AW777" s="260" t="e">
        <f t="shared" si="56"/>
        <v>#N/A</v>
      </c>
    </row>
    <row r="778" spans="46:49">
      <c r="AT778" s="225"/>
      <c r="AU778" s="261">
        <v>777</v>
      </c>
      <c r="AV778" s="260" t="e">
        <f>VLOOKUP($AT778,Players!$Z$3:$AA$1425,2,FALSE)</f>
        <v>#N/A</v>
      </c>
      <c r="AW778" s="260" t="e">
        <f t="shared" si="56"/>
        <v>#N/A</v>
      </c>
    </row>
    <row r="779" spans="46:49">
      <c r="AT779" s="225"/>
      <c r="AU779" s="261">
        <v>778</v>
      </c>
      <c r="AV779" s="260" t="e">
        <f>VLOOKUP($AT779,Players!$Z$3:$AA$1425,2,FALSE)</f>
        <v>#N/A</v>
      </c>
      <c r="AW779" s="260" t="e">
        <f t="shared" si="56"/>
        <v>#N/A</v>
      </c>
    </row>
    <row r="780" spans="46:49">
      <c r="AT780" s="225"/>
      <c r="AU780" s="261">
        <v>779</v>
      </c>
      <c r="AV780" s="260" t="e">
        <f>VLOOKUP($AT780,Players!$Z$3:$AA$1425,2,FALSE)</f>
        <v>#N/A</v>
      </c>
      <c r="AW780" s="260" t="e">
        <f t="shared" si="56"/>
        <v>#N/A</v>
      </c>
    </row>
    <row r="781" spans="46:49">
      <c r="AT781" s="225"/>
      <c r="AU781" s="261">
        <v>780</v>
      </c>
      <c r="AV781" s="260" t="e">
        <f>VLOOKUP($AT781,Players!$Z$3:$AA$1425,2,FALSE)</f>
        <v>#N/A</v>
      </c>
      <c r="AW781" s="260" t="e">
        <f t="shared" si="56"/>
        <v>#N/A</v>
      </c>
    </row>
    <row r="782" spans="46:49">
      <c r="AT782" s="225"/>
      <c r="AU782" s="261">
        <v>781</v>
      </c>
      <c r="AV782" s="260" t="e">
        <f>VLOOKUP($AT782,Players!$Z$3:$AA$1425,2,FALSE)</f>
        <v>#N/A</v>
      </c>
      <c r="AW782" s="260" t="e">
        <f t="shared" si="56"/>
        <v>#N/A</v>
      </c>
    </row>
    <row r="783" spans="46:49">
      <c r="AT783" s="225"/>
      <c r="AU783" s="261">
        <v>782</v>
      </c>
      <c r="AV783" s="260" t="e">
        <f>VLOOKUP($AT783,Players!$Z$3:$AA$1425,2,FALSE)</f>
        <v>#N/A</v>
      </c>
      <c r="AW783" s="260" t="e">
        <f t="shared" si="56"/>
        <v>#N/A</v>
      </c>
    </row>
    <row r="784" spans="46:49">
      <c r="AT784" s="225"/>
      <c r="AU784" s="261">
        <v>783</v>
      </c>
      <c r="AV784" s="260" t="e">
        <f>VLOOKUP($AT784,Players!$Z$3:$AA$1425,2,FALSE)</f>
        <v>#N/A</v>
      </c>
      <c r="AW784" s="260" t="e">
        <f t="shared" si="56"/>
        <v>#N/A</v>
      </c>
    </row>
    <row r="785" spans="46:49">
      <c r="AT785" s="225"/>
      <c r="AU785" s="261">
        <v>784</v>
      </c>
      <c r="AV785" s="260" t="e">
        <f>VLOOKUP($AT785,Players!$Z$3:$AA$1425,2,FALSE)</f>
        <v>#N/A</v>
      </c>
      <c r="AW785" s="260" t="e">
        <f t="shared" si="56"/>
        <v>#N/A</v>
      </c>
    </row>
    <row r="786" spans="46:49">
      <c r="AT786" s="225"/>
      <c r="AU786" s="261">
        <v>785</v>
      </c>
      <c r="AV786" s="260" t="e">
        <f>VLOOKUP($AT786,Players!$Z$3:$AA$1425,2,FALSE)</f>
        <v>#N/A</v>
      </c>
      <c r="AW786" s="260" t="e">
        <f t="shared" si="56"/>
        <v>#N/A</v>
      </c>
    </row>
    <row r="787" spans="46:49">
      <c r="AT787" s="225"/>
      <c r="AU787" s="261">
        <v>786</v>
      </c>
      <c r="AV787" s="260" t="e">
        <f>VLOOKUP($AT787,Players!$Z$3:$AA$1425,2,FALSE)</f>
        <v>#N/A</v>
      </c>
      <c r="AW787" s="260" t="e">
        <f t="shared" si="56"/>
        <v>#N/A</v>
      </c>
    </row>
    <row r="788" spans="46:49">
      <c r="AT788" s="225"/>
      <c r="AU788" s="261">
        <v>787</v>
      </c>
      <c r="AV788" s="260" t="e">
        <f>VLOOKUP($AT788,Players!$Z$3:$AA$1425,2,FALSE)</f>
        <v>#N/A</v>
      </c>
      <c r="AW788" s="260" t="e">
        <f t="shared" si="56"/>
        <v>#N/A</v>
      </c>
    </row>
    <row r="789" spans="46:49">
      <c r="AT789" s="225"/>
      <c r="AU789" s="261">
        <v>788</v>
      </c>
      <c r="AV789" s="260" t="e">
        <f>VLOOKUP($AT789,Players!$Z$3:$AA$1425,2,FALSE)</f>
        <v>#N/A</v>
      </c>
      <c r="AW789" s="260" t="e">
        <f t="shared" si="56"/>
        <v>#N/A</v>
      </c>
    </row>
    <row r="790" spans="46:49">
      <c r="AT790" s="225"/>
      <c r="AU790" s="261">
        <v>789</v>
      </c>
      <c r="AV790" s="260" t="e">
        <f>VLOOKUP($AT790,Players!$Z$3:$AA$1425,2,FALSE)</f>
        <v>#N/A</v>
      </c>
      <c r="AW790" s="260" t="e">
        <f t="shared" si="56"/>
        <v>#N/A</v>
      </c>
    </row>
    <row r="791" spans="46:49">
      <c r="AT791" s="225"/>
      <c r="AU791" s="261">
        <v>790</v>
      </c>
      <c r="AV791" s="260" t="e">
        <f>VLOOKUP($AT791,Players!$Z$3:$AA$1425,2,FALSE)</f>
        <v>#N/A</v>
      </c>
      <c r="AW791" s="260" t="e">
        <f t="shared" si="56"/>
        <v>#N/A</v>
      </c>
    </row>
    <row r="792" spans="46:49">
      <c r="AT792" s="225"/>
      <c r="AU792" s="261">
        <v>791</v>
      </c>
      <c r="AV792" s="260" t="e">
        <f>VLOOKUP($AT792,Players!$Z$3:$AA$1425,2,FALSE)</f>
        <v>#N/A</v>
      </c>
      <c r="AW792" s="260" t="e">
        <f t="shared" si="56"/>
        <v>#N/A</v>
      </c>
    </row>
    <row r="793" spans="46:49">
      <c r="AT793" s="225"/>
      <c r="AU793" s="261">
        <v>792</v>
      </c>
      <c r="AV793" s="260" t="e">
        <f>VLOOKUP($AT793,Players!$Z$3:$AA$1425,2,FALSE)</f>
        <v>#N/A</v>
      </c>
      <c r="AW793" s="260" t="e">
        <f t="shared" si="56"/>
        <v>#N/A</v>
      </c>
    </row>
    <row r="794" spans="46:49">
      <c r="AT794" s="225"/>
      <c r="AU794" s="261">
        <v>793</v>
      </c>
      <c r="AV794" s="260" t="e">
        <f>VLOOKUP($AT794,Players!$Z$3:$AA$1425,2,FALSE)</f>
        <v>#N/A</v>
      </c>
      <c r="AW794" s="260" t="e">
        <f t="shared" si="56"/>
        <v>#N/A</v>
      </c>
    </row>
    <row r="795" spans="46:49">
      <c r="AT795" s="225"/>
      <c r="AU795" s="261">
        <v>794</v>
      </c>
      <c r="AV795" s="260" t="e">
        <f>VLOOKUP($AT795,Players!$Z$3:$AA$1425,2,FALSE)</f>
        <v>#N/A</v>
      </c>
      <c r="AW795" s="260" t="e">
        <f t="shared" si="56"/>
        <v>#N/A</v>
      </c>
    </row>
    <row r="796" spans="46:49">
      <c r="AT796" s="225"/>
      <c r="AU796" s="261">
        <v>795</v>
      </c>
      <c r="AV796" s="260" t="e">
        <f>VLOOKUP($AT796,Players!$Z$3:$AA$1425,2,FALSE)</f>
        <v>#N/A</v>
      </c>
      <c r="AW796" s="260" t="e">
        <f t="shared" si="56"/>
        <v>#N/A</v>
      </c>
    </row>
    <row r="797" spans="46:49">
      <c r="AT797" s="225"/>
      <c r="AU797" s="261">
        <v>796</v>
      </c>
      <c r="AV797" s="260" t="e">
        <f>VLOOKUP($AT797,Players!$Z$3:$AA$1425,2,FALSE)</f>
        <v>#N/A</v>
      </c>
      <c r="AW797" s="260" t="e">
        <f t="shared" si="56"/>
        <v>#N/A</v>
      </c>
    </row>
    <row r="798" spans="46:49">
      <c r="AT798" s="225"/>
      <c r="AU798" s="261">
        <v>797</v>
      </c>
      <c r="AV798" s="260" t="e">
        <f>VLOOKUP($AT798,Players!$Z$3:$AA$1425,2,FALSE)</f>
        <v>#N/A</v>
      </c>
      <c r="AW798" s="260" t="e">
        <f t="shared" si="56"/>
        <v>#N/A</v>
      </c>
    </row>
    <row r="799" spans="46:49">
      <c r="AT799" s="225"/>
      <c r="AU799" s="261">
        <v>798</v>
      </c>
      <c r="AV799" s="260" t="e">
        <f>VLOOKUP($AT799,Players!$Z$3:$AA$1425,2,FALSE)</f>
        <v>#N/A</v>
      </c>
      <c r="AW799" s="260" t="e">
        <f t="shared" si="56"/>
        <v>#N/A</v>
      </c>
    </row>
    <row r="800" spans="46:49">
      <c r="AT800" s="225"/>
      <c r="AU800" s="261">
        <v>799</v>
      </c>
      <c r="AV800" s="260" t="e">
        <f>VLOOKUP($AT800,Players!$Z$3:$AA$1425,2,FALSE)</f>
        <v>#N/A</v>
      </c>
      <c r="AW800" s="260" t="e">
        <f t="shared" si="56"/>
        <v>#N/A</v>
      </c>
    </row>
    <row r="801" spans="46:49">
      <c r="AT801" s="225"/>
      <c r="AU801" s="261">
        <v>800</v>
      </c>
      <c r="AV801" s="260" t="e">
        <f>VLOOKUP($AT801,Players!$Z$3:$AA$1425,2,FALSE)</f>
        <v>#N/A</v>
      </c>
      <c r="AW801" s="260" t="e">
        <f t="shared" si="56"/>
        <v>#N/A</v>
      </c>
    </row>
    <row r="802" spans="46:49">
      <c r="AT802" s="225"/>
      <c r="AU802" s="261">
        <v>801</v>
      </c>
      <c r="AV802" s="260" t="e">
        <f>VLOOKUP($AT802,Players!$Z$3:$AA$1425,2,FALSE)</f>
        <v>#N/A</v>
      </c>
      <c r="AW802" s="260" t="e">
        <f t="shared" si="56"/>
        <v>#N/A</v>
      </c>
    </row>
    <row r="803" spans="46:49">
      <c r="AT803" s="225"/>
      <c r="AU803" s="261">
        <v>802</v>
      </c>
      <c r="AV803" s="260" t="e">
        <f>VLOOKUP($AT803,Players!$Z$3:$AA$1425,2,FALSE)</f>
        <v>#N/A</v>
      </c>
      <c r="AW803" s="260" t="e">
        <f t="shared" si="56"/>
        <v>#N/A</v>
      </c>
    </row>
    <row r="804" spans="46:49">
      <c r="AT804" s="225"/>
      <c r="AU804" s="261">
        <v>803</v>
      </c>
      <c r="AV804" s="260" t="e">
        <f>VLOOKUP($AT804,Players!$Z$3:$AA$1425,2,FALSE)</f>
        <v>#N/A</v>
      </c>
      <c r="AW804" s="260" t="e">
        <f t="shared" si="56"/>
        <v>#N/A</v>
      </c>
    </row>
    <row r="805" spans="46:49">
      <c r="AT805" s="225"/>
      <c r="AU805" s="261">
        <v>804</v>
      </c>
      <c r="AV805" s="260" t="e">
        <f>VLOOKUP($AT805,Players!$Z$3:$AA$1425,2,FALSE)</f>
        <v>#N/A</v>
      </c>
      <c r="AW805" s="260" t="e">
        <f t="shared" si="56"/>
        <v>#N/A</v>
      </c>
    </row>
    <row r="806" spans="46:49">
      <c r="AT806" s="225"/>
      <c r="AU806" s="261">
        <v>805</v>
      </c>
      <c r="AV806" s="260" t="e">
        <f>VLOOKUP($AT806,Players!$Z$3:$AA$1425,2,FALSE)</f>
        <v>#N/A</v>
      </c>
      <c r="AW806" s="260" t="e">
        <f t="shared" si="56"/>
        <v>#N/A</v>
      </c>
    </row>
    <row r="807" spans="46:49">
      <c r="AT807" s="225"/>
      <c r="AU807" s="261">
        <v>806</v>
      </c>
      <c r="AV807" s="260" t="e">
        <f>VLOOKUP($AT807,Players!$Z$3:$AA$1425,2,FALSE)</f>
        <v>#N/A</v>
      </c>
      <c r="AW807" s="260" t="e">
        <f t="shared" si="56"/>
        <v>#N/A</v>
      </c>
    </row>
    <row r="808" spans="46:49">
      <c r="AT808" s="225"/>
      <c r="AU808" s="261">
        <v>807</v>
      </c>
      <c r="AV808" s="260" t="e">
        <f>VLOOKUP($AT808,Players!$Z$3:$AA$1425,2,FALSE)</f>
        <v>#N/A</v>
      </c>
      <c r="AW808" s="260" t="e">
        <f t="shared" si="56"/>
        <v>#N/A</v>
      </c>
    </row>
    <row r="809" spans="46:49">
      <c r="AT809" s="225"/>
      <c r="AU809" s="261">
        <v>808</v>
      </c>
      <c r="AV809" s="260" t="e">
        <f>VLOOKUP($AT809,Players!$Z$3:$AA$1425,2,FALSE)</f>
        <v>#N/A</v>
      </c>
      <c r="AW809" s="260" t="e">
        <f t="shared" si="56"/>
        <v>#N/A</v>
      </c>
    </row>
    <row r="810" spans="46:49">
      <c r="AT810" s="225"/>
      <c r="AU810" s="261">
        <v>809</v>
      </c>
      <c r="AV810" s="260" t="e">
        <f>VLOOKUP($AT810,Players!$Z$3:$AA$1425,2,FALSE)</f>
        <v>#N/A</v>
      </c>
      <c r="AW810" s="260" t="e">
        <f t="shared" si="56"/>
        <v>#N/A</v>
      </c>
    </row>
    <row r="811" spans="46:49">
      <c r="AT811" s="225"/>
      <c r="AU811" s="261">
        <v>810</v>
      </c>
      <c r="AV811" s="260" t="e">
        <f>VLOOKUP($AT811,Players!$Z$3:$AA$1425,2,FALSE)</f>
        <v>#N/A</v>
      </c>
      <c r="AW811" s="260" t="e">
        <f t="shared" si="56"/>
        <v>#N/A</v>
      </c>
    </row>
    <row r="812" spans="46:49">
      <c r="AT812" s="225"/>
      <c r="AU812" s="261">
        <v>811</v>
      </c>
      <c r="AV812" s="260" t="e">
        <f>VLOOKUP($AT812,Players!$Z$3:$AA$1425,2,FALSE)</f>
        <v>#N/A</v>
      </c>
      <c r="AW812" s="260" t="e">
        <f t="shared" si="56"/>
        <v>#N/A</v>
      </c>
    </row>
    <row r="813" spans="46:49">
      <c r="AT813" s="225"/>
      <c r="AU813" s="261">
        <v>812</v>
      </c>
      <c r="AV813" s="260" t="e">
        <f>VLOOKUP($AT813,Players!$Z$3:$AA$1425,2,FALSE)</f>
        <v>#N/A</v>
      </c>
      <c r="AW813" s="260" t="e">
        <f t="shared" si="56"/>
        <v>#N/A</v>
      </c>
    </row>
    <row r="814" spans="46:49">
      <c r="AT814" s="225"/>
      <c r="AU814" s="261">
        <v>813</v>
      </c>
      <c r="AV814" s="260" t="e">
        <f>VLOOKUP($AT814,Players!$Z$3:$AA$1425,2,FALSE)</f>
        <v>#N/A</v>
      </c>
      <c r="AW814" s="260" t="e">
        <f t="shared" si="56"/>
        <v>#N/A</v>
      </c>
    </row>
    <row r="815" spans="46:49">
      <c r="AT815" s="225"/>
      <c r="AU815" s="261">
        <v>814</v>
      </c>
      <c r="AV815" s="260" t="e">
        <f>VLOOKUP($AT815,Players!$Z$3:$AA$1425,2,FALSE)</f>
        <v>#N/A</v>
      </c>
      <c r="AW815" s="260" t="e">
        <f t="shared" si="56"/>
        <v>#N/A</v>
      </c>
    </row>
    <row r="816" spans="46:49">
      <c r="AT816" s="225"/>
      <c r="AU816" s="261">
        <v>815</v>
      </c>
      <c r="AV816" s="260" t="e">
        <f>VLOOKUP($AT816,Players!$Z$3:$AA$1425,2,FALSE)</f>
        <v>#N/A</v>
      </c>
      <c r="AW816" s="260" t="e">
        <f t="shared" si="56"/>
        <v>#N/A</v>
      </c>
    </row>
    <row r="817" spans="46:49">
      <c r="AT817" s="225"/>
      <c r="AU817" s="261">
        <v>816</v>
      </c>
      <c r="AV817" s="260" t="e">
        <f>VLOOKUP($AT817,Players!$Z$3:$AA$1425,2,FALSE)</f>
        <v>#N/A</v>
      </c>
      <c r="AW817" s="260" t="e">
        <f t="shared" si="56"/>
        <v>#N/A</v>
      </c>
    </row>
    <row r="818" spans="46:49">
      <c r="AT818" s="225"/>
      <c r="AU818" s="261">
        <v>817</v>
      </c>
      <c r="AV818" s="260" t="e">
        <f>VLOOKUP($AT818,Players!$Z$3:$AA$1425,2,FALSE)</f>
        <v>#N/A</v>
      </c>
      <c r="AW818" s="260" t="e">
        <f t="shared" si="56"/>
        <v>#N/A</v>
      </c>
    </row>
    <row r="819" spans="46:49">
      <c r="AT819" s="225"/>
      <c r="AU819" s="261">
        <v>818</v>
      </c>
      <c r="AV819" s="260" t="e">
        <f>VLOOKUP($AT819,Players!$Z$3:$AA$1425,2,FALSE)</f>
        <v>#N/A</v>
      </c>
      <c r="AW819" s="260" t="e">
        <f t="shared" si="56"/>
        <v>#N/A</v>
      </c>
    </row>
    <row r="820" spans="46:49">
      <c r="AT820" s="225"/>
      <c r="AU820" s="261">
        <v>819</v>
      </c>
      <c r="AV820" s="260" t="e">
        <f>VLOOKUP($AT820,Players!$Z$3:$AA$1425,2,FALSE)</f>
        <v>#N/A</v>
      </c>
      <c r="AW820" s="260" t="e">
        <f t="shared" si="56"/>
        <v>#N/A</v>
      </c>
    </row>
    <row r="821" spans="46:49">
      <c r="AT821" s="225"/>
      <c r="AU821" s="261">
        <v>820</v>
      </c>
      <c r="AV821" s="260" t="e">
        <f>VLOOKUP($AT821,Players!$Z$3:$AA$1425,2,FALSE)</f>
        <v>#N/A</v>
      </c>
      <c r="AW821" s="260" t="e">
        <f t="shared" si="56"/>
        <v>#N/A</v>
      </c>
    </row>
    <row r="822" spans="46:49">
      <c r="AT822" s="225"/>
      <c r="AU822" s="261">
        <v>821</v>
      </c>
      <c r="AV822" s="260" t="e">
        <f>VLOOKUP($AT822,Players!$Z$3:$AA$1425,2,FALSE)</f>
        <v>#N/A</v>
      </c>
      <c r="AW822" s="260" t="e">
        <f t="shared" si="56"/>
        <v>#N/A</v>
      </c>
    </row>
    <row r="823" spans="46:49">
      <c r="AT823" s="225"/>
      <c r="AU823" s="261">
        <v>822</v>
      </c>
      <c r="AV823" s="260" t="e">
        <f>VLOOKUP($AT823,Players!$Z$3:$AA$1425,2,FALSE)</f>
        <v>#N/A</v>
      </c>
      <c r="AW823" s="260" t="e">
        <f t="shared" si="56"/>
        <v>#N/A</v>
      </c>
    </row>
    <row r="824" spans="46:49">
      <c r="AT824" s="225"/>
      <c r="AU824" s="261">
        <v>823</v>
      </c>
      <c r="AV824" s="260" t="e">
        <f>VLOOKUP($AT824,Players!$Z$3:$AA$1425,2,FALSE)</f>
        <v>#N/A</v>
      </c>
      <c r="AW824" s="260" t="e">
        <f t="shared" si="56"/>
        <v>#N/A</v>
      </c>
    </row>
    <row r="825" spans="46:49">
      <c r="AT825" s="225"/>
      <c r="AU825" s="261">
        <v>824</v>
      </c>
      <c r="AV825" s="260" t="e">
        <f>VLOOKUP($AT825,Players!$Z$3:$AA$1425,2,FALSE)</f>
        <v>#N/A</v>
      </c>
      <c r="AW825" s="260" t="e">
        <f t="shared" si="56"/>
        <v>#N/A</v>
      </c>
    </row>
    <row r="826" spans="46:49">
      <c r="AT826" s="225"/>
      <c r="AU826" s="261">
        <v>825</v>
      </c>
      <c r="AV826" s="260" t="e">
        <f>VLOOKUP($AT826,Players!$Z$3:$AA$1425,2,FALSE)</f>
        <v>#N/A</v>
      </c>
      <c r="AW826" s="260" t="e">
        <f t="shared" si="56"/>
        <v>#N/A</v>
      </c>
    </row>
    <row r="827" spans="46:49">
      <c r="AT827" s="225"/>
      <c r="AU827" s="261">
        <v>826</v>
      </c>
      <c r="AV827" s="260" t="e">
        <f>VLOOKUP($AT827,Players!$Z$3:$AA$1425,2,FALSE)</f>
        <v>#N/A</v>
      </c>
      <c r="AW827" s="260" t="e">
        <f t="shared" si="56"/>
        <v>#N/A</v>
      </c>
    </row>
    <row r="828" spans="46:49">
      <c r="AT828" s="225"/>
      <c r="AU828" s="261">
        <v>827</v>
      </c>
      <c r="AV828" s="260" t="e">
        <f>VLOOKUP($AT828,Players!$Z$3:$AA$1425,2,FALSE)</f>
        <v>#N/A</v>
      </c>
      <c r="AW828" s="260" t="e">
        <f t="shared" si="56"/>
        <v>#N/A</v>
      </c>
    </row>
    <row r="829" spans="46:49">
      <c r="AT829" s="225"/>
      <c r="AU829" s="261">
        <v>828</v>
      </c>
      <c r="AV829" s="260" t="e">
        <f>VLOOKUP($AT829,Players!$Z$3:$AA$1425,2,FALSE)</f>
        <v>#N/A</v>
      </c>
      <c r="AW829" s="260" t="e">
        <f t="shared" si="56"/>
        <v>#N/A</v>
      </c>
    </row>
    <row r="830" spans="46:49">
      <c r="AT830" s="225"/>
      <c r="AU830" s="261">
        <v>829</v>
      </c>
      <c r="AV830" s="260" t="e">
        <f>VLOOKUP($AT830,Players!$Z$3:$AA$1425,2,FALSE)</f>
        <v>#N/A</v>
      </c>
      <c r="AW830" s="260" t="e">
        <f t="shared" si="56"/>
        <v>#N/A</v>
      </c>
    </row>
    <row r="831" spans="46:49">
      <c r="AT831" s="225"/>
      <c r="AU831" s="261">
        <v>830</v>
      </c>
      <c r="AV831" s="260" t="e">
        <f>VLOOKUP($AT831,Players!$Z$3:$AA$1425,2,FALSE)</f>
        <v>#N/A</v>
      </c>
      <c r="AW831" s="260" t="e">
        <f t="shared" si="56"/>
        <v>#N/A</v>
      </c>
    </row>
    <row r="832" spans="46:49">
      <c r="AT832" s="225"/>
      <c r="AU832" s="261">
        <v>831</v>
      </c>
      <c r="AV832" s="260" t="e">
        <f>VLOOKUP($AT832,Players!$Z$3:$AA$1425,2,FALSE)</f>
        <v>#N/A</v>
      </c>
      <c r="AW832" s="260" t="e">
        <f t="shared" si="56"/>
        <v>#N/A</v>
      </c>
    </row>
    <row r="833" spans="46:49">
      <c r="AT833" s="225"/>
      <c r="AU833" s="261">
        <v>832</v>
      </c>
      <c r="AV833" s="260" t="e">
        <f>VLOOKUP($AT833,Players!$Z$3:$AA$1425,2,FALSE)</f>
        <v>#N/A</v>
      </c>
      <c r="AW833" s="260" t="e">
        <f t="shared" si="56"/>
        <v>#N/A</v>
      </c>
    </row>
    <row r="834" spans="46:49">
      <c r="AT834" s="225"/>
      <c r="AU834" s="261">
        <v>833</v>
      </c>
      <c r="AV834" s="260" t="e">
        <f>VLOOKUP($AT834,Players!$Z$3:$AA$1425,2,FALSE)</f>
        <v>#N/A</v>
      </c>
      <c r="AW834" s="260" t="e">
        <f t="shared" ref="AW834:AW867" si="57">IF(AV834&gt;0,1,0)</f>
        <v>#N/A</v>
      </c>
    </row>
    <row r="835" spans="46:49">
      <c r="AT835" s="225"/>
      <c r="AU835" s="261">
        <v>834</v>
      </c>
      <c r="AV835" s="260" t="e">
        <f>VLOOKUP($AT835,Players!$Z$3:$AA$1425,2,FALSE)</f>
        <v>#N/A</v>
      </c>
      <c r="AW835" s="260" t="e">
        <f t="shared" si="57"/>
        <v>#N/A</v>
      </c>
    </row>
    <row r="836" spans="46:49">
      <c r="AT836" s="225"/>
      <c r="AU836" s="261">
        <v>835</v>
      </c>
      <c r="AV836" s="260" t="e">
        <f>VLOOKUP($AT836,Players!$Z$3:$AA$1425,2,FALSE)</f>
        <v>#N/A</v>
      </c>
      <c r="AW836" s="260" t="e">
        <f t="shared" si="57"/>
        <v>#N/A</v>
      </c>
    </row>
    <row r="837" spans="46:49">
      <c r="AT837" s="225"/>
      <c r="AU837" s="261">
        <v>836</v>
      </c>
      <c r="AV837" s="260" t="e">
        <f>VLOOKUP($AT837,Players!$Z$3:$AA$1425,2,FALSE)</f>
        <v>#N/A</v>
      </c>
      <c r="AW837" s="260" t="e">
        <f t="shared" si="57"/>
        <v>#N/A</v>
      </c>
    </row>
    <row r="838" spans="46:49">
      <c r="AT838" s="225"/>
      <c r="AU838" s="261">
        <v>837</v>
      </c>
      <c r="AV838" s="260" t="e">
        <f>VLOOKUP($AT838,Players!$Z$3:$AA$1425,2,FALSE)</f>
        <v>#N/A</v>
      </c>
      <c r="AW838" s="260" t="e">
        <f t="shared" si="57"/>
        <v>#N/A</v>
      </c>
    </row>
    <row r="839" spans="46:49">
      <c r="AT839" s="225"/>
      <c r="AU839" s="261">
        <v>838</v>
      </c>
      <c r="AV839" s="260" t="e">
        <f>VLOOKUP($AT839,Players!$Z$3:$AA$1425,2,FALSE)</f>
        <v>#N/A</v>
      </c>
      <c r="AW839" s="260" t="e">
        <f t="shared" si="57"/>
        <v>#N/A</v>
      </c>
    </row>
    <row r="840" spans="46:49">
      <c r="AT840" s="225"/>
      <c r="AU840" s="261">
        <v>839</v>
      </c>
      <c r="AV840" s="260" t="e">
        <f>VLOOKUP($AT840,Players!$Z$3:$AA$1425,2,FALSE)</f>
        <v>#N/A</v>
      </c>
      <c r="AW840" s="260" t="e">
        <f t="shared" si="57"/>
        <v>#N/A</v>
      </c>
    </row>
    <row r="841" spans="46:49">
      <c r="AT841" s="225"/>
      <c r="AU841" s="261">
        <v>840</v>
      </c>
      <c r="AV841" s="260" t="e">
        <f>VLOOKUP($AT841,Players!$Z$3:$AA$1425,2,FALSE)</f>
        <v>#N/A</v>
      </c>
      <c r="AW841" s="260" t="e">
        <f t="shared" si="57"/>
        <v>#N/A</v>
      </c>
    </row>
    <row r="842" spans="46:49">
      <c r="AT842" s="225"/>
      <c r="AU842" s="261">
        <v>841</v>
      </c>
      <c r="AV842" s="260" t="e">
        <f>VLOOKUP($AT842,Players!$Z$3:$AA$1425,2,FALSE)</f>
        <v>#N/A</v>
      </c>
      <c r="AW842" s="260" t="e">
        <f t="shared" si="57"/>
        <v>#N/A</v>
      </c>
    </row>
    <row r="843" spans="46:49">
      <c r="AT843" s="225"/>
      <c r="AU843" s="261">
        <v>842</v>
      </c>
      <c r="AV843" s="260" t="e">
        <f>VLOOKUP($AT843,Players!$Z$3:$AA$1425,2,FALSE)</f>
        <v>#N/A</v>
      </c>
      <c r="AW843" s="260" t="e">
        <f t="shared" si="57"/>
        <v>#N/A</v>
      </c>
    </row>
    <row r="844" spans="46:49">
      <c r="AT844" s="225"/>
      <c r="AU844" s="261">
        <v>843</v>
      </c>
      <c r="AV844" s="260" t="e">
        <f>VLOOKUP($AT844,Players!$Z$3:$AA$1425,2,FALSE)</f>
        <v>#N/A</v>
      </c>
      <c r="AW844" s="260" t="e">
        <f t="shared" si="57"/>
        <v>#N/A</v>
      </c>
    </row>
    <row r="845" spans="46:49">
      <c r="AT845" s="225"/>
      <c r="AU845" s="261">
        <v>844</v>
      </c>
      <c r="AV845" s="260" t="e">
        <f>VLOOKUP($AT845,Players!$Z$3:$AA$1425,2,FALSE)</f>
        <v>#N/A</v>
      </c>
      <c r="AW845" s="260" t="e">
        <f t="shared" si="57"/>
        <v>#N/A</v>
      </c>
    </row>
    <row r="846" spans="46:49">
      <c r="AT846" s="225"/>
      <c r="AU846" s="261">
        <v>845</v>
      </c>
      <c r="AV846" s="260" t="e">
        <f>VLOOKUP($AT846,Players!$Z$3:$AA$1425,2,FALSE)</f>
        <v>#N/A</v>
      </c>
      <c r="AW846" s="260" t="e">
        <f t="shared" si="57"/>
        <v>#N/A</v>
      </c>
    </row>
    <row r="847" spans="46:49">
      <c r="AT847" s="225"/>
      <c r="AU847" s="261">
        <v>846</v>
      </c>
      <c r="AV847" s="260" t="e">
        <f>VLOOKUP($AT847,Players!$Z$3:$AA$1425,2,FALSE)</f>
        <v>#N/A</v>
      </c>
      <c r="AW847" s="260" t="e">
        <f t="shared" si="57"/>
        <v>#N/A</v>
      </c>
    </row>
    <row r="848" spans="46:49">
      <c r="AT848" s="225"/>
      <c r="AU848" s="261">
        <v>847</v>
      </c>
      <c r="AV848" s="260" t="e">
        <f>VLOOKUP($AT848,Players!$Z$3:$AA$1425,2,FALSE)</f>
        <v>#N/A</v>
      </c>
      <c r="AW848" s="260" t="e">
        <f t="shared" si="57"/>
        <v>#N/A</v>
      </c>
    </row>
    <row r="849" spans="46:49">
      <c r="AT849" s="225"/>
      <c r="AU849" s="261">
        <v>848</v>
      </c>
      <c r="AV849" s="260" t="e">
        <f>VLOOKUP($AT849,Players!$Z$3:$AA$1425,2,FALSE)</f>
        <v>#N/A</v>
      </c>
      <c r="AW849" s="260" t="e">
        <f t="shared" si="57"/>
        <v>#N/A</v>
      </c>
    </row>
    <row r="850" spans="46:49">
      <c r="AT850" s="225"/>
      <c r="AU850" s="261">
        <v>849</v>
      </c>
      <c r="AV850" s="260" t="e">
        <f>VLOOKUP($AT850,Players!$Z$3:$AA$1425,2,FALSE)</f>
        <v>#N/A</v>
      </c>
      <c r="AW850" s="260" t="e">
        <f t="shared" si="57"/>
        <v>#N/A</v>
      </c>
    </row>
    <row r="851" spans="46:49">
      <c r="AT851" s="225"/>
      <c r="AU851" s="261">
        <v>850</v>
      </c>
      <c r="AV851" s="260" t="e">
        <f>VLOOKUP($AT851,Players!$Z$3:$AA$1425,2,FALSE)</f>
        <v>#N/A</v>
      </c>
      <c r="AW851" s="260" t="e">
        <f t="shared" si="57"/>
        <v>#N/A</v>
      </c>
    </row>
    <row r="852" spans="46:49">
      <c r="AT852" s="225"/>
      <c r="AU852" s="261">
        <v>851</v>
      </c>
      <c r="AV852" s="260" t="e">
        <f>VLOOKUP($AT852,Players!$Z$3:$AA$1425,2,FALSE)</f>
        <v>#N/A</v>
      </c>
      <c r="AW852" s="260" t="e">
        <f t="shared" si="57"/>
        <v>#N/A</v>
      </c>
    </row>
    <row r="853" spans="46:49">
      <c r="AT853" s="225"/>
      <c r="AU853" s="261">
        <v>852</v>
      </c>
      <c r="AV853" s="260" t="e">
        <f>VLOOKUP($AT853,Players!$Z$3:$AA$1425,2,FALSE)</f>
        <v>#N/A</v>
      </c>
      <c r="AW853" s="260" t="e">
        <f t="shared" si="57"/>
        <v>#N/A</v>
      </c>
    </row>
    <row r="854" spans="46:49">
      <c r="AT854" s="225"/>
      <c r="AU854" s="261">
        <v>853</v>
      </c>
      <c r="AV854" s="260" t="e">
        <f>VLOOKUP($AT854,Players!$Z$3:$AA$1425,2,FALSE)</f>
        <v>#N/A</v>
      </c>
      <c r="AW854" s="260" t="e">
        <f t="shared" si="57"/>
        <v>#N/A</v>
      </c>
    </row>
    <row r="855" spans="46:49">
      <c r="AT855" s="225"/>
      <c r="AU855" s="261">
        <v>854</v>
      </c>
      <c r="AV855" s="260" t="e">
        <f>VLOOKUP($AT855,Players!$Z$3:$AA$1425,2,FALSE)</f>
        <v>#N/A</v>
      </c>
      <c r="AW855" s="260" t="e">
        <f t="shared" si="57"/>
        <v>#N/A</v>
      </c>
    </row>
    <row r="856" spans="46:49">
      <c r="AT856" s="225"/>
      <c r="AU856" s="261">
        <v>855</v>
      </c>
      <c r="AV856" s="260" t="e">
        <f>VLOOKUP($AT856,Players!$Z$3:$AA$1425,2,FALSE)</f>
        <v>#N/A</v>
      </c>
      <c r="AW856" s="260" t="e">
        <f t="shared" si="57"/>
        <v>#N/A</v>
      </c>
    </row>
    <row r="857" spans="46:49">
      <c r="AT857" s="225"/>
      <c r="AU857" s="261">
        <v>856</v>
      </c>
      <c r="AV857" s="260" t="e">
        <f>VLOOKUP($AT857,Players!$Z$3:$AA$1425,2,FALSE)</f>
        <v>#N/A</v>
      </c>
      <c r="AW857" s="260" t="e">
        <f t="shared" si="57"/>
        <v>#N/A</v>
      </c>
    </row>
    <row r="858" spans="46:49">
      <c r="AT858" s="225"/>
      <c r="AU858" s="261">
        <v>857</v>
      </c>
      <c r="AV858" s="260" t="e">
        <f>VLOOKUP($AT858,Players!$Z$3:$AA$1425,2,FALSE)</f>
        <v>#N/A</v>
      </c>
      <c r="AW858" s="260" t="e">
        <f t="shared" si="57"/>
        <v>#N/A</v>
      </c>
    </row>
    <row r="859" spans="46:49">
      <c r="AT859" s="225"/>
      <c r="AU859" s="261">
        <v>858</v>
      </c>
      <c r="AV859" s="260" t="e">
        <f>VLOOKUP($AT859,Players!$Z$3:$AA$1425,2,FALSE)</f>
        <v>#N/A</v>
      </c>
      <c r="AW859" s="260" t="e">
        <f t="shared" si="57"/>
        <v>#N/A</v>
      </c>
    </row>
    <row r="860" spans="46:49">
      <c r="AT860" s="225"/>
      <c r="AU860" s="261">
        <v>859</v>
      </c>
      <c r="AV860" s="260" t="e">
        <f>VLOOKUP($AT860,Players!$Z$3:$AA$1425,2,FALSE)</f>
        <v>#N/A</v>
      </c>
      <c r="AW860" s="260" t="e">
        <f t="shared" si="57"/>
        <v>#N/A</v>
      </c>
    </row>
    <row r="861" spans="46:49">
      <c r="AT861" s="225"/>
      <c r="AU861" s="261">
        <v>860</v>
      </c>
      <c r="AV861" s="260" t="e">
        <f>VLOOKUP($AT861,Players!$Z$3:$AA$1425,2,FALSE)</f>
        <v>#N/A</v>
      </c>
      <c r="AW861" s="260" t="e">
        <f t="shared" si="57"/>
        <v>#N/A</v>
      </c>
    </row>
    <row r="862" spans="46:49">
      <c r="AT862" s="225"/>
      <c r="AU862" s="261">
        <v>861</v>
      </c>
      <c r="AV862" s="260" t="e">
        <f>VLOOKUP($AT862,Players!$Z$3:$AA$1425,2,FALSE)</f>
        <v>#N/A</v>
      </c>
      <c r="AW862" s="260" t="e">
        <f t="shared" si="57"/>
        <v>#N/A</v>
      </c>
    </row>
    <row r="863" spans="46:49">
      <c r="AT863" s="225"/>
      <c r="AU863" s="261">
        <v>862</v>
      </c>
      <c r="AV863" s="260" t="e">
        <f>VLOOKUP($AT863,Players!$Z$3:$AA$1425,2,FALSE)</f>
        <v>#N/A</v>
      </c>
      <c r="AW863" s="260" t="e">
        <f t="shared" si="57"/>
        <v>#N/A</v>
      </c>
    </row>
    <row r="864" spans="46:49">
      <c r="AT864" s="225"/>
      <c r="AU864" s="261">
        <v>863</v>
      </c>
      <c r="AV864" s="260" t="e">
        <f>VLOOKUP($AT864,Players!$Z$3:$AA$1425,2,FALSE)</f>
        <v>#N/A</v>
      </c>
      <c r="AW864" s="260" t="e">
        <f t="shared" si="57"/>
        <v>#N/A</v>
      </c>
    </row>
    <row r="865" spans="46:49">
      <c r="AT865" s="225"/>
      <c r="AU865" s="261">
        <v>864</v>
      </c>
      <c r="AV865" s="260" t="e">
        <f>VLOOKUP($AT865,Players!$Z$3:$AA$1425,2,FALSE)</f>
        <v>#N/A</v>
      </c>
      <c r="AW865" s="260" t="e">
        <f t="shared" si="57"/>
        <v>#N/A</v>
      </c>
    </row>
    <row r="866" spans="46:49">
      <c r="AT866" s="225"/>
      <c r="AU866" s="261">
        <v>865</v>
      </c>
      <c r="AV866" s="260" t="e">
        <f>VLOOKUP($AT866,Players!$Z$3:$AA$1425,2,FALSE)</f>
        <v>#N/A</v>
      </c>
      <c r="AW866" s="260" t="e">
        <f t="shared" si="57"/>
        <v>#N/A</v>
      </c>
    </row>
    <row r="867" spans="46:49">
      <c r="AT867" s="225"/>
      <c r="AU867" s="261">
        <v>866</v>
      </c>
      <c r="AV867" s="260" t="e">
        <f>VLOOKUP($AT867,Players!$Z$3:$AA$1425,2,FALSE)</f>
        <v>#N/A</v>
      </c>
      <c r="AW867" s="260" t="e">
        <f t="shared" si="57"/>
        <v>#N/A</v>
      </c>
    </row>
  </sheetData>
  <mergeCells count="1">
    <mergeCell ref="AE1:AF1"/>
  </mergeCells>
  <phoneticPr fontId="27" type="noConversion"/>
  <conditionalFormatting sqref="A2:A226 F2:F48 F53:F167 P2:P35 P38:P149 U2:U150 Z2:Z106 Z109:Z459 AJ2:AJ614 AO2:AO31 AT2:AT867 K2:K176">
    <cfRule type="expression" dxfId="0" priority="6" stopIfTrue="1">
      <formula>D2&gt;0</formula>
    </cfRule>
  </conditionalFormatting>
  <pageMargins left="0.70000000000000007" right="0.70000000000000007" top="0.75" bottom="0.75" header="0.51180555555555562" footer="0.51180555555555562"/>
  <pageSetup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6"/>
  <sheetViews>
    <sheetView showGridLines="0" zoomScale="85" zoomScaleNormal="85" zoomScalePageLayoutView="85" workbookViewId="0">
      <selection activeCell="K46" sqref="K46"/>
    </sheetView>
  </sheetViews>
  <sheetFormatPr baseColWidth="10" defaultColWidth="8.83203125" defaultRowHeight="12" x14ac:dyDescent="0"/>
  <cols>
    <col min="1" max="1" width="16.33203125" customWidth="1"/>
    <col min="2" max="2" width="5.1640625" customWidth="1"/>
    <col min="3" max="10" width="7.33203125" customWidth="1"/>
    <col min="11" max="11" width="7.83203125" customWidth="1"/>
    <col min="12" max="12" width="7.33203125" customWidth="1"/>
    <col min="13" max="14" width="8.6640625" customWidth="1"/>
    <col min="15" max="15" width="7.1640625" customWidth="1"/>
    <col min="16" max="19" width="8.6640625" customWidth="1"/>
    <col min="20" max="20" width="0" hidden="1" customWidth="1"/>
    <col min="21" max="21" width="7.33203125" customWidth="1"/>
    <col min="22" max="24" width="0" hidden="1" customWidth="1"/>
    <col min="25" max="25" width="3.1640625" customWidth="1"/>
    <col min="26" max="26" width="3.5" customWidth="1"/>
    <col min="27" max="27" width="5.5" customWidth="1"/>
    <col min="28" max="28" width="6" customWidth="1"/>
    <col min="29" max="29" width="5.5" customWidth="1"/>
    <col min="30" max="30" width="0" hidden="1" customWidth="1"/>
    <col min="31" max="31" width="5" customWidth="1"/>
    <col min="32" max="36" width="0" hidden="1" customWidth="1"/>
    <col min="37" max="41" width="6.5" customWidth="1"/>
  </cols>
  <sheetData>
    <row r="1" spans="1:127" ht="13" thickTop="1">
      <c r="A1" s="145"/>
      <c r="B1" s="302" t="s">
        <v>19</v>
      </c>
      <c r="C1" s="303"/>
      <c r="D1" s="303"/>
      <c r="E1" s="304" t="s">
        <v>20</v>
      </c>
      <c r="F1" s="304"/>
      <c r="G1" s="304"/>
      <c r="H1" s="305" t="s">
        <v>21</v>
      </c>
      <c r="I1" s="305"/>
      <c r="J1" s="305"/>
      <c r="K1" s="306" t="s">
        <v>22</v>
      </c>
      <c r="L1" s="306"/>
      <c r="M1" s="307"/>
      <c r="N1" s="122"/>
      <c r="DK1" s="11"/>
      <c r="DL1" s="11"/>
      <c r="DM1" s="11"/>
      <c r="DN1" s="11"/>
      <c r="DO1" s="11"/>
      <c r="DP1" s="11"/>
      <c r="DQ1" s="11"/>
      <c r="DR1" s="1"/>
      <c r="DS1" s="1"/>
    </row>
    <row r="2" spans="1:127">
      <c r="A2" s="146" t="s">
        <v>116</v>
      </c>
      <c r="B2" s="148" t="s">
        <v>23</v>
      </c>
      <c r="C2" s="12" t="s">
        <v>24</v>
      </c>
      <c r="D2" s="13" t="s">
        <v>25</v>
      </c>
      <c r="E2" s="14" t="s">
        <v>23</v>
      </c>
      <c r="F2" s="15" t="s">
        <v>24</v>
      </c>
      <c r="G2" s="16" t="s">
        <v>25</v>
      </c>
      <c r="H2" s="17" t="s">
        <v>23</v>
      </c>
      <c r="I2" s="18" t="s">
        <v>24</v>
      </c>
      <c r="J2" s="19" t="s">
        <v>25</v>
      </c>
      <c r="K2" s="20" t="s">
        <v>26</v>
      </c>
      <c r="L2" s="21" t="s">
        <v>27</v>
      </c>
      <c r="M2" s="149" t="s">
        <v>28</v>
      </c>
      <c r="N2" s="122"/>
      <c r="DK2" s="1"/>
      <c r="DL2" s="1"/>
      <c r="DM2" s="1"/>
      <c r="DN2" s="1"/>
      <c r="DO2" s="1"/>
      <c r="DP2" s="1"/>
      <c r="DQ2" s="1"/>
      <c r="DR2" s="1"/>
      <c r="DS2" s="1"/>
    </row>
    <row r="3" spans="1:127">
      <c r="A3" s="147" t="str">
        <f>'User Input'!C1</f>
        <v>a</v>
      </c>
      <c r="B3" s="150">
        <f>COUNTIF(Players!$D$3:$D$872,A3)</f>
        <v>0</v>
      </c>
      <c r="C3" s="22">
        <f>COUNTIF(Players!$Z$3:$AA$915,A3)</f>
        <v>0</v>
      </c>
      <c r="D3" s="23">
        <f t="shared" ref="D3:D24" si="0">C3+B3</f>
        <v>0</v>
      </c>
      <c r="E3" s="24">
        <f>SUMIF(Players!$D$3:$D$872,A3,Players!$I$3:$I$872)</f>
        <v>0</v>
      </c>
      <c r="F3" s="25">
        <f>SUMIF(Players!$AA$3:$AA$915,A3,Players!$AF$3:$AF$915)</f>
        <v>0</v>
      </c>
      <c r="G3" s="26">
        <f t="shared" ref="G3:G24" si="1">F3+E3</f>
        <v>0</v>
      </c>
      <c r="H3" s="27">
        <f>'User Input'!$C$29-B3</f>
        <v>13</v>
      </c>
      <c r="I3" s="28">
        <f>'User Input'!$C$30-C3</f>
        <v>9</v>
      </c>
      <c r="J3" s="29">
        <f t="shared" ref="J3:J24" si="2">I3+H3</f>
        <v>22</v>
      </c>
      <c r="K3" s="30">
        <f>'User Input'!$C$27-G3</f>
        <v>280</v>
      </c>
      <c r="L3" s="31">
        <f t="shared" ref="L3:L24" si="3">K3/J3</f>
        <v>12.727272727272727</v>
      </c>
      <c r="M3" s="151">
        <f t="shared" ref="M3:M24" si="4">K3-J3+1</f>
        <v>259</v>
      </c>
      <c r="N3" s="43"/>
    </row>
    <row r="4" spans="1:127" ht="13" thickBot="1">
      <c r="A4" s="147" t="str">
        <f>'User Input'!C2</f>
        <v>b</v>
      </c>
      <c r="B4" s="150">
        <f>COUNTIF(Players!$D$3:$D$872,A4)</f>
        <v>0</v>
      </c>
      <c r="C4" s="22">
        <f>COUNTIF(Players!$Z$3:$AA$915,A4)</f>
        <v>0</v>
      </c>
      <c r="D4" s="23">
        <f t="shared" si="0"/>
        <v>0</v>
      </c>
      <c r="E4" s="24">
        <f>SUMIF(Players!$D$3:$D$872,A4,Players!$I$3:$I$872)</f>
        <v>0</v>
      </c>
      <c r="F4" s="25">
        <f>SUMIF(Players!$AA$3:$AA$915,A4,Players!$AF$3:$AF$915)</f>
        <v>0</v>
      </c>
      <c r="G4" s="26">
        <f t="shared" si="1"/>
        <v>0</v>
      </c>
      <c r="H4" s="27">
        <f>'User Input'!$C$29-B4</f>
        <v>13</v>
      </c>
      <c r="I4" s="28">
        <f>'User Input'!$C$30-C4</f>
        <v>9</v>
      </c>
      <c r="J4" s="29">
        <f t="shared" si="2"/>
        <v>22</v>
      </c>
      <c r="K4" s="30">
        <f>'User Input'!$C$27-G4</f>
        <v>280</v>
      </c>
      <c r="L4" s="31">
        <f t="shared" si="3"/>
        <v>12.727272727272727</v>
      </c>
      <c r="M4" s="151">
        <f t="shared" si="4"/>
        <v>259</v>
      </c>
      <c r="N4" s="43"/>
      <c r="DV4" t="s">
        <v>126</v>
      </c>
      <c r="DW4" t="s">
        <v>140</v>
      </c>
    </row>
    <row r="5" spans="1:127" ht="13" thickTop="1">
      <c r="A5" s="147" t="str">
        <f>'User Input'!C3</f>
        <v>c</v>
      </c>
      <c r="B5" s="150">
        <f>COUNTIF(Players!$D$3:$D$872,A5)</f>
        <v>0</v>
      </c>
      <c r="C5" s="22">
        <f>COUNTIF(Players!$Z$3:$AA$915,A5)</f>
        <v>0</v>
      </c>
      <c r="D5" s="23">
        <f t="shared" si="0"/>
        <v>0</v>
      </c>
      <c r="E5" s="24">
        <f>SUMIF(Players!$D$3:$D$872,A5,Players!$I$3:$I$872)</f>
        <v>0</v>
      </c>
      <c r="F5" s="25">
        <f>SUMIF(Players!$AA$3:$AA$915,A5,Players!$AF$3:$AF$915)</f>
        <v>0</v>
      </c>
      <c r="G5" s="26">
        <f t="shared" si="1"/>
        <v>0</v>
      </c>
      <c r="H5" s="27">
        <f>'User Input'!$C$29-B5</f>
        <v>13</v>
      </c>
      <c r="I5" s="28">
        <f>'User Input'!$C$30-C5</f>
        <v>9</v>
      </c>
      <c r="J5" s="29">
        <f t="shared" si="2"/>
        <v>22</v>
      </c>
      <c r="K5" s="30">
        <f>'User Input'!$C$27-G5</f>
        <v>280</v>
      </c>
      <c r="L5" s="31">
        <f t="shared" si="3"/>
        <v>12.727272727272727</v>
      </c>
      <c r="M5" s="151">
        <f t="shared" si="4"/>
        <v>259</v>
      </c>
      <c r="N5" s="43"/>
      <c r="P5" s="308" t="s">
        <v>29</v>
      </c>
      <c r="Q5" s="309"/>
      <c r="R5" s="309"/>
      <c r="S5" s="309"/>
      <c r="T5" s="309"/>
      <c r="U5" s="309"/>
      <c r="V5" s="309"/>
      <c r="W5" s="309"/>
      <c r="X5" s="309"/>
      <c r="Y5" s="309"/>
      <c r="Z5" s="309"/>
      <c r="AA5" s="309"/>
      <c r="AB5" s="309"/>
      <c r="AC5" s="309"/>
      <c r="AD5" s="309"/>
      <c r="AE5" s="310"/>
      <c r="AF5" t="b">
        <f t="shared" ref="AF5:AF20" si="5">ISERROR(AD8)</f>
        <v>1</v>
      </c>
      <c r="AG5" s="32">
        <f t="shared" ref="AG5:AG20" si="6">IF(AF5=FALSE,AC8,0)</f>
        <v>0</v>
      </c>
      <c r="AH5" s="32">
        <f t="shared" ref="AH5:AH20" si="7">IF(AF5=FALSE,AD8,0)</f>
        <v>0</v>
      </c>
      <c r="DV5" t="s">
        <v>141</v>
      </c>
      <c r="DW5" t="s">
        <v>18</v>
      </c>
    </row>
    <row r="6" spans="1:127">
      <c r="A6" s="147" t="str">
        <f>'User Input'!C4</f>
        <v>d</v>
      </c>
      <c r="B6" s="150">
        <f>COUNTIF(Players!$D$3:$D$872,A6)</f>
        <v>0</v>
      </c>
      <c r="C6" s="22">
        <f>COUNTIF(Players!$Z$3:$AA$915,A6)</f>
        <v>0</v>
      </c>
      <c r="D6" s="23">
        <f t="shared" si="0"/>
        <v>0</v>
      </c>
      <c r="E6" s="24">
        <f>SUMIF(Players!$D$3:$D$872,A6,Players!$I$3:$I$872)</f>
        <v>0</v>
      </c>
      <c r="F6" s="25">
        <f>SUMIF(Players!$AA$3:$AA$915,A6,Players!$AF$3:$AF$915)</f>
        <v>0</v>
      </c>
      <c r="G6" s="26">
        <f t="shared" si="1"/>
        <v>0</v>
      </c>
      <c r="H6" s="27">
        <f>'User Input'!$C$29-B6</f>
        <v>13</v>
      </c>
      <c r="I6" s="28">
        <f>'User Input'!$C$30-C6</f>
        <v>9</v>
      </c>
      <c r="J6" s="29">
        <f t="shared" si="2"/>
        <v>22</v>
      </c>
      <c r="K6" s="30">
        <f>'User Input'!$C$27-G6</f>
        <v>280</v>
      </c>
      <c r="L6" s="31">
        <f t="shared" si="3"/>
        <v>12.727272727272727</v>
      </c>
      <c r="M6" s="151">
        <f t="shared" si="4"/>
        <v>259</v>
      </c>
      <c r="N6" s="43"/>
      <c r="P6" s="311" t="s">
        <v>30</v>
      </c>
      <c r="Q6" s="295"/>
      <c r="R6" s="295"/>
      <c r="S6" s="295"/>
      <c r="T6" s="295"/>
      <c r="U6" s="295"/>
      <c r="V6" s="1"/>
      <c r="W6" s="1"/>
      <c r="X6" s="1"/>
      <c r="Y6" s="1"/>
      <c r="Z6" s="295" t="s">
        <v>31</v>
      </c>
      <c r="AA6" s="295"/>
      <c r="AB6" s="295"/>
      <c r="AC6" s="295"/>
      <c r="AD6" s="295"/>
      <c r="AE6" s="312"/>
      <c r="AF6" t="b">
        <f t="shared" si="5"/>
        <v>1</v>
      </c>
      <c r="AG6" s="32">
        <f t="shared" si="6"/>
        <v>0</v>
      </c>
      <c r="AH6" s="32">
        <f t="shared" si="7"/>
        <v>0</v>
      </c>
      <c r="DV6" t="s">
        <v>147</v>
      </c>
    </row>
    <row r="7" spans="1:127">
      <c r="A7" s="147" t="str">
        <f>'User Input'!C5</f>
        <v>e</v>
      </c>
      <c r="B7" s="150">
        <f>COUNTIF(Players!$D$3:$D$872,A7)</f>
        <v>0</v>
      </c>
      <c r="C7" s="22">
        <f>COUNTIF(Players!$Z$3:$AA$915,A7)</f>
        <v>0</v>
      </c>
      <c r="D7" s="23">
        <f t="shared" si="0"/>
        <v>0</v>
      </c>
      <c r="E7" s="24">
        <f>SUMIF(Players!$D$3:$D$872,A7,Players!$I$3:$I$872)</f>
        <v>0</v>
      </c>
      <c r="F7" s="25">
        <f>SUMIF(Players!$AA$3:$AA$915,A7,Players!$AF$3:$AF$915)</f>
        <v>0</v>
      </c>
      <c r="G7" s="26">
        <f t="shared" si="1"/>
        <v>0</v>
      </c>
      <c r="H7" s="27">
        <f>'User Input'!$C$29-B7</f>
        <v>13</v>
      </c>
      <c r="I7" s="28">
        <f>'User Input'!$C$30-C7</f>
        <v>9</v>
      </c>
      <c r="J7" s="29">
        <f t="shared" si="2"/>
        <v>22</v>
      </c>
      <c r="K7" s="30">
        <f>'User Input'!$C$27-G7</f>
        <v>280</v>
      </c>
      <c r="L7" s="31">
        <f t="shared" si="3"/>
        <v>12.727272727272727</v>
      </c>
      <c r="M7" s="151">
        <f t="shared" si="4"/>
        <v>259</v>
      </c>
      <c r="N7" s="43"/>
      <c r="P7" s="185" t="s">
        <v>32</v>
      </c>
      <c r="Q7" s="313" t="s">
        <v>33</v>
      </c>
      <c r="R7" s="313"/>
      <c r="S7" s="34" t="s">
        <v>34</v>
      </c>
      <c r="T7" s="34" t="s">
        <v>35</v>
      </c>
      <c r="U7" s="34" t="s">
        <v>36</v>
      </c>
      <c r="V7" s="1"/>
      <c r="W7" s="1"/>
      <c r="X7" s="1"/>
      <c r="Y7" s="1"/>
      <c r="Z7" s="33" t="s">
        <v>32</v>
      </c>
      <c r="AA7" s="313" t="s">
        <v>33</v>
      </c>
      <c r="AB7" s="313"/>
      <c r="AC7" s="34" t="s">
        <v>34</v>
      </c>
      <c r="AD7" s="34" t="s">
        <v>35</v>
      </c>
      <c r="AE7" s="186" t="s">
        <v>36</v>
      </c>
      <c r="AF7" t="b">
        <f t="shared" si="5"/>
        <v>1</v>
      </c>
      <c r="AG7" s="32">
        <f t="shared" si="6"/>
        <v>0</v>
      </c>
      <c r="AH7" s="32">
        <f t="shared" si="7"/>
        <v>0</v>
      </c>
      <c r="DV7" t="s">
        <v>145</v>
      </c>
    </row>
    <row r="8" spans="1:127">
      <c r="A8" s="147" t="str">
        <f>'User Input'!C6</f>
        <v>f</v>
      </c>
      <c r="B8" s="150">
        <f>COUNTIF(Players!$D$3:$D$872,A8)</f>
        <v>0</v>
      </c>
      <c r="C8" s="22">
        <f>COUNTIF(Players!$Z$3:$AA$915,A8)</f>
        <v>0</v>
      </c>
      <c r="D8" s="23">
        <f t="shared" si="0"/>
        <v>0</v>
      </c>
      <c r="E8" s="24">
        <f>SUMIF(Players!$D$3:$D$872,A8,Players!$I$3:$I$872)</f>
        <v>0</v>
      </c>
      <c r="F8" s="25">
        <f>SUMIF(Players!$AA$3:$AA$915,A8,Players!$AF$3:$AF$915)</f>
        <v>0</v>
      </c>
      <c r="G8" s="26">
        <f t="shared" si="1"/>
        <v>0</v>
      </c>
      <c r="H8" s="27">
        <f>'User Input'!$C$29-B8</f>
        <v>13</v>
      </c>
      <c r="I8" s="28">
        <f>'User Input'!$C$30-C8</f>
        <v>9</v>
      </c>
      <c r="J8" s="29">
        <f t="shared" si="2"/>
        <v>22</v>
      </c>
      <c r="K8" s="30">
        <f>'User Input'!$C$27-G8</f>
        <v>280</v>
      </c>
      <c r="L8" s="31">
        <f t="shared" si="3"/>
        <v>12.727272727272727</v>
      </c>
      <c r="M8" s="151">
        <f t="shared" si="4"/>
        <v>259</v>
      </c>
      <c r="N8" s="43"/>
      <c r="P8" s="187">
        <v>1</v>
      </c>
      <c r="Q8" s="36" t="e">
        <f>VLOOKUP(P8,Players!$T$3:$V$997,2,FALSE)</f>
        <v>#N/A</v>
      </c>
      <c r="R8" s="37"/>
      <c r="S8" s="38" t="e">
        <f>VLOOKUP(P8,Players!$T$3:$V$997,3,FALSE)</f>
        <v>#N/A</v>
      </c>
      <c r="T8" s="39" t="e">
        <f>VLOOKUP(P8,Players!$T$3:$W$997,4,FALSE)</f>
        <v>#N/A</v>
      </c>
      <c r="U8" s="40"/>
      <c r="V8" s="1" t="b">
        <f t="shared" ref="V8:V23" si="8">ISERROR(T8)</f>
        <v>1</v>
      </c>
      <c r="W8" s="188">
        <f t="shared" ref="W8:W23" si="9">IF(V8=FALSE,S8,0)</f>
        <v>0</v>
      </c>
      <c r="X8" s="188">
        <f t="shared" ref="X8:X23" si="10">IF(V8=FALSE,T8,0)</f>
        <v>0</v>
      </c>
      <c r="Y8" s="1"/>
      <c r="Z8" s="35">
        <v>1</v>
      </c>
      <c r="AA8" s="301" t="e">
        <f>VLOOKUP(Z8,Players!$AR$3:$AT$997,2,FALSE)</f>
        <v>#N/A</v>
      </c>
      <c r="AB8" s="301"/>
      <c r="AC8" s="38" t="e">
        <f>VLOOKUP(Z8,Players!$AR$3:$AT$997,3,FALSE)</f>
        <v>#N/A</v>
      </c>
      <c r="AD8" s="39" t="e">
        <f>VLOOKUP(Z8,Players!$AR$3:$AU$997,4,FALSE)</f>
        <v>#N/A</v>
      </c>
      <c r="AE8" s="189"/>
      <c r="AF8" t="b">
        <f t="shared" si="5"/>
        <v>1</v>
      </c>
      <c r="AG8" s="32">
        <f t="shared" si="6"/>
        <v>0</v>
      </c>
      <c r="AH8" s="32">
        <f t="shared" si="7"/>
        <v>0</v>
      </c>
      <c r="DV8" t="s">
        <v>139</v>
      </c>
    </row>
    <row r="9" spans="1:127">
      <c r="A9" s="147" t="str">
        <f>'User Input'!C7</f>
        <v>g</v>
      </c>
      <c r="B9" s="150">
        <f>COUNTIF(Players!$D$3:$D$872,A9)</f>
        <v>0</v>
      </c>
      <c r="C9" s="22">
        <f>COUNTIF(Players!$Z$3:$AA$915,A9)</f>
        <v>0</v>
      </c>
      <c r="D9" s="23">
        <f t="shared" si="0"/>
        <v>0</v>
      </c>
      <c r="E9" s="24">
        <f>SUMIF(Players!$D$3:$D$872,A9,Players!$I$3:$I$872)</f>
        <v>0</v>
      </c>
      <c r="F9" s="25">
        <f>SUMIF(Players!$AA$3:$AA$915,A9,Players!$AF$3:$AF$915)</f>
        <v>0</v>
      </c>
      <c r="G9" s="26">
        <f t="shared" si="1"/>
        <v>0</v>
      </c>
      <c r="H9" s="27">
        <f>'User Input'!$C$29-B9</f>
        <v>13</v>
      </c>
      <c r="I9" s="28">
        <f>'User Input'!$C$30-C9</f>
        <v>9</v>
      </c>
      <c r="J9" s="29">
        <f t="shared" si="2"/>
        <v>22</v>
      </c>
      <c r="K9" s="30">
        <f>'User Input'!$C$27-G9</f>
        <v>280</v>
      </c>
      <c r="L9" s="31">
        <f t="shared" si="3"/>
        <v>12.727272727272727</v>
      </c>
      <c r="M9" s="151">
        <f t="shared" si="4"/>
        <v>259</v>
      </c>
      <c r="N9" s="43"/>
      <c r="P9" s="187">
        <v>2</v>
      </c>
      <c r="Q9" s="300" t="e">
        <f>VLOOKUP(P9,Players!$T$3:$V$997,2,FALSE)</f>
        <v>#N/A</v>
      </c>
      <c r="R9" s="300"/>
      <c r="S9" s="38" t="e">
        <f>VLOOKUP(P9,Players!$T$3:$V$997,3,FALSE)</f>
        <v>#N/A</v>
      </c>
      <c r="T9" s="39" t="e">
        <f>VLOOKUP(P9,Players!$T$3:$W$997,4,FALSE)</f>
        <v>#N/A</v>
      </c>
      <c r="U9" s="40"/>
      <c r="V9" s="1" t="b">
        <f t="shared" si="8"/>
        <v>1</v>
      </c>
      <c r="W9" s="188">
        <f t="shared" si="9"/>
        <v>0</v>
      </c>
      <c r="X9" s="188">
        <f t="shared" si="10"/>
        <v>0</v>
      </c>
      <c r="Y9" s="1"/>
      <c r="Z9" s="35">
        <v>2</v>
      </c>
      <c r="AA9" s="301" t="e">
        <f>VLOOKUP(Z9,Players!$AR$3:$AT$997,2,FALSE)</f>
        <v>#N/A</v>
      </c>
      <c r="AB9" s="301"/>
      <c r="AC9" s="38" t="e">
        <f>VLOOKUP(Z9,Players!$AR$3:$AT$997,3,FALSE)</f>
        <v>#N/A</v>
      </c>
      <c r="AD9" s="39" t="e">
        <f>VLOOKUP(Z9,Players!$AR$3:$AU$997,4,FALSE)</f>
        <v>#N/A</v>
      </c>
      <c r="AE9" s="189"/>
      <c r="AF9" t="b">
        <f t="shared" si="5"/>
        <v>1</v>
      </c>
      <c r="AG9" s="32">
        <f t="shared" si="6"/>
        <v>0</v>
      </c>
      <c r="AH9" s="32">
        <f t="shared" si="7"/>
        <v>0</v>
      </c>
      <c r="DV9" t="s">
        <v>143</v>
      </c>
    </row>
    <row r="10" spans="1:127">
      <c r="A10" s="147" t="str">
        <f>'User Input'!C8</f>
        <v>h</v>
      </c>
      <c r="B10" s="150">
        <f>COUNTIF(Players!$D$3:$D$872,A10)</f>
        <v>0</v>
      </c>
      <c r="C10" s="22">
        <f>COUNTIF(Players!$Z$3:$AA$915,A10)</f>
        <v>0</v>
      </c>
      <c r="D10" s="23">
        <f t="shared" si="0"/>
        <v>0</v>
      </c>
      <c r="E10" s="24">
        <f>SUMIF(Players!$D$3:$D$872,A10,Players!$I$3:$I$872)</f>
        <v>0</v>
      </c>
      <c r="F10" s="25">
        <f>SUMIF(Players!$AA$3:$AA$915,A10,Players!$AF$3:$AF$915)</f>
        <v>0</v>
      </c>
      <c r="G10" s="26">
        <f t="shared" si="1"/>
        <v>0</v>
      </c>
      <c r="H10" s="27">
        <f>'User Input'!$C$29-B10</f>
        <v>13</v>
      </c>
      <c r="I10" s="28">
        <f>'User Input'!$C$30-C10</f>
        <v>9</v>
      </c>
      <c r="J10" s="29">
        <f t="shared" si="2"/>
        <v>22</v>
      </c>
      <c r="K10" s="30">
        <f>'User Input'!$C$27-G10</f>
        <v>280</v>
      </c>
      <c r="L10" s="31">
        <f t="shared" si="3"/>
        <v>12.727272727272727</v>
      </c>
      <c r="M10" s="151">
        <f t="shared" si="4"/>
        <v>259</v>
      </c>
      <c r="N10" s="43"/>
      <c r="P10" s="187">
        <v>3</v>
      </c>
      <c r="Q10" s="300" t="e">
        <f>VLOOKUP(P10,Players!$T$3:$V$997,2,FALSE)</f>
        <v>#N/A</v>
      </c>
      <c r="R10" s="300"/>
      <c r="S10" s="38" t="e">
        <f>VLOOKUP(P10,Players!$T$3:$V$997,3,FALSE)</f>
        <v>#N/A</v>
      </c>
      <c r="T10" s="39" t="e">
        <f>VLOOKUP(P10,Players!$T$3:$W$997,4,FALSE)</f>
        <v>#N/A</v>
      </c>
      <c r="U10" s="40"/>
      <c r="V10" s="1" t="b">
        <f t="shared" si="8"/>
        <v>1</v>
      </c>
      <c r="W10" s="188">
        <f t="shared" si="9"/>
        <v>0</v>
      </c>
      <c r="X10" s="188">
        <f t="shared" si="10"/>
        <v>0</v>
      </c>
      <c r="Y10" s="1"/>
      <c r="Z10" s="35">
        <v>3</v>
      </c>
      <c r="AA10" s="301" t="e">
        <f>VLOOKUP(Z10,Players!$AR$3:$AT$997,2,FALSE)</f>
        <v>#N/A</v>
      </c>
      <c r="AB10" s="301"/>
      <c r="AC10" s="38" t="e">
        <f>VLOOKUP(Z10,Players!$AR$3:$AT$997,3,FALSE)</f>
        <v>#N/A</v>
      </c>
      <c r="AD10" s="39" t="e">
        <f>VLOOKUP(Z10,Players!$AR$3:$AU$997,4,FALSE)</f>
        <v>#N/A</v>
      </c>
      <c r="AE10" s="189"/>
      <c r="AF10" t="b">
        <f t="shared" si="5"/>
        <v>1</v>
      </c>
      <c r="AG10" s="32">
        <f t="shared" si="6"/>
        <v>0</v>
      </c>
      <c r="AH10" s="32">
        <f t="shared" si="7"/>
        <v>0</v>
      </c>
      <c r="DV10" t="s">
        <v>37</v>
      </c>
    </row>
    <row r="11" spans="1:127">
      <c r="A11" s="147" t="str">
        <f>'User Input'!C9</f>
        <v>i</v>
      </c>
      <c r="B11" s="150">
        <f>COUNTIF(Players!$D$3:$D$872,A11)</f>
        <v>0</v>
      </c>
      <c r="C11" s="22">
        <f>COUNTIF(Players!$Z$3:$AA$915,A11)</f>
        <v>0</v>
      </c>
      <c r="D11" s="23">
        <f t="shared" si="0"/>
        <v>0</v>
      </c>
      <c r="E11" s="24">
        <f>SUMIF(Players!$D$3:$D$872,A11,Players!$I$3:$I$872)</f>
        <v>0</v>
      </c>
      <c r="F11" s="25">
        <f>SUMIF(Players!$AA$3:$AA$915,A11,Players!$AF$3:$AF$915)</f>
        <v>0</v>
      </c>
      <c r="G11" s="26">
        <f t="shared" si="1"/>
        <v>0</v>
      </c>
      <c r="H11" s="27">
        <f>'User Input'!$C$29-B11</f>
        <v>13</v>
      </c>
      <c r="I11" s="28">
        <f>'User Input'!$C$30-C11</f>
        <v>9</v>
      </c>
      <c r="J11" s="29">
        <f t="shared" si="2"/>
        <v>22</v>
      </c>
      <c r="K11" s="30">
        <f>'User Input'!$C$27-G11</f>
        <v>280</v>
      </c>
      <c r="L11" s="31">
        <f t="shared" si="3"/>
        <v>12.727272727272727</v>
      </c>
      <c r="M11" s="151">
        <f t="shared" si="4"/>
        <v>259</v>
      </c>
      <c r="N11" s="43"/>
      <c r="P11" s="187">
        <v>4</v>
      </c>
      <c r="Q11" s="300" t="e">
        <f>VLOOKUP(P11,Players!$T$3:$V$997,2,FALSE)</f>
        <v>#N/A</v>
      </c>
      <c r="R11" s="300"/>
      <c r="S11" s="38" t="e">
        <f>VLOOKUP(P11,Players!$T$3:$V$997,3,FALSE)</f>
        <v>#N/A</v>
      </c>
      <c r="T11" s="39" t="e">
        <f>VLOOKUP(P11,Players!$T$3:$W$997,4,FALSE)</f>
        <v>#N/A</v>
      </c>
      <c r="U11" s="40"/>
      <c r="V11" s="1" t="b">
        <f t="shared" si="8"/>
        <v>1</v>
      </c>
      <c r="W11" s="188">
        <f t="shared" si="9"/>
        <v>0</v>
      </c>
      <c r="X11" s="188">
        <f t="shared" si="10"/>
        <v>0</v>
      </c>
      <c r="Y11" s="1"/>
      <c r="Z11" s="35">
        <v>4</v>
      </c>
      <c r="AA11" s="301" t="e">
        <f>VLOOKUP(Z11,Players!$AR$3:$AT$997,2,FALSE)</f>
        <v>#N/A</v>
      </c>
      <c r="AB11" s="301"/>
      <c r="AC11" s="38" t="e">
        <f>VLOOKUP(Z11,Players!$AR$3:$AT$997,3,FALSE)</f>
        <v>#N/A</v>
      </c>
      <c r="AD11" s="39" t="e">
        <f>VLOOKUP(Z11,Players!$AR$3:$AU$997,4,FALSE)</f>
        <v>#N/A</v>
      </c>
      <c r="AE11" s="189"/>
      <c r="AF11" t="b">
        <f t="shared" si="5"/>
        <v>1</v>
      </c>
      <c r="AG11" s="32">
        <f t="shared" si="6"/>
        <v>0</v>
      </c>
      <c r="AH11" s="32">
        <f t="shared" si="7"/>
        <v>0</v>
      </c>
      <c r="DV11" t="s">
        <v>38</v>
      </c>
    </row>
    <row r="12" spans="1:127">
      <c r="A12" s="147" t="str">
        <f>'User Input'!C10</f>
        <v>j</v>
      </c>
      <c r="B12" s="150">
        <f>COUNTIF(Players!$D$3:$D$872,A12)</f>
        <v>0</v>
      </c>
      <c r="C12" s="22">
        <f>COUNTIF(Players!$Z$3:$AA$915,A12)</f>
        <v>0</v>
      </c>
      <c r="D12" s="23">
        <f t="shared" si="0"/>
        <v>0</v>
      </c>
      <c r="E12" s="24">
        <f>SUMIF(Players!$D$3:$D$872,A12,Players!$I$3:$I$872)</f>
        <v>0</v>
      </c>
      <c r="F12" s="25">
        <f>SUMIF(Players!$AA$3:$AA$915,A12,Players!$AF$3:$AF$915)</f>
        <v>0</v>
      </c>
      <c r="G12" s="26">
        <f t="shared" si="1"/>
        <v>0</v>
      </c>
      <c r="H12" s="27">
        <f>'User Input'!$C$29-B12</f>
        <v>13</v>
      </c>
      <c r="I12" s="28">
        <f>'User Input'!$C$30-C12</f>
        <v>9</v>
      </c>
      <c r="J12" s="29">
        <f t="shared" si="2"/>
        <v>22</v>
      </c>
      <c r="K12" s="30">
        <f>'User Input'!$C$27-G12</f>
        <v>280</v>
      </c>
      <c r="L12" s="31">
        <f t="shared" si="3"/>
        <v>12.727272727272727</v>
      </c>
      <c r="M12" s="151">
        <f t="shared" si="4"/>
        <v>259</v>
      </c>
      <c r="N12" s="43"/>
      <c r="P12" s="187">
        <v>5</v>
      </c>
      <c r="Q12" s="300" t="e">
        <f>VLOOKUP(P12,Players!$T$3:$V$997,2,FALSE)</f>
        <v>#N/A</v>
      </c>
      <c r="R12" s="300"/>
      <c r="S12" s="38" t="e">
        <f>VLOOKUP(P12,Players!$T$3:$V$997,3,FALSE)</f>
        <v>#N/A</v>
      </c>
      <c r="T12" s="39" t="e">
        <f>VLOOKUP(P12,Players!$T$3:$W$997,4,FALSE)</f>
        <v>#N/A</v>
      </c>
      <c r="U12" s="40"/>
      <c r="V12" s="1" t="b">
        <f t="shared" si="8"/>
        <v>1</v>
      </c>
      <c r="W12" s="188">
        <f t="shared" si="9"/>
        <v>0</v>
      </c>
      <c r="X12" s="188">
        <f t="shared" si="10"/>
        <v>0</v>
      </c>
      <c r="Y12" s="1"/>
      <c r="Z12" s="35">
        <v>5</v>
      </c>
      <c r="AA12" s="301" t="e">
        <f>VLOOKUP(Z12,Players!$AR$3:$AT$997,2,FALSE)</f>
        <v>#N/A</v>
      </c>
      <c r="AB12" s="301"/>
      <c r="AC12" s="38" t="e">
        <f>VLOOKUP(Z12,Players!$AR$3:$AT$997,3,FALSE)</f>
        <v>#N/A</v>
      </c>
      <c r="AD12" s="39" t="e">
        <f>VLOOKUP(Z12,Players!$AR$3:$AU$997,4,FALSE)</f>
        <v>#N/A</v>
      </c>
      <c r="AE12" s="189"/>
      <c r="AF12" t="b">
        <f t="shared" si="5"/>
        <v>1</v>
      </c>
      <c r="AG12" s="32">
        <f t="shared" si="6"/>
        <v>0</v>
      </c>
      <c r="AH12" s="32">
        <f t="shared" si="7"/>
        <v>0</v>
      </c>
      <c r="DV12" t="s">
        <v>6</v>
      </c>
    </row>
    <row r="13" spans="1:127">
      <c r="A13" s="147" t="str">
        <f>'User Input'!C11</f>
        <v>k</v>
      </c>
      <c r="B13" s="150">
        <f>COUNTIF(Players!$D$3:$D$872,A13)</f>
        <v>0</v>
      </c>
      <c r="C13" s="22">
        <f>COUNTIF(Players!$Z$3:$AA$915,A13)</f>
        <v>0</v>
      </c>
      <c r="D13" s="23">
        <f t="shared" si="0"/>
        <v>0</v>
      </c>
      <c r="E13" s="24">
        <f>SUMIF(Players!$D$3:$D$872,A13,Players!$I$3:$I$872)</f>
        <v>0</v>
      </c>
      <c r="F13" s="25">
        <f>SUMIF(Players!$AA$3:$AA$915,A13,Players!$AF$3:$AF$915)</f>
        <v>0</v>
      </c>
      <c r="G13" s="26">
        <f t="shared" si="1"/>
        <v>0</v>
      </c>
      <c r="H13" s="27">
        <f>'User Input'!$C$29-B13</f>
        <v>13</v>
      </c>
      <c r="I13" s="28">
        <f>'User Input'!$C$30-C13</f>
        <v>9</v>
      </c>
      <c r="J13" s="29">
        <f t="shared" si="2"/>
        <v>22</v>
      </c>
      <c r="K13" s="30">
        <f>'User Input'!$C$27-G13</f>
        <v>280</v>
      </c>
      <c r="L13" s="31">
        <f t="shared" si="3"/>
        <v>12.727272727272727</v>
      </c>
      <c r="M13" s="151">
        <f t="shared" si="4"/>
        <v>259</v>
      </c>
      <c r="N13" s="43"/>
      <c r="P13" s="187">
        <v>6</v>
      </c>
      <c r="Q13" s="300" t="e">
        <f>VLOOKUP(P13,Players!$T$3:$V$997,2,FALSE)</f>
        <v>#N/A</v>
      </c>
      <c r="R13" s="300"/>
      <c r="S13" s="38" t="e">
        <f>VLOOKUP(P13,Players!$T$3:$V$997,3,FALSE)</f>
        <v>#N/A</v>
      </c>
      <c r="T13" s="39" t="e">
        <f>VLOOKUP(P13,Players!$T$3:$W$997,4,FALSE)</f>
        <v>#N/A</v>
      </c>
      <c r="U13" s="40"/>
      <c r="V13" s="1" t="b">
        <f t="shared" si="8"/>
        <v>1</v>
      </c>
      <c r="W13" s="188">
        <f t="shared" si="9"/>
        <v>0</v>
      </c>
      <c r="X13" s="188">
        <f t="shared" si="10"/>
        <v>0</v>
      </c>
      <c r="Y13" s="1"/>
      <c r="Z13" s="35">
        <v>6</v>
      </c>
      <c r="AA13" s="301" t="e">
        <f>VLOOKUP(Z13,Players!$AR$3:$AT$997,2,FALSE)</f>
        <v>#N/A</v>
      </c>
      <c r="AB13" s="301"/>
      <c r="AC13" s="38" t="e">
        <f>VLOOKUP(Z13,Players!$AR$3:$AT$997,3,FALSE)</f>
        <v>#N/A</v>
      </c>
      <c r="AD13" s="39" t="e">
        <f>VLOOKUP(Z13,Players!$AR$3:$AU$997,4,FALSE)</f>
        <v>#N/A</v>
      </c>
      <c r="AE13" s="189"/>
      <c r="AF13" t="b">
        <f t="shared" si="5"/>
        <v>1</v>
      </c>
      <c r="AG13" s="32">
        <f t="shared" si="6"/>
        <v>0</v>
      </c>
      <c r="AH13" s="32">
        <f t="shared" si="7"/>
        <v>0</v>
      </c>
    </row>
    <row r="14" spans="1:127">
      <c r="A14" s="147" t="str">
        <f>'User Input'!C12</f>
        <v>l</v>
      </c>
      <c r="B14" s="150">
        <f>COUNTIF(Players!$D$3:$D$872,A14)</f>
        <v>0</v>
      </c>
      <c r="C14" s="22">
        <f>COUNTIF(Players!$Z$3:$AA$915,A14)</f>
        <v>0</v>
      </c>
      <c r="D14" s="23">
        <f t="shared" si="0"/>
        <v>0</v>
      </c>
      <c r="E14" s="24">
        <f>SUMIF(Players!$D$3:$D$872,A14,Players!$I$3:$I$872)</f>
        <v>0</v>
      </c>
      <c r="F14" s="25">
        <f>SUMIF(Players!$AA$3:$AA$915,A14,Players!$AF$3:$AF$915)</f>
        <v>0</v>
      </c>
      <c r="G14" s="26">
        <f t="shared" si="1"/>
        <v>0</v>
      </c>
      <c r="H14" s="27">
        <f>'User Input'!$C$29-B14</f>
        <v>13</v>
      </c>
      <c r="I14" s="28">
        <f>'User Input'!$C$30-C14</f>
        <v>9</v>
      </c>
      <c r="J14" s="29">
        <f t="shared" si="2"/>
        <v>22</v>
      </c>
      <c r="K14" s="30">
        <f>'User Input'!$C$27-G14</f>
        <v>280</v>
      </c>
      <c r="L14" s="31">
        <f t="shared" si="3"/>
        <v>12.727272727272727</v>
      </c>
      <c r="M14" s="151">
        <f t="shared" si="4"/>
        <v>259</v>
      </c>
      <c r="N14" s="43"/>
      <c r="P14" s="187">
        <v>7</v>
      </c>
      <c r="Q14" s="300" t="e">
        <f>VLOOKUP(P14,Players!$T$3:$V$997,2,FALSE)</f>
        <v>#N/A</v>
      </c>
      <c r="R14" s="300"/>
      <c r="S14" s="38" t="e">
        <f>VLOOKUP(P14,Players!$T$3:$V$997,3,FALSE)</f>
        <v>#N/A</v>
      </c>
      <c r="T14" s="39" t="e">
        <f>VLOOKUP(P14,Players!$T$3:$W$997,4,FALSE)</f>
        <v>#N/A</v>
      </c>
      <c r="U14" s="40"/>
      <c r="V14" s="1" t="b">
        <f t="shared" si="8"/>
        <v>1</v>
      </c>
      <c r="W14" s="188">
        <f t="shared" si="9"/>
        <v>0</v>
      </c>
      <c r="X14" s="188">
        <f t="shared" si="10"/>
        <v>0</v>
      </c>
      <c r="Y14" s="1"/>
      <c r="Z14" s="35">
        <v>7</v>
      </c>
      <c r="AA14" s="301" t="e">
        <f>VLOOKUP(Z14,Players!$AR$3:$AT$997,2,FALSE)</f>
        <v>#N/A</v>
      </c>
      <c r="AB14" s="301"/>
      <c r="AC14" s="38" t="e">
        <f>VLOOKUP(Z14,Players!$AR$3:$AT$997,3,FALSE)</f>
        <v>#N/A</v>
      </c>
      <c r="AD14" s="39" t="e">
        <f>VLOOKUP(Z14,Players!$AR$3:$AU$997,4,FALSE)</f>
        <v>#N/A</v>
      </c>
      <c r="AE14" s="189"/>
      <c r="AF14" t="b">
        <f t="shared" si="5"/>
        <v>1</v>
      </c>
      <c r="AG14" s="32">
        <f t="shared" si="6"/>
        <v>0</v>
      </c>
      <c r="AH14" s="32">
        <f t="shared" si="7"/>
        <v>0</v>
      </c>
    </row>
    <row r="15" spans="1:127">
      <c r="A15" s="147">
        <f>'User Input'!C13</f>
        <v>0</v>
      </c>
      <c r="B15" s="150">
        <f>COUNTIF(Players!$D$3:$D$872,A15)</f>
        <v>0</v>
      </c>
      <c r="C15" s="22">
        <f>COUNTIF(Players!$Z$3:$AA$915,A15)</f>
        <v>0</v>
      </c>
      <c r="D15" s="23">
        <f t="shared" si="0"/>
        <v>0</v>
      </c>
      <c r="E15" s="24">
        <f>SUMIF(Players!$D$3:$D$872,A15,Players!$I$3:$I$872)</f>
        <v>0</v>
      </c>
      <c r="F15" s="25">
        <f>SUMIF(Players!$AA$3:$AA$915,A15,Players!$AF$3:$AF$915)</f>
        <v>0</v>
      </c>
      <c r="G15" s="26">
        <f t="shared" si="1"/>
        <v>0</v>
      </c>
      <c r="H15" s="27">
        <f>'User Input'!$C$29-B15</f>
        <v>13</v>
      </c>
      <c r="I15" s="28">
        <f>'User Input'!$C$30-C15</f>
        <v>9</v>
      </c>
      <c r="J15" s="29">
        <f t="shared" si="2"/>
        <v>22</v>
      </c>
      <c r="K15" s="30">
        <f>'User Input'!$C$27-G15</f>
        <v>280</v>
      </c>
      <c r="L15" s="31">
        <f t="shared" si="3"/>
        <v>12.727272727272727</v>
      </c>
      <c r="M15" s="151">
        <f t="shared" si="4"/>
        <v>259</v>
      </c>
      <c r="N15" s="43"/>
      <c r="P15" s="187">
        <v>8</v>
      </c>
      <c r="Q15" s="300" t="e">
        <f>VLOOKUP(P15,Players!$T$3:$V$997,2,FALSE)</f>
        <v>#N/A</v>
      </c>
      <c r="R15" s="300"/>
      <c r="S15" s="38" t="e">
        <f>VLOOKUP(P15,Players!$T$3:$V$997,3,FALSE)</f>
        <v>#N/A</v>
      </c>
      <c r="T15" s="39" t="e">
        <f>VLOOKUP(P15,Players!$T$3:$W$997,4,FALSE)</f>
        <v>#N/A</v>
      </c>
      <c r="U15" s="40"/>
      <c r="V15" s="1" t="b">
        <f t="shared" si="8"/>
        <v>1</v>
      </c>
      <c r="W15" s="188">
        <f t="shared" si="9"/>
        <v>0</v>
      </c>
      <c r="X15" s="188">
        <f t="shared" si="10"/>
        <v>0</v>
      </c>
      <c r="Y15" s="1"/>
      <c r="Z15" s="35">
        <v>8</v>
      </c>
      <c r="AA15" s="301" t="e">
        <f>VLOOKUP(Z15,Players!$AR$3:$AT$997,2,FALSE)</f>
        <v>#N/A</v>
      </c>
      <c r="AB15" s="301"/>
      <c r="AC15" s="38" t="e">
        <f>VLOOKUP(Z15,Players!$AR$3:$AT$997,3,FALSE)</f>
        <v>#N/A</v>
      </c>
      <c r="AD15" s="39" t="e">
        <f>VLOOKUP(Z15,Players!$AR$3:$AU$997,4,FALSE)</f>
        <v>#N/A</v>
      </c>
      <c r="AE15" s="189"/>
      <c r="AF15" t="b">
        <f t="shared" si="5"/>
        <v>1</v>
      </c>
      <c r="AG15" s="32">
        <f t="shared" si="6"/>
        <v>0</v>
      </c>
      <c r="AH15" s="32">
        <f t="shared" si="7"/>
        <v>0</v>
      </c>
    </row>
    <row r="16" spans="1:127">
      <c r="A16" s="147">
        <f>'User Input'!C14</f>
        <v>0</v>
      </c>
      <c r="B16" s="150">
        <f>COUNTIF(Players!$D$3:$D$872,A16)</f>
        <v>0</v>
      </c>
      <c r="C16" s="22">
        <f>COUNTIF(Players!$Z$3:$AA$915,A16)</f>
        <v>0</v>
      </c>
      <c r="D16" s="23">
        <f t="shared" si="0"/>
        <v>0</v>
      </c>
      <c r="E16" s="24">
        <f>SUMIF(Players!$D$3:$D$872,A16,Players!$I$3:$I$872)</f>
        <v>0</v>
      </c>
      <c r="F16" s="25">
        <f>SUMIF(Players!$AA$3:$AA$915,A16,Players!$AF$3:$AF$915)</f>
        <v>0</v>
      </c>
      <c r="G16" s="26">
        <f t="shared" si="1"/>
        <v>0</v>
      </c>
      <c r="H16" s="27">
        <f>'User Input'!$C$29-B16</f>
        <v>13</v>
      </c>
      <c r="I16" s="28">
        <f>'User Input'!$C$30-C16</f>
        <v>9</v>
      </c>
      <c r="J16" s="29">
        <f t="shared" si="2"/>
        <v>22</v>
      </c>
      <c r="K16" s="30">
        <f>'User Input'!$C$27-G16</f>
        <v>280</v>
      </c>
      <c r="L16" s="31">
        <f t="shared" si="3"/>
        <v>12.727272727272727</v>
      </c>
      <c r="M16" s="151">
        <f t="shared" si="4"/>
        <v>259</v>
      </c>
      <c r="N16" s="43"/>
      <c r="P16" s="187">
        <v>9</v>
      </c>
      <c r="Q16" s="300" t="e">
        <f>VLOOKUP(P16,Players!$T$3:$V$997,2,FALSE)</f>
        <v>#N/A</v>
      </c>
      <c r="R16" s="300"/>
      <c r="S16" s="38" t="e">
        <f>VLOOKUP(P16,Players!$T$3:$V$997,3,FALSE)</f>
        <v>#N/A</v>
      </c>
      <c r="T16" s="39" t="e">
        <f>VLOOKUP(P16,Players!$T$3:$W$997,4,FALSE)</f>
        <v>#N/A</v>
      </c>
      <c r="U16" s="40"/>
      <c r="V16" s="1" t="b">
        <f t="shared" si="8"/>
        <v>1</v>
      </c>
      <c r="W16" s="188">
        <f t="shared" si="9"/>
        <v>0</v>
      </c>
      <c r="X16" s="188">
        <f t="shared" si="10"/>
        <v>0</v>
      </c>
      <c r="Y16" s="1"/>
      <c r="Z16" s="35">
        <v>9</v>
      </c>
      <c r="AA16" s="301" t="e">
        <f>VLOOKUP(Z16,Players!$AR$3:$AT$997,2,FALSE)</f>
        <v>#N/A</v>
      </c>
      <c r="AB16" s="301"/>
      <c r="AC16" s="38" t="e">
        <f>VLOOKUP(Z16,Players!$AR$3:$AT$997,3,FALSE)</f>
        <v>#N/A</v>
      </c>
      <c r="AD16" s="39" t="e">
        <f>VLOOKUP(Z16,Players!$AR$3:$AU$997,4,FALSE)</f>
        <v>#N/A</v>
      </c>
      <c r="AE16" s="189"/>
      <c r="AF16" t="b">
        <f t="shared" si="5"/>
        <v>1</v>
      </c>
      <c r="AG16" s="32">
        <f t="shared" si="6"/>
        <v>0</v>
      </c>
      <c r="AH16" s="32">
        <f t="shared" si="7"/>
        <v>0</v>
      </c>
    </row>
    <row r="17" spans="1:34">
      <c r="A17" s="147">
        <f>'User Input'!C15</f>
        <v>0</v>
      </c>
      <c r="B17" s="150">
        <f>COUNTIF(Players!$D$3:$D$872,A17)</f>
        <v>0</v>
      </c>
      <c r="C17" s="22">
        <f>COUNTIF(Players!$Z$3:$AA$915,A17)</f>
        <v>0</v>
      </c>
      <c r="D17" s="23">
        <f t="shared" si="0"/>
        <v>0</v>
      </c>
      <c r="E17" s="24">
        <f>SUMIF(Players!$D$3:$D$872,A17,Players!$I$3:$I$872)</f>
        <v>0</v>
      </c>
      <c r="F17" s="25">
        <f>SUMIF(Players!$AA$3:$AA$915,A17,Players!$AF$3:$AF$915)</f>
        <v>0</v>
      </c>
      <c r="G17" s="26">
        <f t="shared" si="1"/>
        <v>0</v>
      </c>
      <c r="H17" s="27">
        <f>'User Input'!$C$29-B17</f>
        <v>13</v>
      </c>
      <c r="I17" s="28">
        <f>'User Input'!$C$30-C17</f>
        <v>9</v>
      </c>
      <c r="J17" s="29">
        <f t="shared" si="2"/>
        <v>22</v>
      </c>
      <c r="K17" s="30">
        <f>'User Input'!$C$27-G17</f>
        <v>280</v>
      </c>
      <c r="L17" s="31">
        <f t="shared" si="3"/>
        <v>12.727272727272727</v>
      </c>
      <c r="M17" s="151">
        <f t="shared" si="4"/>
        <v>259</v>
      </c>
      <c r="N17" s="43"/>
      <c r="P17" s="187">
        <v>10</v>
      </c>
      <c r="Q17" s="300" t="e">
        <f>VLOOKUP(P17,Players!$T$3:$V$997,2,FALSE)</f>
        <v>#N/A</v>
      </c>
      <c r="R17" s="300"/>
      <c r="S17" s="38" t="e">
        <f>VLOOKUP(P17,Players!$T$3:$V$997,3,FALSE)</f>
        <v>#N/A</v>
      </c>
      <c r="T17" s="39" t="e">
        <f>VLOOKUP(P17,Players!$T$3:$W$997,4,FALSE)</f>
        <v>#N/A</v>
      </c>
      <c r="U17" s="40"/>
      <c r="V17" s="1" t="b">
        <f t="shared" si="8"/>
        <v>1</v>
      </c>
      <c r="W17" s="188">
        <f t="shared" si="9"/>
        <v>0</v>
      </c>
      <c r="X17" s="188">
        <f t="shared" si="10"/>
        <v>0</v>
      </c>
      <c r="Y17" s="1"/>
      <c r="Z17" s="35">
        <v>10</v>
      </c>
      <c r="AA17" s="301" t="e">
        <f>VLOOKUP(Z17,Players!$AR$3:$AT$997,2,FALSE)</f>
        <v>#N/A</v>
      </c>
      <c r="AB17" s="301"/>
      <c r="AC17" s="41" t="e">
        <f>VLOOKUP(Z17,Players!$AR$3:$AT$997,3,FALSE)</f>
        <v>#N/A</v>
      </c>
      <c r="AD17" s="39" t="e">
        <f>VLOOKUP(Z17,Players!$AR$3:$AU$997,4,FALSE)</f>
        <v>#N/A</v>
      </c>
      <c r="AE17" s="189"/>
      <c r="AF17" t="b">
        <f t="shared" si="5"/>
        <v>1</v>
      </c>
      <c r="AG17" s="32">
        <f t="shared" si="6"/>
        <v>0</v>
      </c>
      <c r="AH17" s="32">
        <f t="shared" si="7"/>
        <v>0</v>
      </c>
    </row>
    <row r="18" spans="1:34">
      <c r="A18" s="147">
        <f>'User Input'!C16</f>
        <v>0</v>
      </c>
      <c r="B18" s="150">
        <f>COUNTIF(Players!$D$3:$D$872,A18)</f>
        <v>0</v>
      </c>
      <c r="C18" s="22">
        <f>COUNTIF(Players!$Z$3:$AA$915,A18)</f>
        <v>0</v>
      </c>
      <c r="D18" s="23">
        <f t="shared" si="0"/>
        <v>0</v>
      </c>
      <c r="E18" s="24">
        <f>SUMIF(Players!$D$3:$D$872,A18,Players!$I$3:$I$872)</f>
        <v>0</v>
      </c>
      <c r="F18" s="25">
        <f>SUMIF(Players!$AA$3:$AA$915,A18,Players!$AF$3:$AF$915)</f>
        <v>0</v>
      </c>
      <c r="G18" s="26">
        <f t="shared" si="1"/>
        <v>0</v>
      </c>
      <c r="H18" s="27">
        <f>'User Input'!$C$29-B18</f>
        <v>13</v>
      </c>
      <c r="I18" s="28">
        <f>'User Input'!$C$30-C18</f>
        <v>9</v>
      </c>
      <c r="J18" s="29">
        <f t="shared" si="2"/>
        <v>22</v>
      </c>
      <c r="K18" s="30">
        <f>'User Input'!$C$27-G18</f>
        <v>280</v>
      </c>
      <c r="L18" s="31">
        <f t="shared" si="3"/>
        <v>12.727272727272727</v>
      </c>
      <c r="M18" s="151">
        <f t="shared" si="4"/>
        <v>259</v>
      </c>
      <c r="N18" s="43"/>
      <c r="P18" s="187">
        <v>11</v>
      </c>
      <c r="Q18" s="300" t="e">
        <f>VLOOKUP(P18,Players!$T$3:$V$997,2,FALSE)</f>
        <v>#N/A</v>
      </c>
      <c r="R18" s="300"/>
      <c r="S18" s="38" t="e">
        <f>VLOOKUP(P18,Players!$T$3:$V$997,3,FALSE)</f>
        <v>#N/A</v>
      </c>
      <c r="T18" s="39" t="e">
        <f>VLOOKUP(P18,Players!$T$3:$W$997,4,FALSE)</f>
        <v>#N/A</v>
      </c>
      <c r="U18" s="40"/>
      <c r="V18" s="1" t="b">
        <f t="shared" si="8"/>
        <v>1</v>
      </c>
      <c r="W18" s="188">
        <f t="shared" si="9"/>
        <v>0</v>
      </c>
      <c r="X18" s="188">
        <f t="shared" si="10"/>
        <v>0</v>
      </c>
      <c r="Y18" s="1"/>
      <c r="Z18" s="35">
        <v>11</v>
      </c>
      <c r="AA18" s="301" t="e">
        <f>VLOOKUP(Z18,Players!$AR$3:$AT$997,2,FALSE)</f>
        <v>#N/A</v>
      </c>
      <c r="AB18" s="301"/>
      <c r="AC18" s="41" t="e">
        <f>VLOOKUP(Z18,Players!$AR$3:$AT$997,3,FALSE)</f>
        <v>#N/A</v>
      </c>
      <c r="AD18" s="39" t="e">
        <f>VLOOKUP(Z18,Players!$AR$3:$AU$997,4,FALSE)</f>
        <v>#N/A</v>
      </c>
      <c r="AE18" s="189"/>
      <c r="AF18" t="b">
        <f t="shared" si="5"/>
        <v>1</v>
      </c>
      <c r="AG18" s="32">
        <f t="shared" si="6"/>
        <v>0</v>
      </c>
      <c r="AH18" s="32">
        <f t="shared" si="7"/>
        <v>0</v>
      </c>
    </row>
    <row r="19" spans="1:34">
      <c r="A19" s="147">
        <f>'User Input'!C17</f>
        <v>0</v>
      </c>
      <c r="B19" s="150">
        <f>COUNTIF(Players!$D$3:$D$872,A19)</f>
        <v>0</v>
      </c>
      <c r="C19" s="22">
        <f>COUNTIF(Players!$Z$3:$AA$915,A19)</f>
        <v>0</v>
      </c>
      <c r="D19" s="23">
        <f t="shared" si="0"/>
        <v>0</v>
      </c>
      <c r="E19" s="24">
        <f>SUMIF(Players!$D$3:$D$872,A19,Players!$I$3:$I$872)</f>
        <v>0</v>
      </c>
      <c r="F19" s="25">
        <f>SUMIF(Players!$AA$3:$AA$915,A19,Players!$AF$3:$AF$915)</f>
        <v>0</v>
      </c>
      <c r="G19" s="26">
        <f t="shared" si="1"/>
        <v>0</v>
      </c>
      <c r="H19" s="27">
        <f>'User Input'!$C$29-B19</f>
        <v>13</v>
      </c>
      <c r="I19" s="28">
        <f>'User Input'!$C$30-C19</f>
        <v>9</v>
      </c>
      <c r="J19" s="29">
        <f t="shared" si="2"/>
        <v>22</v>
      </c>
      <c r="K19" s="30">
        <f>'User Input'!$C$27-G19</f>
        <v>280</v>
      </c>
      <c r="L19" s="31">
        <f t="shared" si="3"/>
        <v>12.727272727272727</v>
      </c>
      <c r="M19" s="151">
        <f t="shared" si="4"/>
        <v>259</v>
      </c>
      <c r="N19" s="43"/>
      <c r="P19" s="187">
        <v>12</v>
      </c>
      <c r="Q19" s="300" t="e">
        <f>VLOOKUP(P19,Players!$T$3:$V$997,2,FALSE)</f>
        <v>#N/A</v>
      </c>
      <c r="R19" s="300"/>
      <c r="S19" s="38" t="e">
        <f>VLOOKUP(P19,Players!$T$3:$V$997,3,FALSE)</f>
        <v>#N/A</v>
      </c>
      <c r="T19" s="39" t="e">
        <f>VLOOKUP(P19,Players!$T$3:$W$997,4,FALSE)</f>
        <v>#N/A</v>
      </c>
      <c r="U19" s="40"/>
      <c r="V19" s="1" t="b">
        <f t="shared" si="8"/>
        <v>1</v>
      </c>
      <c r="W19" s="188">
        <f t="shared" si="9"/>
        <v>0</v>
      </c>
      <c r="X19" s="188">
        <f t="shared" si="10"/>
        <v>0</v>
      </c>
      <c r="Y19" s="1"/>
      <c r="Z19" s="35">
        <v>12</v>
      </c>
      <c r="AA19" s="301" t="e">
        <f>VLOOKUP(Z19,Players!$AR$3:$AT$997,2,FALSE)</f>
        <v>#N/A</v>
      </c>
      <c r="AB19" s="301"/>
      <c r="AC19" s="41" t="e">
        <f>VLOOKUP(Z19,Players!$AR$3:$AT$997,3,FALSE)</f>
        <v>#N/A</v>
      </c>
      <c r="AD19" s="39" t="e">
        <f>VLOOKUP(Z19,Players!$AR$3:$AU$997,4,FALSE)</f>
        <v>#N/A</v>
      </c>
      <c r="AE19" s="189"/>
      <c r="AF19" t="b">
        <f t="shared" si="5"/>
        <v>1</v>
      </c>
      <c r="AG19" s="32">
        <f t="shared" si="6"/>
        <v>0</v>
      </c>
      <c r="AH19" s="32">
        <f t="shared" si="7"/>
        <v>0</v>
      </c>
    </row>
    <row r="20" spans="1:34">
      <c r="A20" s="147">
        <f>'User Input'!C18</f>
        <v>0</v>
      </c>
      <c r="B20" s="150">
        <f>COUNTIF(Players!$D$3:$D$872,A20)</f>
        <v>0</v>
      </c>
      <c r="C20" s="22">
        <f>COUNTIF(Players!$Z$3:$AA$915,A20)</f>
        <v>0</v>
      </c>
      <c r="D20" s="23">
        <f t="shared" si="0"/>
        <v>0</v>
      </c>
      <c r="E20" s="24">
        <f>SUMIF(Players!$D$3:$D$872,A20,Players!$I$3:$I$872)</f>
        <v>0</v>
      </c>
      <c r="F20" s="25">
        <f>SUMIF(Players!$AA$3:$AA$915,A20,Players!$AF$3:$AF$915)</f>
        <v>0</v>
      </c>
      <c r="G20" s="26">
        <f t="shared" si="1"/>
        <v>0</v>
      </c>
      <c r="H20" s="27">
        <f>'User Input'!$C$29-B20</f>
        <v>13</v>
      </c>
      <c r="I20" s="28">
        <f>'User Input'!$C$30-C20</f>
        <v>9</v>
      </c>
      <c r="J20" s="29">
        <f t="shared" si="2"/>
        <v>22</v>
      </c>
      <c r="K20" s="30">
        <f>'User Input'!$C$27-G20</f>
        <v>280</v>
      </c>
      <c r="L20" s="31">
        <f t="shared" si="3"/>
        <v>12.727272727272727</v>
      </c>
      <c r="M20" s="151">
        <f t="shared" si="4"/>
        <v>259</v>
      </c>
      <c r="N20" s="43"/>
      <c r="P20" s="187">
        <v>13</v>
      </c>
      <c r="Q20" s="300" t="e">
        <f>VLOOKUP(P20,Players!$T$3:$V$997,2,FALSE)</f>
        <v>#N/A</v>
      </c>
      <c r="R20" s="300"/>
      <c r="S20" s="38" t="e">
        <f>VLOOKUP(P20,Players!$T$3:$V$997,3,FALSE)</f>
        <v>#N/A</v>
      </c>
      <c r="T20" s="39" t="e">
        <f>VLOOKUP(P20,Players!$T$3:$W$997,4,FALSE)</f>
        <v>#N/A</v>
      </c>
      <c r="U20" s="40"/>
      <c r="V20" s="1" t="b">
        <f t="shared" si="8"/>
        <v>1</v>
      </c>
      <c r="W20" s="188">
        <f t="shared" si="9"/>
        <v>0</v>
      </c>
      <c r="X20" s="188">
        <f t="shared" si="10"/>
        <v>0</v>
      </c>
      <c r="Y20" s="1"/>
      <c r="Z20" s="35">
        <v>13</v>
      </c>
      <c r="AA20" s="301" t="e">
        <f>VLOOKUP(Z20,Players!$AR$3:$AT$997,2,FALSE)</f>
        <v>#N/A</v>
      </c>
      <c r="AB20" s="301"/>
      <c r="AC20" s="41" t="e">
        <f>VLOOKUP(Z20,Players!$AR$3:$AT$997,3,FALSE)</f>
        <v>#N/A</v>
      </c>
      <c r="AD20" s="39" t="e">
        <f>VLOOKUP(Z20,Players!$AR$3:$AU$997,4,FALSE)</f>
        <v>#N/A</v>
      </c>
      <c r="AE20" s="189"/>
      <c r="AF20" t="b">
        <f t="shared" si="5"/>
        <v>1</v>
      </c>
      <c r="AG20" s="32">
        <f t="shared" si="6"/>
        <v>0</v>
      </c>
      <c r="AH20" s="32">
        <f t="shared" si="7"/>
        <v>0</v>
      </c>
    </row>
    <row r="21" spans="1:34">
      <c r="A21" s="147">
        <f>'User Input'!C19</f>
        <v>0</v>
      </c>
      <c r="B21" s="150">
        <f>COUNTIF(Players!$D$3:$D$872,A21)</f>
        <v>0</v>
      </c>
      <c r="C21" s="22">
        <f>COUNTIF(Players!$Z$3:$AA$915,A21)</f>
        <v>0</v>
      </c>
      <c r="D21" s="23">
        <f t="shared" si="0"/>
        <v>0</v>
      </c>
      <c r="E21" s="24">
        <f>SUMIF(Players!$D$3:$D$872,A21,Players!$I$3:$I$872)</f>
        <v>0</v>
      </c>
      <c r="F21" s="25">
        <f>SUMIF(Players!$AA$3:$AA$915,A21,Players!$AF$3:$AF$915)</f>
        <v>0</v>
      </c>
      <c r="G21" s="26">
        <f t="shared" si="1"/>
        <v>0</v>
      </c>
      <c r="H21" s="27">
        <f>'User Input'!$C$29-B21</f>
        <v>13</v>
      </c>
      <c r="I21" s="28">
        <f>'User Input'!$C$30-C21</f>
        <v>9</v>
      </c>
      <c r="J21" s="29">
        <f t="shared" si="2"/>
        <v>22</v>
      </c>
      <c r="K21" s="30">
        <f>'User Input'!$C$27-G21</f>
        <v>280</v>
      </c>
      <c r="L21" s="31">
        <f t="shared" si="3"/>
        <v>12.727272727272727</v>
      </c>
      <c r="M21" s="151">
        <f t="shared" si="4"/>
        <v>259</v>
      </c>
      <c r="N21" s="43"/>
      <c r="P21" s="187">
        <v>14</v>
      </c>
      <c r="Q21" s="300" t="e">
        <f>VLOOKUP(P21,Players!$T$3:$V$997,2,FALSE)</f>
        <v>#N/A</v>
      </c>
      <c r="R21" s="300"/>
      <c r="S21" s="38" t="e">
        <f>VLOOKUP(P21,Players!$T$3:$V$997,3,FALSE)</f>
        <v>#N/A</v>
      </c>
      <c r="T21" s="39" t="e">
        <f>VLOOKUP(P21,Players!$T$3:$W$997,4,FALSE)</f>
        <v>#N/A</v>
      </c>
      <c r="U21" s="40"/>
      <c r="V21" s="1" t="b">
        <f t="shared" si="8"/>
        <v>1</v>
      </c>
      <c r="W21" s="188">
        <f t="shared" si="9"/>
        <v>0</v>
      </c>
      <c r="X21" s="188">
        <f t="shared" si="10"/>
        <v>0</v>
      </c>
      <c r="Y21" s="1"/>
      <c r="Z21" s="35">
        <v>14</v>
      </c>
      <c r="AA21" s="301" t="e">
        <f>VLOOKUP(Z21,Players!$AR$3:$AT$997,2,FALSE)</f>
        <v>#N/A</v>
      </c>
      <c r="AB21" s="301"/>
      <c r="AC21" s="41" t="e">
        <f>VLOOKUP(Z21,Players!$AR$3:$AT$997,3,FALSE)</f>
        <v>#N/A</v>
      </c>
      <c r="AD21" s="39" t="e">
        <f>VLOOKUP(Z21,Players!$AR$3:$AU$997,4,FALSE)</f>
        <v>#N/A</v>
      </c>
      <c r="AE21" s="189"/>
      <c r="AF21" t="b">
        <f>ISERROR(#REF!)</f>
        <v>1</v>
      </c>
      <c r="AG21" s="32">
        <f>IF(AF21=FALSE,#REF!,0)</f>
        <v>0</v>
      </c>
      <c r="AH21" s="32">
        <f>IF(AF21=FALSE,#REF!,0)</f>
        <v>0</v>
      </c>
    </row>
    <row r="22" spans="1:34">
      <c r="A22" s="147">
        <f>'User Input'!C20</f>
        <v>0</v>
      </c>
      <c r="B22" s="150">
        <f>COUNTIF(Players!$D$3:$D$872,A22)</f>
        <v>0</v>
      </c>
      <c r="C22" s="22">
        <f>COUNTIF(Players!$Z$3:$AA$915,A22)</f>
        <v>0</v>
      </c>
      <c r="D22" s="23">
        <f t="shared" si="0"/>
        <v>0</v>
      </c>
      <c r="E22" s="24">
        <f>SUMIF(Players!$D$3:$D$872,A22,Players!$I$3:$I$872)</f>
        <v>0</v>
      </c>
      <c r="F22" s="25">
        <f>SUMIF(Players!$AA$3:$AA$915,A22,Players!$AF$3:$AF$915)</f>
        <v>0</v>
      </c>
      <c r="G22" s="26">
        <f t="shared" si="1"/>
        <v>0</v>
      </c>
      <c r="H22" s="27">
        <f>'User Input'!$C$29-B22</f>
        <v>13</v>
      </c>
      <c r="I22" s="28">
        <f>'User Input'!$C$30-C22</f>
        <v>9</v>
      </c>
      <c r="J22" s="29">
        <f t="shared" si="2"/>
        <v>22</v>
      </c>
      <c r="K22" s="30">
        <f>'User Input'!$C$27-G22</f>
        <v>280</v>
      </c>
      <c r="L22" s="31">
        <f t="shared" si="3"/>
        <v>12.727272727272727</v>
      </c>
      <c r="M22" s="151">
        <f t="shared" si="4"/>
        <v>259</v>
      </c>
      <c r="N22" s="43"/>
      <c r="P22" s="187">
        <v>15</v>
      </c>
      <c r="Q22" s="300" t="e">
        <f>VLOOKUP(P22,Players!$T$3:$V$997,2,FALSE)</f>
        <v>#N/A</v>
      </c>
      <c r="R22" s="300"/>
      <c r="S22" s="38" t="e">
        <f>VLOOKUP(P22,Players!$T$3:$V$997,3,FALSE)</f>
        <v>#N/A</v>
      </c>
      <c r="T22" s="39" t="e">
        <f>VLOOKUP(P22,Players!$T$3:$W$997,4,FALSE)</f>
        <v>#N/A</v>
      </c>
      <c r="U22" s="40"/>
      <c r="V22" s="1" t="b">
        <f t="shared" si="8"/>
        <v>1</v>
      </c>
      <c r="W22" s="188">
        <f t="shared" si="9"/>
        <v>0</v>
      </c>
      <c r="X22" s="188">
        <f t="shared" si="10"/>
        <v>0</v>
      </c>
      <c r="Y22" s="1"/>
      <c r="Z22" s="35">
        <v>15</v>
      </c>
      <c r="AA22" s="301" t="e">
        <f>VLOOKUP(Z22,Players!$AR$3:$AT$997,2,FALSE)</f>
        <v>#N/A</v>
      </c>
      <c r="AB22" s="301"/>
      <c r="AC22" s="38" t="e">
        <f>VLOOKUP(Z22,Players!$AR$3:$AT$997,3,FALSE)</f>
        <v>#N/A</v>
      </c>
      <c r="AD22" s="39" t="e">
        <f>VLOOKUP(Z22,Players!$AR$3:$AU$997,4,FALSE)</f>
        <v>#N/A</v>
      </c>
      <c r="AE22" s="189"/>
    </row>
    <row r="23" spans="1:34" ht="13" thickBot="1">
      <c r="A23" s="147">
        <f>'User Input'!C21</f>
        <v>0</v>
      </c>
      <c r="B23" s="150">
        <f>COUNTIF(Players!$D$3:$D$872,A23)</f>
        <v>0</v>
      </c>
      <c r="C23" s="22">
        <f>COUNTIF(Players!$Z$3:$AA$915,A23)</f>
        <v>0</v>
      </c>
      <c r="D23" s="23">
        <f t="shared" si="0"/>
        <v>0</v>
      </c>
      <c r="E23" s="24">
        <f>SUMIF(Players!$D$3:$D$872,A23,Players!$I$3:$I$872)</f>
        <v>0</v>
      </c>
      <c r="F23" s="25">
        <f>SUMIF(Players!$AA$3:$AA$915,A23,Players!$AF$3:$AF$915)</f>
        <v>0</v>
      </c>
      <c r="G23" s="26">
        <f t="shared" si="1"/>
        <v>0</v>
      </c>
      <c r="H23" s="27">
        <f>'User Input'!$C$29-B23</f>
        <v>13</v>
      </c>
      <c r="I23" s="28">
        <f>'User Input'!$C$30-C23</f>
        <v>9</v>
      </c>
      <c r="J23" s="29">
        <f t="shared" si="2"/>
        <v>22</v>
      </c>
      <c r="K23" s="30">
        <f>'User Input'!$C$27-G23</f>
        <v>280</v>
      </c>
      <c r="L23" s="31">
        <f t="shared" si="3"/>
        <v>12.727272727272727</v>
      </c>
      <c r="M23" s="151">
        <f t="shared" si="4"/>
        <v>259</v>
      </c>
      <c r="N23" s="43"/>
      <c r="P23" s="190">
        <v>16</v>
      </c>
      <c r="Q23" s="298" t="e">
        <f>VLOOKUP(P23,Players!$T$3:$V$997,2,FALSE)</f>
        <v>#N/A</v>
      </c>
      <c r="R23" s="298"/>
      <c r="S23" s="191" t="e">
        <f>VLOOKUP(P23,Players!$T$3:$V$997,3,FALSE)</f>
        <v>#N/A</v>
      </c>
      <c r="T23" s="192" t="e">
        <f>VLOOKUP(P23,Players!$T$3:$W$997,4,FALSE)</f>
        <v>#N/A</v>
      </c>
      <c r="U23" s="193"/>
      <c r="V23" s="178" t="b">
        <f t="shared" si="8"/>
        <v>1</v>
      </c>
      <c r="W23" s="194">
        <f t="shared" si="9"/>
        <v>0</v>
      </c>
      <c r="X23" s="194">
        <f t="shared" si="10"/>
        <v>0</v>
      </c>
      <c r="Y23" s="178"/>
      <c r="Z23" s="195">
        <v>16</v>
      </c>
      <c r="AA23" s="299" t="e">
        <f>VLOOKUP(Z23,Players!$AR$3:$AT$997,2,FALSE)</f>
        <v>#N/A</v>
      </c>
      <c r="AB23" s="299"/>
      <c r="AC23" s="191" t="e">
        <f>VLOOKUP(Z23,Players!$AR$3:$AT$997,3,FALSE)</f>
        <v>#N/A</v>
      </c>
      <c r="AD23" s="192" t="e">
        <f>VLOOKUP(Z23,Players!$AR$3:$AU$997,4,FALSE)</f>
        <v>#N/A</v>
      </c>
      <c r="AE23" s="196"/>
    </row>
    <row r="24" spans="1:34" ht="14" thickTop="1" thickBot="1">
      <c r="A24" s="147">
        <f>'User Input'!C22</f>
        <v>0</v>
      </c>
      <c r="B24" s="152">
        <f>COUNTIF(Players!$D$3:$D$872,A24)</f>
        <v>0</v>
      </c>
      <c r="C24" s="153">
        <f>COUNTIF(Players!$Z$3:$AA$915,A24)</f>
        <v>0</v>
      </c>
      <c r="D24" s="154">
        <f t="shared" si="0"/>
        <v>0</v>
      </c>
      <c r="E24" s="24">
        <f>SUMIF(Players!$D$3:$D$872,A24,Players!$I$3:$I$872)</f>
        <v>0</v>
      </c>
      <c r="F24" s="25">
        <f>SUMIF(Players!$AA$3:$AA$915,A24,Players!$AF$3:$AF$915)</f>
        <v>0</v>
      </c>
      <c r="G24" s="155">
        <f t="shared" si="1"/>
        <v>0</v>
      </c>
      <c r="H24" s="156">
        <f>'User Input'!$C$29-B24</f>
        <v>13</v>
      </c>
      <c r="I24" s="157">
        <f>'User Input'!$C$30-C24</f>
        <v>9</v>
      </c>
      <c r="J24" s="158">
        <f t="shared" si="2"/>
        <v>22</v>
      </c>
      <c r="K24" s="159">
        <f>'User Input'!$C$27-G24</f>
        <v>280</v>
      </c>
      <c r="L24" s="160">
        <f t="shared" si="3"/>
        <v>12.727272727272727</v>
      </c>
      <c r="M24" s="161">
        <f t="shared" si="4"/>
        <v>259</v>
      </c>
      <c r="N24" s="43"/>
      <c r="S24" s="180">
        <f>SUM(W8:W23)</f>
        <v>0</v>
      </c>
      <c r="T24" s="181">
        <f>SUM(X8:X23)</f>
        <v>0</v>
      </c>
      <c r="U24" s="182"/>
      <c r="V24" s="1"/>
      <c r="AC24" s="183">
        <f>SUM(AG5:AG21)</f>
        <v>0</v>
      </c>
      <c r="AD24" s="184">
        <f>SUM(AH5:AH21)</f>
        <v>0</v>
      </c>
    </row>
    <row r="25" spans="1:34" ht="27" customHeight="1" thickTop="1">
      <c r="A25" s="42"/>
      <c r="B25" s="291" t="s">
        <v>45</v>
      </c>
      <c r="C25" s="292"/>
      <c r="D25" s="292"/>
      <c r="E25" s="292"/>
      <c r="F25" s="293"/>
      <c r="G25" s="294" t="s">
        <v>46</v>
      </c>
      <c r="H25" s="294"/>
      <c r="I25" s="294"/>
      <c r="J25" s="294"/>
      <c r="K25" s="294"/>
      <c r="L25" s="294"/>
      <c r="M25" s="133" t="s">
        <v>47</v>
      </c>
      <c r="N25" s="134" t="s">
        <v>44</v>
      </c>
      <c r="O25" s="128"/>
      <c r="P25" s="162" t="s">
        <v>39</v>
      </c>
      <c r="Q25" s="163"/>
      <c r="R25" s="163"/>
      <c r="S25" s="163"/>
      <c r="T25" s="163"/>
      <c r="U25" s="163"/>
      <c r="V25" s="163"/>
      <c r="W25" s="163"/>
      <c r="X25" s="163"/>
      <c r="Y25" s="164"/>
    </row>
    <row r="26" spans="1:34" ht="14.25" customHeight="1">
      <c r="A26" s="126"/>
      <c r="B26" s="135" t="s">
        <v>118</v>
      </c>
      <c r="C26" s="101" t="s">
        <v>119</v>
      </c>
      <c r="D26" s="101" t="s">
        <v>120</v>
      </c>
      <c r="E26" s="101" t="s">
        <v>121</v>
      </c>
      <c r="F26" s="102" t="s">
        <v>122</v>
      </c>
      <c r="G26" s="103" t="s">
        <v>131</v>
      </c>
      <c r="H26" s="104" t="s">
        <v>132</v>
      </c>
      <c r="I26" s="104" t="s">
        <v>133</v>
      </c>
      <c r="J26" s="103" t="s">
        <v>134</v>
      </c>
      <c r="K26" s="103" t="s">
        <v>135</v>
      </c>
      <c r="L26" s="103" t="s">
        <v>136</v>
      </c>
      <c r="M26" s="105"/>
      <c r="N26" s="136"/>
      <c r="O26" s="122"/>
      <c r="P26" s="165" t="s">
        <v>118</v>
      </c>
      <c r="Q26" s="44" t="s">
        <v>119</v>
      </c>
      <c r="R26" s="44" t="s">
        <v>120</v>
      </c>
      <c r="S26" s="44" t="s">
        <v>121</v>
      </c>
      <c r="T26" s="1"/>
      <c r="U26" s="44" t="s">
        <v>122</v>
      </c>
      <c r="V26" s="1"/>
      <c r="W26" s="1"/>
      <c r="X26" s="1"/>
      <c r="Y26" s="166"/>
    </row>
    <row r="27" spans="1:34" ht="15">
      <c r="A27" s="54" t="str">
        <f t="shared" ref="A27:A38" si="11">A71</f>
        <v>a</v>
      </c>
      <c r="B27" s="137">
        <f t="shared" ref="B27:F38" si="12">RANK(C71,C$71:C$82,1)</f>
        <v>1</v>
      </c>
      <c r="C27" s="75">
        <f t="shared" si="12"/>
        <v>1</v>
      </c>
      <c r="D27" s="75">
        <f t="shared" si="12"/>
        <v>1</v>
      </c>
      <c r="E27" s="75">
        <f t="shared" si="12"/>
        <v>1</v>
      </c>
      <c r="F27" s="75" t="e">
        <f t="shared" si="12"/>
        <v>#DIV/0!</v>
      </c>
      <c r="G27" s="127">
        <f>SUMIF(Players!$AA$3:$AA$915,A27,Players!AH$3:AH$915)</f>
        <v>0</v>
      </c>
      <c r="H27" s="76" t="e">
        <f t="shared" ref="H27:I38" si="13">RANK(I71,I$71:I$82,0)</f>
        <v>#DIV/0!</v>
      </c>
      <c r="I27" s="76" t="e">
        <f t="shared" si="13"/>
        <v>#DIV/0!</v>
      </c>
      <c r="J27" s="76">
        <f t="shared" ref="J27:L38" si="14">RANK(K71,K$71:K$82,1)</f>
        <v>1</v>
      </c>
      <c r="K27" s="76">
        <f t="shared" si="14"/>
        <v>1</v>
      </c>
      <c r="L27" s="76">
        <f t="shared" si="14"/>
        <v>1</v>
      </c>
      <c r="M27" s="74" t="e">
        <f t="shared" ref="M27:M38" si="15">B27+C27+D27+E27+F27+H27+I27+J27+K27+L27</f>
        <v>#DIV/0!</v>
      </c>
      <c r="N27" s="138" t="e">
        <f t="shared" ref="N27:N38" si="16">RANK(M27,M$27:M$38,1)</f>
        <v>#DIV/0!</v>
      </c>
      <c r="O27" s="129"/>
      <c r="P27" s="167">
        <f>'User Input'!C33/'User Input'!C29</f>
        <v>78.538461538461533</v>
      </c>
      <c r="Q27" s="52">
        <f>'User Input'!C34/'User Input'!C29</f>
        <v>19.615384615384617</v>
      </c>
      <c r="R27" s="52">
        <f>'User Input'!C35/'User Input'!C29</f>
        <v>74.84615384615384</v>
      </c>
      <c r="S27" s="52">
        <f>'User Input'!C36/'User Input'!C29</f>
        <v>13.615384615384615</v>
      </c>
      <c r="T27" s="1"/>
      <c r="U27" s="53">
        <f>'User Input'!C37</f>
        <v>0.27100000000000002</v>
      </c>
      <c r="V27" s="1"/>
      <c r="W27" s="1"/>
      <c r="X27" s="1"/>
      <c r="Y27" s="168" t="s">
        <v>42</v>
      </c>
    </row>
    <row r="28" spans="1:34" ht="15">
      <c r="A28" s="54" t="str">
        <f t="shared" si="11"/>
        <v>b</v>
      </c>
      <c r="B28" s="137">
        <f t="shared" si="12"/>
        <v>1</v>
      </c>
      <c r="C28" s="75">
        <f t="shared" si="12"/>
        <v>1</v>
      </c>
      <c r="D28" s="75">
        <f t="shared" si="12"/>
        <v>1</v>
      </c>
      <c r="E28" s="75">
        <f t="shared" si="12"/>
        <v>1</v>
      </c>
      <c r="F28" s="75" t="e">
        <f t="shared" si="12"/>
        <v>#DIV/0!</v>
      </c>
      <c r="G28" s="127">
        <f>SUMIF(Players!$AA$3:$AA$915,A28,Players!AH$3:AH$915)</f>
        <v>0</v>
      </c>
      <c r="H28" s="76" t="e">
        <f t="shared" si="13"/>
        <v>#DIV/0!</v>
      </c>
      <c r="I28" s="76" t="e">
        <f t="shared" si="13"/>
        <v>#DIV/0!</v>
      </c>
      <c r="J28" s="76">
        <f t="shared" si="14"/>
        <v>1</v>
      </c>
      <c r="K28" s="76">
        <f t="shared" si="14"/>
        <v>1</v>
      </c>
      <c r="L28" s="76">
        <f t="shared" si="14"/>
        <v>1</v>
      </c>
      <c r="M28" s="74" t="e">
        <f t="shared" si="15"/>
        <v>#DIV/0!</v>
      </c>
      <c r="N28" s="138" t="e">
        <f t="shared" si="16"/>
        <v>#DIV/0!</v>
      </c>
      <c r="O28" s="129"/>
      <c r="P28" s="167" t="e">
        <f>C43</f>
        <v>#DIV/0!</v>
      </c>
      <c r="Q28" s="52" t="e">
        <f>D43</f>
        <v>#DIV/0!</v>
      </c>
      <c r="R28" s="52" t="e">
        <f>E43</f>
        <v>#DIV/0!</v>
      </c>
      <c r="S28" s="52" t="e">
        <f>F43</f>
        <v>#DIV/0!</v>
      </c>
      <c r="T28" s="1"/>
      <c r="U28" s="53" t="e">
        <f>G43</f>
        <v>#DIV/0!</v>
      </c>
      <c r="V28" s="1"/>
      <c r="W28" s="1"/>
      <c r="X28" s="1"/>
      <c r="Y28" s="168" t="s">
        <v>126</v>
      </c>
    </row>
    <row r="29" spans="1:34" ht="15">
      <c r="A29" s="54" t="str">
        <f t="shared" si="11"/>
        <v>c</v>
      </c>
      <c r="B29" s="137">
        <f t="shared" si="12"/>
        <v>1</v>
      </c>
      <c r="C29" s="75">
        <f t="shared" si="12"/>
        <v>1</v>
      </c>
      <c r="D29" s="75">
        <f t="shared" si="12"/>
        <v>1</v>
      </c>
      <c r="E29" s="75">
        <f t="shared" si="12"/>
        <v>1</v>
      </c>
      <c r="F29" s="75" t="e">
        <f t="shared" si="12"/>
        <v>#DIV/0!</v>
      </c>
      <c r="G29" s="127">
        <f>SUMIF(Players!$AA$3:$AA$915,A29,Players!AH$3:AH$915)</f>
        <v>0</v>
      </c>
      <c r="H29" s="76" t="e">
        <f t="shared" si="13"/>
        <v>#DIV/0!</v>
      </c>
      <c r="I29" s="76" t="e">
        <f t="shared" si="13"/>
        <v>#DIV/0!</v>
      </c>
      <c r="J29" s="76">
        <f t="shared" si="14"/>
        <v>1</v>
      </c>
      <c r="K29" s="76">
        <f t="shared" si="14"/>
        <v>1</v>
      </c>
      <c r="L29" s="76">
        <f t="shared" si="14"/>
        <v>1</v>
      </c>
      <c r="M29" s="74" t="e">
        <f t="shared" si="15"/>
        <v>#DIV/0!</v>
      </c>
      <c r="N29" s="138" t="e">
        <f t="shared" si="16"/>
        <v>#DIV/0!</v>
      </c>
      <c r="O29" s="129"/>
      <c r="P29" s="169"/>
      <c r="Q29" s="64"/>
      <c r="R29" s="64"/>
      <c r="S29" s="64"/>
      <c r="T29" s="1"/>
      <c r="U29" s="64"/>
      <c r="V29" s="1"/>
      <c r="W29" s="1"/>
      <c r="X29" s="1"/>
      <c r="Y29" s="170"/>
    </row>
    <row r="30" spans="1:34" ht="15">
      <c r="A30" s="54" t="str">
        <f t="shared" si="11"/>
        <v>d</v>
      </c>
      <c r="B30" s="137">
        <f t="shared" si="12"/>
        <v>1</v>
      </c>
      <c r="C30" s="75">
        <f t="shared" si="12"/>
        <v>1</v>
      </c>
      <c r="D30" s="75">
        <f t="shared" si="12"/>
        <v>1</v>
      </c>
      <c r="E30" s="75">
        <f t="shared" si="12"/>
        <v>1</v>
      </c>
      <c r="F30" s="75" t="e">
        <f t="shared" si="12"/>
        <v>#DIV/0!</v>
      </c>
      <c r="G30" s="127">
        <f>SUMIF(Players!$AA$3:$AA$915,A30,Players!AH$3:AH$915)</f>
        <v>0</v>
      </c>
      <c r="H30" s="76" t="e">
        <f t="shared" si="13"/>
        <v>#DIV/0!</v>
      </c>
      <c r="I30" s="76" t="e">
        <f t="shared" si="13"/>
        <v>#DIV/0!</v>
      </c>
      <c r="J30" s="76">
        <f t="shared" si="14"/>
        <v>1</v>
      </c>
      <c r="K30" s="76">
        <f t="shared" si="14"/>
        <v>1</v>
      </c>
      <c r="L30" s="76">
        <f t="shared" si="14"/>
        <v>1</v>
      </c>
      <c r="M30" s="74" t="e">
        <f t="shared" si="15"/>
        <v>#DIV/0!</v>
      </c>
      <c r="N30" s="138" t="e">
        <f t="shared" si="16"/>
        <v>#DIV/0!</v>
      </c>
      <c r="O30" s="129"/>
      <c r="P30" s="171" t="s">
        <v>132</v>
      </c>
      <c r="Q30" s="65" t="s">
        <v>133</v>
      </c>
      <c r="R30" s="65" t="s">
        <v>134</v>
      </c>
      <c r="S30" s="65" t="s">
        <v>135</v>
      </c>
      <c r="T30" s="1"/>
      <c r="U30" s="65" t="s">
        <v>136</v>
      </c>
      <c r="V30" s="1"/>
      <c r="W30" s="1"/>
      <c r="X30" s="1"/>
      <c r="Y30" s="172"/>
    </row>
    <row r="31" spans="1:34" ht="15">
      <c r="A31" s="54" t="str">
        <f t="shared" si="11"/>
        <v>e</v>
      </c>
      <c r="B31" s="137">
        <f t="shared" si="12"/>
        <v>1</v>
      </c>
      <c r="C31" s="75">
        <f t="shared" si="12"/>
        <v>1</v>
      </c>
      <c r="D31" s="75">
        <f t="shared" si="12"/>
        <v>1</v>
      </c>
      <c r="E31" s="75">
        <f t="shared" si="12"/>
        <v>1</v>
      </c>
      <c r="F31" s="75" t="e">
        <f t="shared" si="12"/>
        <v>#DIV/0!</v>
      </c>
      <c r="G31" s="127">
        <f>SUMIF(Players!$AA$3:$AA$915,A31,Players!AH$3:AH$915)</f>
        <v>0</v>
      </c>
      <c r="H31" s="76" t="e">
        <f t="shared" si="13"/>
        <v>#DIV/0!</v>
      </c>
      <c r="I31" s="76" t="e">
        <f t="shared" si="13"/>
        <v>#DIV/0!</v>
      </c>
      <c r="J31" s="76">
        <f t="shared" si="14"/>
        <v>1</v>
      </c>
      <c r="K31" s="76">
        <f t="shared" si="14"/>
        <v>1</v>
      </c>
      <c r="L31" s="76">
        <f t="shared" si="14"/>
        <v>1</v>
      </c>
      <c r="M31" s="74" t="e">
        <f t="shared" si="15"/>
        <v>#DIV/0!</v>
      </c>
      <c r="N31" s="138" t="e">
        <f t="shared" si="16"/>
        <v>#DIV/0!</v>
      </c>
      <c r="O31" s="129"/>
      <c r="P31" s="173">
        <f>'User Input'!C39</f>
        <v>3.56</v>
      </c>
      <c r="Q31" s="66">
        <f>'User Input'!C40</f>
        <v>1.23</v>
      </c>
      <c r="R31" s="52">
        <f>'User Input'!C41/'User Input'!C30</f>
        <v>9.5555555555555554</v>
      </c>
      <c r="S31" s="52">
        <f>'User Input'!C42/'User Input'!C30</f>
        <v>13.555555555555555</v>
      </c>
      <c r="T31" s="1"/>
      <c r="U31" s="52">
        <f>'User Input'!C43/'User Input'!C30</f>
        <v>141.33333333333334</v>
      </c>
      <c r="V31" s="1"/>
      <c r="W31" s="1"/>
      <c r="X31" s="1"/>
      <c r="Y31" s="174" t="s">
        <v>42</v>
      </c>
    </row>
    <row r="32" spans="1:34" ht="16" thickBot="1">
      <c r="A32" s="54" t="str">
        <f t="shared" si="11"/>
        <v>f</v>
      </c>
      <c r="B32" s="137">
        <f t="shared" si="12"/>
        <v>1</v>
      </c>
      <c r="C32" s="75">
        <f t="shared" si="12"/>
        <v>1</v>
      </c>
      <c r="D32" s="75">
        <f t="shared" si="12"/>
        <v>1</v>
      </c>
      <c r="E32" s="75">
        <f t="shared" si="12"/>
        <v>1</v>
      </c>
      <c r="F32" s="75" t="e">
        <f t="shared" si="12"/>
        <v>#DIV/0!</v>
      </c>
      <c r="G32" s="127">
        <f>SUMIF(Players!$AA$3:$AA$915,A32,Players!AH$3:AH$915)</f>
        <v>0</v>
      </c>
      <c r="H32" s="76" t="e">
        <f t="shared" si="13"/>
        <v>#DIV/0!</v>
      </c>
      <c r="I32" s="76" t="e">
        <f t="shared" si="13"/>
        <v>#DIV/0!</v>
      </c>
      <c r="J32" s="76">
        <f t="shared" si="14"/>
        <v>1</v>
      </c>
      <c r="K32" s="76">
        <f t="shared" si="14"/>
        <v>1</v>
      </c>
      <c r="L32" s="76">
        <f t="shared" si="14"/>
        <v>1</v>
      </c>
      <c r="M32" s="74" t="e">
        <f t="shared" si="15"/>
        <v>#DIV/0!</v>
      </c>
      <c r="N32" s="138" t="e">
        <f t="shared" si="16"/>
        <v>#DIV/0!</v>
      </c>
      <c r="O32" s="129"/>
      <c r="P32" s="175" t="e">
        <f>I43</f>
        <v>#DIV/0!</v>
      </c>
      <c r="Q32" s="176" t="e">
        <f>J43</f>
        <v>#DIV/0!</v>
      </c>
      <c r="R32" s="177" t="e">
        <f>K43</f>
        <v>#DIV/0!</v>
      </c>
      <c r="S32" s="177" t="e">
        <f>L43</f>
        <v>#DIV/0!</v>
      </c>
      <c r="T32" s="178"/>
      <c r="U32" s="177" t="e">
        <f>M43</f>
        <v>#DIV/0!</v>
      </c>
      <c r="V32" s="178"/>
      <c r="W32" s="178"/>
      <c r="X32" s="178"/>
      <c r="Y32" s="179" t="s">
        <v>126</v>
      </c>
    </row>
    <row r="33" spans="1:18" ht="16" thickTop="1">
      <c r="A33" s="54" t="str">
        <f t="shared" si="11"/>
        <v>g</v>
      </c>
      <c r="B33" s="137">
        <f t="shared" si="12"/>
        <v>1</v>
      </c>
      <c r="C33" s="75">
        <f t="shared" si="12"/>
        <v>1</v>
      </c>
      <c r="D33" s="75">
        <f t="shared" si="12"/>
        <v>1</v>
      </c>
      <c r="E33" s="75">
        <f t="shared" si="12"/>
        <v>1</v>
      </c>
      <c r="F33" s="75" t="e">
        <f t="shared" si="12"/>
        <v>#DIV/0!</v>
      </c>
      <c r="G33" s="127">
        <f>SUMIF(Players!$AA$3:$AA$915,A33,Players!AH$3:AH$915)</f>
        <v>0</v>
      </c>
      <c r="H33" s="76" t="e">
        <f t="shared" si="13"/>
        <v>#DIV/0!</v>
      </c>
      <c r="I33" s="76" t="e">
        <f t="shared" si="13"/>
        <v>#DIV/0!</v>
      </c>
      <c r="J33" s="76">
        <f t="shared" si="14"/>
        <v>1</v>
      </c>
      <c r="K33" s="76">
        <f t="shared" si="14"/>
        <v>1</v>
      </c>
      <c r="L33" s="76">
        <f t="shared" si="14"/>
        <v>1</v>
      </c>
      <c r="M33" s="74" t="e">
        <f t="shared" si="15"/>
        <v>#DIV/0!</v>
      </c>
      <c r="N33" s="138" t="e">
        <f t="shared" si="16"/>
        <v>#DIV/0!</v>
      </c>
      <c r="O33" s="129"/>
      <c r="P33" s="130" t="s">
        <v>43</v>
      </c>
      <c r="Q33" s="131"/>
      <c r="R33" s="132">
        <f>SUM(D3:D24)</f>
        <v>0</v>
      </c>
    </row>
    <row r="34" spans="1:18" ht="15">
      <c r="A34" s="54" t="str">
        <f t="shared" si="11"/>
        <v>h</v>
      </c>
      <c r="B34" s="137">
        <f t="shared" si="12"/>
        <v>1</v>
      </c>
      <c r="C34" s="75">
        <f t="shared" si="12"/>
        <v>1</v>
      </c>
      <c r="D34" s="75">
        <f t="shared" si="12"/>
        <v>1</v>
      </c>
      <c r="E34" s="75">
        <f t="shared" si="12"/>
        <v>1</v>
      </c>
      <c r="F34" s="75" t="e">
        <f t="shared" si="12"/>
        <v>#DIV/0!</v>
      </c>
      <c r="G34" s="127">
        <f>SUMIF(Players!$AA$3:$AA$915,A34,Players!AH$3:AH$915)</f>
        <v>0</v>
      </c>
      <c r="H34" s="76" t="e">
        <f t="shared" si="13"/>
        <v>#DIV/0!</v>
      </c>
      <c r="I34" s="76" t="e">
        <f t="shared" si="13"/>
        <v>#DIV/0!</v>
      </c>
      <c r="J34" s="76">
        <f t="shared" si="14"/>
        <v>1</v>
      </c>
      <c r="K34" s="76">
        <f t="shared" si="14"/>
        <v>1</v>
      </c>
      <c r="L34" s="76">
        <f t="shared" si="14"/>
        <v>1</v>
      </c>
      <c r="M34" s="74" t="e">
        <f t="shared" si="15"/>
        <v>#DIV/0!</v>
      </c>
      <c r="N34" s="138" t="e">
        <f t="shared" si="16"/>
        <v>#DIV/0!</v>
      </c>
      <c r="O34" s="129"/>
    </row>
    <row r="35" spans="1:18" ht="15">
      <c r="A35" s="54" t="str">
        <f t="shared" si="11"/>
        <v>i</v>
      </c>
      <c r="B35" s="137">
        <f t="shared" si="12"/>
        <v>1</v>
      </c>
      <c r="C35" s="75">
        <f t="shared" si="12"/>
        <v>1</v>
      </c>
      <c r="D35" s="75">
        <f t="shared" si="12"/>
        <v>1</v>
      </c>
      <c r="E35" s="75">
        <f t="shared" si="12"/>
        <v>1</v>
      </c>
      <c r="F35" s="75" t="e">
        <f t="shared" si="12"/>
        <v>#DIV/0!</v>
      </c>
      <c r="G35" s="127">
        <f>SUMIF(Players!$AA$3:$AA$915,A35,Players!AH$3:AH$915)</f>
        <v>0</v>
      </c>
      <c r="H35" s="76" t="e">
        <f t="shared" si="13"/>
        <v>#DIV/0!</v>
      </c>
      <c r="I35" s="76" t="e">
        <f t="shared" si="13"/>
        <v>#DIV/0!</v>
      </c>
      <c r="J35" s="76">
        <f t="shared" si="14"/>
        <v>1</v>
      </c>
      <c r="K35" s="76">
        <f t="shared" si="14"/>
        <v>1</v>
      </c>
      <c r="L35" s="76">
        <f t="shared" si="14"/>
        <v>1</v>
      </c>
      <c r="M35" s="74" t="e">
        <f t="shared" si="15"/>
        <v>#DIV/0!</v>
      </c>
      <c r="N35" s="138" t="e">
        <f t="shared" si="16"/>
        <v>#DIV/0!</v>
      </c>
      <c r="O35" s="129"/>
    </row>
    <row r="36" spans="1:18" ht="15">
      <c r="A36" s="54" t="str">
        <f t="shared" si="11"/>
        <v>j</v>
      </c>
      <c r="B36" s="137">
        <f t="shared" si="12"/>
        <v>1</v>
      </c>
      <c r="C36" s="75">
        <f t="shared" si="12"/>
        <v>1</v>
      </c>
      <c r="D36" s="75">
        <f t="shared" si="12"/>
        <v>1</v>
      </c>
      <c r="E36" s="75">
        <f t="shared" si="12"/>
        <v>1</v>
      </c>
      <c r="F36" s="75" t="e">
        <f t="shared" si="12"/>
        <v>#DIV/0!</v>
      </c>
      <c r="G36" s="127">
        <f>SUMIF(Players!$AA$3:$AA$915,A36,Players!AH$3:AH$915)</f>
        <v>0</v>
      </c>
      <c r="H36" s="76" t="e">
        <f t="shared" si="13"/>
        <v>#DIV/0!</v>
      </c>
      <c r="I36" s="76" t="e">
        <f t="shared" si="13"/>
        <v>#DIV/0!</v>
      </c>
      <c r="J36" s="76">
        <f t="shared" si="14"/>
        <v>1</v>
      </c>
      <c r="K36" s="76">
        <f t="shared" si="14"/>
        <v>1</v>
      </c>
      <c r="L36" s="76">
        <f t="shared" si="14"/>
        <v>1</v>
      </c>
      <c r="M36" s="74" t="e">
        <f t="shared" si="15"/>
        <v>#DIV/0!</v>
      </c>
      <c r="N36" s="138" t="e">
        <f t="shared" si="16"/>
        <v>#DIV/0!</v>
      </c>
      <c r="O36" s="129"/>
    </row>
    <row r="37" spans="1:18" ht="15">
      <c r="A37" s="54" t="str">
        <f t="shared" si="11"/>
        <v>k</v>
      </c>
      <c r="B37" s="137">
        <f t="shared" si="12"/>
        <v>1</v>
      </c>
      <c r="C37" s="75">
        <f t="shared" si="12"/>
        <v>1</v>
      </c>
      <c r="D37" s="75">
        <f t="shared" si="12"/>
        <v>1</v>
      </c>
      <c r="E37" s="75">
        <f t="shared" si="12"/>
        <v>1</v>
      </c>
      <c r="F37" s="75" t="e">
        <f t="shared" si="12"/>
        <v>#DIV/0!</v>
      </c>
      <c r="G37" s="127">
        <f>SUMIF(Players!$AA$3:$AA$915,A37,Players!AH$3:AH$915)</f>
        <v>0</v>
      </c>
      <c r="H37" s="76" t="e">
        <f t="shared" si="13"/>
        <v>#DIV/0!</v>
      </c>
      <c r="I37" s="76" t="e">
        <f t="shared" si="13"/>
        <v>#DIV/0!</v>
      </c>
      <c r="J37" s="76">
        <f t="shared" si="14"/>
        <v>1</v>
      </c>
      <c r="K37" s="76">
        <f t="shared" si="14"/>
        <v>1</v>
      </c>
      <c r="L37" s="76">
        <f t="shared" si="14"/>
        <v>1</v>
      </c>
      <c r="M37" s="74" t="e">
        <f t="shared" si="15"/>
        <v>#DIV/0!</v>
      </c>
      <c r="N37" s="138" t="e">
        <f t="shared" si="16"/>
        <v>#DIV/0!</v>
      </c>
      <c r="O37" s="129"/>
    </row>
    <row r="38" spans="1:18" ht="16" thickBot="1">
      <c r="A38" s="54" t="str">
        <f t="shared" si="11"/>
        <v>l</v>
      </c>
      <c r="B38" s="139">
        <f t="shared" si="12"/>
        <v>1</v>
      </c>
      <c r="C38" s="140">
        <f t="shared" si="12"/>
        <v>1</v>
      </c>
      <c r="D38" s="140">
        <f t="shared" si="12"/>
        <v>1</v>
      </c>
      <c r="E38" s="140">
        <f t="shared" si="12"/>
        <v>1</v>
      </c>
      <c r="F38" s="140" t="e">
        <f t="shared" si="12"/>
        <v>#DIV/0!</v>
      </c>
      <c r="G38" s="141">
        <f>SUMIF(Players!$AA$3:$AA$915,A38,Players!AH$3:AH$915)</f>
        <v>0</v>
      </c>
      <c r="H38" s="142" t="e">
        <f t="shared" si="13"/>
        <v>#DIV/0!</v>
      </c>
      <c r="I38" s="142" t="e">
        <f t="shared" si="13"/>
        <v>#DIV/0!</v>
      </c>
      <c r="J38" s="142">
        <f t="shared" si="14"/>
        <v>1</v>
      </c>
      <c r="K38" s="142">
        <f t="shared" si="14"/>
        <v>1</v>
      </c>
      <c r="L38" s="142">
        <f t="shared" si="14"/>
        <v>1</v>
      </c>
      <c r="M38" s="143" t="e">
        <f t="shared" si="15"/>
        <v>#DIV/0!</v>
      </c>
      <c r="N38" s="144" t="e">
        <f t="shared" si="16"/>
        <v>#DIV/0!</v>
      </c>
      <c r="O38" s="129"/>
    </row>
    <row r="39" spans="1:18" ht="13" thickTop="1"/>
    <row r="41" spans="1:18">
      <c r="C41" s="295" t="s">
        <v>48</v>
      </c>
      <c r="D41" s="295"/>
      <c r="E41" s="295"/>
      <c r="F41" s="295"/>
      <c r="G41" s="295"/>
      <c r="I41" s="296" t="s">
        <v>49</v>
      </c>
      <c r="J41" s="296"/>
      <c r="K41" s="296"/>
      <c r="L41" s="296"/>
      <c r="M41" s="296"/>
      <c r="N41" s="122"/>
    </row>
    <row r="42" spans="1:18">
      <c r="A42" s="297" t="s">
        <v>116</v>
      </c>
      <c r="B42" s="297"/>
      <c r="C42" s="47" t="s">
        <v>118</v>
      </c>
      <c r="D42" s="47" t="s">
        <v>119</v>
      </c>
      <c r="E42" s="47" t="s">
        <v>120</v>
      </c>
      <c r="F42" s="47" t="s">
        <v>121</v>
      </c>
      <c r="G42" s="77" t="s">
        <v>122</v>
      </c>
      <c r="I42" s="50" t="s">
        <v>132</v>
      </c>
      <c r="J42" s="50" t="s">
        <v>133</v>
      </c>
      <c r="K42" s="50" t="s">
        <v>134</v>
      </c>
      <c r="L42" s="50" t="s">
        <v>135</v>
      </c>
      <c r="M42" s="78" t="s">
        <v>136</v>
      </c>
      <c r="N42" s="123"/>
    </row>
    <row r="43" spans="1:18">
      <c r="A43" s="288" t="str">
        <f>'User Input'!C1</f>
        <v>a</v>
      </c>
      <c r="B43" s="288"/>
      <c r="C43" s="56" t="e">
        <f t="shared" ref="C43:F67" si="17">C71/$B3</f>
        <v>#DIV/0!</v>
      </c>
      <c r="D43" s="56" t="e">
        <f t="shared" si="17"/>
        <v>#DIV/0!</v>
      </c>
      <c r="E43" s="56" t="e">
        <f t="shared" si="17"/>
        <v>#DIV/0!</v>
      </c>
      <c r="F43" s="56" t="e">
        <f t="shared" si="17"/>
        <v>#DIV/0!</v>
      </c>
      <c r="G43" s="79" t="e">
        <f t="shared" ref="G43:G67" si="18">G71</f>
        <v>#DIV/0!</v>
      </c>
      <c r="I43" s="59" t="e">
        <f t="shared" ref="I43:J67" si="19">I71</f>
        <v>#DIV/0!</v>
      </c>
      <c r="J43" s="59" t="e">
        <f t="shared" si="19"/>
        <v>#DIV/0!</v>
      </c>
      <c r="K43" s="61" t="e">
        <f t="shared" ref="K43:M45" si="20">K71/$C3</f>
        <v>#DIV/0!</v>
      </c>
      <c r="L43" s="61" t="e">
        <f t="shared" si="20"/>
        <v>#DIV/0!</v>
      </c>
      <c r="M43" s="61" t="e">
        <f t="shared" si="20"/>
        <v>#DIV/0!</v>
      </c>
      <c r="N43" s="124"/>
    </row>
    <row r="44" spans="1:18">
      <c r="A44" s="288" t="str">
        <f>'User Input'!C2</f>
        <v>b</v>
      </c>
      <c r="B44" s="288"/>
      <c r="C44" s="56" t="e">
        <f t="shared" si="17"/>
        <v>#DIV/0!</v>
      </c>
      <c r="D44" s="56" t="e">
        <f t="shared" si="17"/>
        <v>#DIV/0!</v>
      </c>
      <c r="E44" s="56" t="e">
        <f t="shared" si="17"/>
        <v>#DIV/0!</v>
      </c>
      <c r="F44" s="56" t="e">
        <f t="shared" si="17"/>
        <v>#DIV/0!</v>
      </c>
      <c r="G44" s="79" t="e">
        <f t="shared" si="18"/>
        <v>#DIV/0!</v>
      </c>
      <c r="I44" s="59" t="e">
        <f t="shared" si="19"/>
        <v>#DIV/0!</v>
      </c>
      <c r="J44" s="59" t="e">
        <f t="shared" si="19"/>
        <v>#DIV/0!</v>
      </c>
      <c r="K44" s="61" t="e">
        <f t="shared" si="20"/>
        <v>#DIV/0!</v>
      </c>
      <c r="L44" s="61" t="e">
        <f t="shared" si="20"/>
        <v>#DIV/0!</v>
      </c>
      <c r="M44" s="61" t="e">
        <f t="shared" si="20"/>
        <v>#DIV/0!</v>
      </c>
      <c r="N44" s="124"/>
    </row>
    <row r="45" spans="1:18">
      <c r="A45" s="288" t="str">
        <f>'User Input'!C3</f>
        <v>c</v>
      </c>
      <c r="B45" s="288"/>
      <c r="C45" s="56" t="e">
        <f t="shared" si="17"/>
        <v>#DIV/0!</v>
      </c>
      <c r="D45" s="56" t="e">
        <f t="shared" si="17"/>
        <v>#DIV/0!</v>
      </c>
      <c r="E45" s="56" t="e">
        <f t="shared" si="17"/>
        <v>#DIV/0!</v>
      </c>
      <c r="F45" s="56" t="e">
        <f t="shared" si="17"/>
        <v>#DIV/0!</v>
      </c>
      <c r="G45" s="79" t="e">
        <f t="shared" si="18"/>
        <v>#DIV/0!</v>
      </c>
      <c r="I45" s="59" t="e">
        <f t="shared" si="19"/>
        <v>#DIV/0!</v>
      </c>
      <c r="J45" s="59" t="e">
        <f t="shared" si="19"/>
        <v>#DIV/0!</v>
      </c>
      <c r="K45" s="61" t="e">
        <f t="shared" si="20"/>
        <v>#DIV/0!</v>
      </c>
      <c r="L45" s="61" t="e">
        <f t="shared" si="20"/>
        <v>#DIV/0!</v>
      </c>
      <c r="M45" s="61" t="e">
        <f t="shared" si="20"/>
        <v>#DIV/0!</v>
      </c>
      <c r="N45" s="124"/>
    </row>
    <row r="46" spans="1:18">
      <c r="A46" s="288" t="str">
        <f>'User Input'!C4</f>
        <v>d</v>
      </c>
      <c r="B46" s="288"/>
      <c r="C46" s="56" t="e">
        <f t="shared" si="17"/>
        <v>#DIV/0!</v>
      </c>
      <c r="D46" s="56" t="e">
        <f t="shared" si="17"/>
        <v>#DIV/0!</v>
      </c>
      <c r="E46" s="56" t="e">
        <f t="shared" si="17"/>
        <v>#DIV/0!</v>
      </c>
      <c r="F46" s="56" t="e">
        <f t="shared" si="17"/>
        <v>#DIV/0!</v>
      </c>
      <c r="G46" s="79" t="e">
        <f t="shared" si="18"/>
        <v>#DIV/0!</v>
      </c>
      <c r="I46" s="59" t="e">
        <f t="shared" si="19"/>
        <v>#DIV/0!</v>
      </c>
      <c r="J46" s="59" t="e">
        <f t="shared" si="19"/>
        <v>#DIV/0!</v>
      </c>
      <c r="K46" s="61" t="e">
        <f t="shared" ref="K46:M46" si="21">K74/$C6</f>
        <v>#DIV/0!</v>
      </c>
      <c r="L46" s="61" t="e">
        <f t="shared" si="21"/>
        <v>#DIV/0!</v>
      </c>
      <c r="M46" s="61" t="e">
        <f t="shared" si="21"/>
        <v>#DIV/0!</v>
      </c>
      <c r="N46" s="124"/>
    </row>
    <row r="47" spans="1:18">
      <c r="A47" s="288" t="str">
        <f>'User Input'!C5</f>
        <v>e</v>
      </c>
      <c r="B47" s="288"/>
      <c r="C47" s="56" t="e">
        <f t="shared" si="17"/>
        <v>#DIV/0!</v>
      </c>
      <c r="D47" s="56" t="e">
        <f t="shared" si="17"/>
        <v>#DIV/0!</v>
      </c>
      <c r="E47" s="56" t="e">
        <f t="shared" si="17"/>
        <v>#DIV/0!</v>
      </c>
      <c r="F47" s="56" t="e">
        <f t="shared" si="17"/>
        <v>#DIV/0!</v>
      </c>
      <c r="G47" s="79" t="e">
        <f t="shared" si="18"/>
        <v>#DIV/0!</v>
      </c>
      <c r="I47" s="59" t="e">
        <f t="shared" si="19"/>
        <v>#DIV/0!</v>
      </c>
      <c r="J47" s="59" t="e">
        <f t="shared" si="19"/>
        <v>#DIV/0!</v>
      </c>
      <c r="K47" s="61" t="e">
        <f t="shared" ref="K47:M47" si="22">K75/$C7</f>
        <v>#DIV/0!</v>
      </c>
      <c r="L47" s="61" t="e">
        <f t="shared" si="22"/>
        <v>#DIV/0!</v>
      </c>
      <c r="M47" s="61" t="e">
        <f t="shared" si="22"/>
        <v>#DIV/0!</v>
      </c>
      <c r="N47" s="124"/>
    </row>
    <row r="48" spans="1:18">
      <c r="A48" s="288" t="str">
        <f>'User Input'!C6</f>
        <v>f</v>
      </c>
      <c r="B48" s="288"/>
      <c r="C48" s="56" t="e">
        <f t="shared" si="17"/>
        <v>#DIV/0!</v>
      </c>
      <c r="D48" s="56" t="e">
        <f t="shared" si="17"/>
        <v>#DIV/0!</v>
      </c>
      <c r="E48" s="56" t="e">
        <f t="shared" si="17"/>
        <v>#DIV/0!</v>
      </c>
      <c r="F48" s="56" t="e">
        <f t="shared" si="17"/>
        <v>#DIV/0!</v>
      </c>
      <c r="G48" s="79" t="e">
        <f t="shared" si="18"/>
        <v>#DIV/0!</v>
      </c>
      <c r="I48" s="59" t="e">
        <f t="shared" si="19"/>
        <v>#DIV/0!</v>
      </c>
      <c r="J48" s="59" t="e">
        <f t="shared" si="19"/>
        <v>#DIV/0!</v>
      </c>
      <c r="K48" s="61" t="e">
        <f t="shared" ref="K48:M48" si="23">K76/$C8</f>
        <v>#DIV/0!</v>
      </c>
      <c r="L48" s="61" t="e">
        <f t="shared" si="23"/>
        <v>#DIV/0!</v>
      </c>
      <c r="M48" s="61" t="e">
        <f t="shared" si="23"/>
        <v>#DIV/0!</v>
      </c>
      <c r="N48" s="124"/>
    </row>
    <row r="49" spans="1:14">
      <c r="A49" s="288" t="str">
        <f>'User Input'!C7</f>
        <v>g</v>
      </c>
      <c r="B49" s="288"/>
      <c r="C49" s="56" t="e">
        <f t="shared" si="17"/>
        <v>#DIV/0!</v>
      </c>
      <c r="D49" s="56" t="e">
        <f t="shared" si="17"/>
        <v>#DIV/0!</v>
      </c>
      <c r="E49" s="56" t="e">
        <f t="shared" si="17"/>
        <v>#DIV/0!</v>
      </c>
      <c r="F49" s="56" t="e">
        <f t="shared" si="17"/>
        <v>#DIV/0!</v>
      </c>
      <c r="G49" s="79" t="e">
        <f t="shared" si="18"/>
        <v>#DIV/0!</v>
      </c>
      <c r="I49" s="59" t="e">
        <f t="shared" si="19"/>
        <v>#DIV/0!</v>
      </c>
      <c r="J49" s="59" t="e">
        <f t="shared" si="19"/>
        <v>#DIV/0!</v>
      </c>
      <c r="K49" s="61" t="e">
        <f t="shared" ref="K49:M49" si="24">K77/$C9</f>
        <v>#DIV/0!</v>
      </c>
      <c r="L49" s="61" t="e">
        <f t="shared" si="24"/>
        <v>#DIV/0!</v>
      </c>
      <c r="M49" s="61" t="e">
        <f t="shared" si="24"/>
        <v>#DIV/0!</v>
      </c>
      <c r="N49" s="124"/>
    </row>
    <row r="50" spans="1:14">
      <c r="A50" s="288" t="str">
        <f>'User Input'!C8</f>
        <v>h</v>
      </c>
      <c r="B50" s="288"/>
      <c r="C50" s="56" t="e">
        <f t="shared" si="17"/>
        <v>#DIV/0!</v>
      </c>
      <c r="D50" s="56" t="e">
        <f t="shared" si="17"/>
        <v>#DIV/0!</v>
      </c>
      <c r="E50" s="56" t="e">
        <f t="shared" si="17"/>
        <v>#DIV/0!</v>
      </c>
      <c r="F50" s="56" t="e">
        <f t="shared" si="17"/>
        <v>#DIV/0!</v>
      </c>
      <c r="G50" s="79" t="e">
        <f t="shared" si="18"/>
        <v>#DIV/0!</v>
      </c>
      <c r="I50" s="59" t="e">
        <f t="shared" si="19"/>
        <v>#DIV/0!</v>
      </c>
      <c r="J50" s="59" t="e">
        <f t="shared" si="19"/>
        <v>#DIV/0!</v>
      </c>
      <c r="K50" s="61" t="e">
        <f t="shared" ref="K50:M50" si="25">K78/$C10</f>
        <v>#DIV/0!</v>
      </c>
      <c r="L50" s="61" t="e">
        <f t="shared" si="25"/>
        <v>#DIV/0!</v>
      </c>
      <c r="M50" s="61" t="e">
        <f t="shared" si="25"/>
        <v>#DIV/0!</v>
      </c>
      <c r="N50" s="124"/>
    </row>
    <row r="51" spans="1:14">
      <c r="A51" s="288" t="str">
        <f>'User Input'!C9</f>
        <v>i</v>
      </c>
      <c r="B51" s="288"/>
      <c r="C51" s="56" t="e">
        <f t="shared" si="17"/>
        <v>#DIV/0!</v>
      </c>
      <c r="D51" s="56" t="e">
        <f t="shared" si="17"/>
        <v>#DIV/0!</v>
      </c>
      <c r="E51" s="56" t="e">
        <f t="shared" si="17"/>
        <v>#DIV/0!</v>
      </c>
      <c r="F51" s="56" t="e">
        <f t="shared" si="17"/>
        <v>#DIV/0!</v>
      </c>
      <c r="G51" s="79" t="e">
        <f t="shared" si="18"/>
        <v>#DIV/0!</v>
      </c>
      <c r="I51" s="59" t="e">
        <f t="shared" si="19"/>
        <v>#DIV/0!</v>
      </c>
      <c r="J51" s="59" t="e">
        <f t="shared" si="19"/>
        <v>#DIV/0!</v>
      </c>
      <c r="K51" s="61" t="e">
        <f t="shared" ref="K51:M51" si="26">K79/$C11</f>
        <v>#DIV/0!</v>
      </c>
      <c r="L51" s="61" t="e">
        <f t="shared" si="26"/>
        <v>#DIV/0!</v>
      </c>
      <c r="M51" s="61" t="e">
        <f t="shared" si="26"/>
        <v>#DIV/0!</v>
      </c>
      <c r="N51" s="124"/>
    </row>
    <row r="52" spans="1:14">
      <c r="A52" s="288" t="str">
        <f>'User Input'!C10</f>
        <v>j</v>
      </c>
      <c r="B52" s="288"/>
      <c r="C52" s="56" t="e">
        <f t="shared" si="17"/>
        <v>#DIV/0!</v>
      </c>
      <c r="D52" s="56" t="e">
        <f t="shared" si="17"/>
        <v>#DIV/0!</v>
      </c>
      <c r="E52" s="56" t="e">
        <f t="shared" si="17"/>
        <v>#DIV/0!</v>
      </c>
      <c r="F52" s="56" t="e">
        <f t="shared" si="17"/>
        <v>#DIV/0!</v>
      </c>
      <c r="G52" s="79" t="e">
        <f t="shared" si="18"/>
        <v>#DIV/0!</v>
      </c>
      <c r="I52" s="59" t="e">
        <f t="shared" si="19"/>
        <v>#DIV/0!</v>
      </c>
      <c r="J52" s="59" t="e">
        <f t="shared" si="19"/>
        <v>#DIV/0!</v>
      </c>
      <c r="K52" s="61" t="e">
        <f t="shared" ref="K52:M52" si="27">K80/$C12</f>
        <v>#DIV/0!</v>
      </c>
      <c r="L52" s="61" t="e">
        <f t="shared" si="27"/>
        <v>#DIV/0!</v>
      </c>
      <c r="M52" s="61" t="e">
        <f t="shared" si="27"/>
        <v>#DIV/0!</v>
      </c>
      <c r="N52" s="124"/>
    </row>
    <row r="53" spans="1:14">
      <c r="A53" s="288" t="str">
        <f>'User Input'!C11</f>
        <v>k</v>
      </c>
      <c r="B53" s="288"/>
      <c r="C53" s="56" t="e">
        <f t="shared" si="17"/>
        <v>#DIV/0!</v>
      </c>
      <c r="D53" s="56" t="e">
        <f t="shared" si="17"/>
        <v>#DIV/0!</v>
      </c>
      <c r="E53" s="56" t="e">
        <f t="shared" si="17"/>
        <v>#DIV/0!</v>
      </c>
      <c r="F53" s="56" t="e">
        <f t="shared" si="17"/>
        <v>#DIV/0!</v>
      </c>
      <c r="G53" s="79" t="e">
        <f t="shared" si="18"/>
        <v>#DIV/0!</v>
      </c>
      <c r="I53" s="59" t="e">
        <f t="shared" si="19"/>
        <v>#DIV/0!</v>
      </c>
      <c r="J53" s="59" t="e">
        <f t="shared" si="19"/>
        <v>#DIV/0!</v>
      </c>
      <c r="K53" s="61" t="e">
        <f t="shared" ref="K53:M53" si="28">K81/$C13</f>
        <v>#DIV/0!</v>
      </c>
      <c r="L53" s="61" t="e">
        <f t="shared" si="28"/>
        <v>#DIV/0!</v>
      </c>
      <c r="M53" s="61" t="e">
        <f t="shared" si="28"/>
        <v>#DIV/0!</v>
      </c>
      <c r="N53" s="124"/>
    </row>
    <row r="54" spans="1:14">
      <c r="A54" s="80" t="str">
        <f>'User Input'!C12</f>
        <v>l</v>
      </c>
      <c r="B54" s="81"/>
      <c r="C54" s="56" t="e">
        <f t="shared" si="17"/>
        <v>#DIV/0!</v>
      </c>
      <c r="D54" s="56" t="e">
        <f t="shared" si="17"/>
        <v>#DIV/0!</v>
      </c>
      <c r="E54" s="56" t="e">
        <f t="shared" si="17"/>
        <v>#DIV/0!</v>
      </c>
      <c r="F54" s="56" t="e">
        <f t="shared" si="17"/>
        <v>#DIV/0!</v>
      </c>
      <c r="G54" s="79" t="e">
        <f t="shared" si="18"/>
        <v>#DIV/0!</v>
      </c>
      <c r="I54" s="59" t="e">
        <f t="shared" si="19"/>
        <v>#DIV/0!</v>
      </c>
      <c r="J54" s="59" t="e">
        <f t="shared" si="19"/>
        <v>#DIV/0!</v>
      </c>
      <c r="K54" s="61" t="e">
        <f t="shared" ref="K54:M54" si="29">K82/$C14</f>
        <v>#DIV/0!</v>
      </c>
      <c r="L54" s="61" t="e">
        <f t="shared" si="29"/>
        <v>#DIV/0!</v>
      </c>
      <c r="M54" s="61" t="e">
        <f t="shared" si="29"/>
        <v>#DIV/0!</v>
      </c>
      <c r="N54" s="124"/>
    </row>
    <row r="55" spans="1:14">
      <c r="A55" s="80">
        <f>'User Input'!C13</f>
        <v>0</v>
      </c>
      <c r="B55" s="81"/>
      <c r="C55" s="56" t="e">
        <f t="shared" si="17"/>
        <v>#DIV/0!</v>
      </c>
      <c r="D55" s="56" t="e">
        <f t="shared" si="17"/>
        <v>#DIV/0!</v>
      </c>
      <c r="E55" s="56" t="e">
        <f t="shared" si="17"/>
        <v>#DIV/0!</v>
      </c>
      <c r="F55" s="56" t="e">
        <f t="shared" si="17"/>
        <v>#DIV/0!</v>
      </c>
      <c r="G55" s="79" t="e">
        <f t="shared" si="18"/>
        <v>#DIV/0!</v>
      </c>
      <c r="I55" s="59" t="e">
        <f t="shared" si="19"/>
        <v>#DIV/0!</v>
      </c>
      <c r="J55" s="59" t="e">
        <f t="shared" si="19"/>
        <v>#DIV/0!</v>
      </c>
      <c r="K55" s="61" t="e">
        <f t="shared" ref="K55:M55" si="30">K83/$C15</f>
        <v>#DIV/0!</v>
      </c>
      <c r="L55" s="61" t="e">
        <f t="shared" si="30"/>
        <v>#DIV/0!</v>
      </c>
      <c r="M55" s="61" t="e">
        <f t="shared" si="30"/>
        <v>#DIV/0!</v>
      </c>
      <c r="N55" s="124"/>
    </row>
    <row r="56" spans="1:14">
      <c r="A56" s="80">
        <f>'User Input'!C14</f>
        <v>0</v>
      </c>
      <c r="B56" s="81"/>
      <c r="C56" s="56" t="e">
        <f t="shared" si="17"/>
        <v>#DIV/0!</v>
      </c>
      <c r="D56" s="56" t="e">
        <f t="shared" si="17"/>
        <v>#DIV/0!</v>
      </c>
      <c r="E56" s="56" t="e">
        <f t="shared" si="17"/>
        <v>#DIV/0!</v>
      </c>
      <c r="F56" s="56" t="e">
        <f t="shared" si="17"/>
        <v>#DIV/0!</v>
      </c>
      <c r="G56" s="79" t="e">
        <f t="shared" si="18"/>
        <v>#DIV/0!</v>
      </c>
      <c r="I56" s="59" t="e">
        <f t="shared" si="19"/>
        <v>#DIV/0!</v>
      </c>
      <c r="J56" s="59" t="e">
        <f t="shared" si="19"/>
        <v>#DIV/0!</v>
      </c>
      <c r="K56" s="61" t="e">
        <f t="shared" ref="K56:M56" si="31">K84/$C16</f>
        <v>#DIV/0!</v>
      </c>
      <c r="L56" s="61" t="e">
        <f t="shared" si="31"/>
        <v>#DIV/0!</v>
      </c>
      <c r="M56" s="61" t="e">
        <f t="shared" si="31"/>
        <v>#DIV/0!</v>
      </c>
      <c r="N56" s="124"/>
    </row>
    <row r="57" spans="1:14">
      <c r="A57" s="80">
        <f>'User Input'!C15</f>
        <v>0</v>
      </c>
      <c r="B57" s="81"/>
      <c r="C57" s="56" t="e">
        <f t="shared" si="17"/>
        <v>#DIV/0!</v>
      </c>
      <c r="D57" s="56" t="e">
        <f t="shared" si="17"/>
        <v>#DIV/0!</v>
      </c>
      <c r="E57" s="56" t="e">
        <f t="shared" si="17"/>
        <v>#DIV/0!</v>
      </c>
      <c r="F57" s="56" t="e">
        <f t="shared" si="17"/>
        <v>#DIV/0!</v>
      </c>
      <c r="G57" s="79" t="e">
        <f t="shared" si="18"/>
        <v>#DIV/0!</v>
      </c>
      <c r="I57" s="59" t="e">
        <f t="shared" si="19"/>
        <v>#DIV/0!</v>
      </c>
      <c r="J57" s="59" t="e">
        <f t="shared" si="19"/>
        <v>#DIV/0!</v>
      </c>
      <c r="K57" s="61" t="e">
        <f t="shared" ref="K57:M57" si="32">K85/$C17</f>
        <v>#DIV/0!</v>
      </c>
      <c r="L57" s="61" t="e">
        <f t="shared" si="32"/>
        <v>#DIV/0!</v>
      </c>
      <c r="M57" s="61" t="e">
        <f t="shared" si="32"/>
        <v>#DIV/0!</v>
      </c>
      <c r="N57" s="124"/>
    </row>
    <row r="58" spans="1:14">
      <c r="A58" s="80">
        <f>'User Input'!C16</f>
        <v>0</v>
      </c>
      <c r="B58" s="81"/>
      <c r="C58" s="56" t="e">
        <f t="shared" si="17"/>
        <v>#DIV/0!</v>
      </c>
      <c r="D58" s="56" t="e">
        <f t="shared" si="17"/>
        <v>#DIV/0!</v>
      </c>
      <c r="E58" s="56" t="e">
        <f t="shared" si="17"/>
        <v>#DIV/0!</v>
      </c>
      <c r="F58" s="56" t="e">
        <f t="shared" si="17"/>
        <v>#DIV/0!</v>
      </c>
      <c r="G58" s="79" t="e">
        <f t="shared" si="18"/>
        <v>#DIV/0!</v>
      </c>
      <c r="I58" s="59" t="e">
        <f t="shared" si="19"/>
        <v>#DIV/0!</v>
      </c>
      <c r="J58" s="59" t="e">
        <f t="shared" si="19"/>
        <v>#DIV/0!</v>
      </c>
      <c r="K58" s="61" t="e">
        <f t="shared" ref="K58:M58" si="33">K86/$C18</f>
        <v>#DIV/0!</v>
      </c>
      <c r="L58" s="61" t="e">
        <f t="shared" si="33"/>
        <v>#DIV/0!</v>
      </c>
      <c r="M58" s="61" t="e">
        <f t="shared" si="33"/>
        <v>#DIV/0!</v>
      </c>
      <c r="N58" s="124"/>
    </row>
    <row r="59" spans="1:14">
      <c r="A59" s="80">
        <f>'User Input'!C17</f>
        <v>0</v>
      </c>
      <c r="B59" s="81"/>
      <c r="C59" s="56" t="e">
        <f t="shared" si="17"/>
        <v>#DIV/0!</v>
      </c>
      <c r="D59" s="56" t="e">
        <f t="shared" si="17"/>
        <v>#DIV/0!</v>
      </c>
      <c r="E59" s="56" t="e">
        <f t="shared" si="17"/>
        <v>#DIV/0!</v>
      </c>
      <c r="F59" s="56" t="e">
        <f t="shared" si="17"/>
        <v>#DIV/0!</v>
      </c>
      <c r="G59" s="79" t="e">
        <f t="shared" si="18"/>
        <v>#DIV/0!</v>
      </c>
      <c r="I59" s="59" t="e">
        <f t="shared" si="19"/>
        <v>#DIV/0!</v>
      </c>
      <c r="J59" s="59" t="e">
        <f t="shared" si="19"/>
        <v>#DIV/0!</v>
      </c>
      <c r="K59" s="61" t="e">
        <f t="shared" ref="K59:M59" si="34">K87/$C19</f>
        <v>#DIV/0!</v>
      </c>
      <c r="L59" s="61" t="e">
        <f t="shared" si="34"/>
        <v>#DIV/0!</v>
      </c>
      <c r="M59" s="61" t="e">
        <f t="shared" si="34"/>
        <v>#DIV/0!</v>
      </c>
      <c r="N59" s="124"/>
    </row>
    <row r="60" spans="1:14">
      <c r="A60" s="80">
        <f>'User Input'!C18</f>
        <v>0</v>
      </c>
      <c r="B60" s="81"/>
      <c r="C60" s="56" t="e">
        <f t="shared" si="17"/>
        <v>#DIV/0!</v>
      </c>
      <c r="D60" s="56" t="e">
        <f t="shared" si="17"/>
        <v>#DIV/0!</v>
      </c>
      <c r="E60" s="56" t="e">
        <f t="shared" si="17"/>
        <v>#DIV/0!</v>
      </c>
      <c r="F60" s="56" t="e">
        <f t="shared" si="17"/>
        <v>#DIV/0!</v>
      </c>
      <c r="G60" s="79" t="e">
        <f t="shared" si="18"/>
        <v>#DIV/0!</v>
      </c>
      <c r="I60" s="59" t="e">
        <f t="shared" si="19"/>
        <v>#DIV/0!</v>
      </c>
      <c r="J60" s="59" t="e">
        <f t="shared" si="19"/>
        <v>#DIV/0!</v>
      </c>
      <c r="K60" s="61" t="e">
        <f t="shared" ref="K60:M60" si="35">K88/$C20</f>
        <v>#DIV/0!</v>
      </c>
      <c r="L60" s="61" t="e">
        <f t="shared" si="35"/>
        <v>#DIV/0!</v>
      </c>
      <c r="M60" s="61" t="e">
        <f t="shared" si="35"/>
        <v>#DIV/0!</v>
      </c>
      <c r="N60" s="124"/>
    </row>
    <row r="61" spans="1:14">
      <c r="A61" s="80">
        <f>'User Input'!C19</f>
        <v>0</v>
      </c>
      <c r="B61" s="81"/>
      <c r="C61" s="56" t="e">
        <f t="shared" si="17"/>
        <v>#DIV/0!</v>
      </c>
      <c r="D61" s="56" t="e">
        <f t="shared" si="17"/>
        <v>#DIV/0!</v>
      </c>
      <c r="E61" s="56" t="e">
        <f t="shared" si="17"/>
        <v>#DIV/0!</v>
      </c>
      <c r="F61" s="56" t="e">
        <f t="shared" si="17"/>
        <v>#DIV/0!</v>
      </c>
      <c r="G61" s="79" t="e">
        <f t="shared" si="18"/>
        <v>#DIV/0!</v>
      </c>
      <c r="I61" s="59" t="e">
        <f t="shared" si="19"/>
        <v>#DIV/0!</v>
      </c>
      <c r="J61" s="59" t="e">
        <f t="shared" si="19"/>
        <v>#DIV/0!</v>
      </c>
      <c r="K61" s="61" t="e">
        <f t="shared" ref="K61:M61" si="36">K89/$C21</f>
        <v>#DIV/0!</v>
      </c>
      <c r="L61" s="61" t="e">
        <f t="shared" si="36"/>
        <v>#DIV/0!</v>
      </c>
      <c r="M61" s="61" t="e">
        <f t="shared" si="36"/>
        <v>#DIV/0!</v>
      </c>
      <c r="N61" s="124"/>
    </row>
    <row r="62" spans="1:14">
      <c r="A62" s="80">
        <f>'User Input'!C20</f>
        <v>0</v>
      </c>
      <c r="B62" s="81"/>
      <c r="C62" s="56" t="e">
        <f t="shared" si="17"/>
        <v>#DIV/0!</v>
      </c>
      <c r="D62" s="56" t="e">
        <f t="shared" si="17"/>
        <v>#DIV/0!</v>
      </c>
      <c r="E62" s="56" t="e">
        <f t="shared" si="17"/>
        <v>#DIV/0!</v>
      </c>
      <c r="F62" s="56" t="e">
        <f t="shared" si="17"/>
        <v>#DIV/0!</v>
      </c>
      <c r="G62" s="79" t="e">
        <f t="shared" si="18"/>
        <v>#DIV/0!</v>
      </c>
      <c r="I62" s="59" t="e">
        <f t="shared" si="19"/>
        <v>#DIV/0!</v>
      </c>
      <c r="J62" s="59" t="e">
        <f t="shared" si="19"/>
        <v>#DIV/0!</v>
      </c>
      <c r="K62" s="61" t="e">
        <f t="shared" ref="K62:M62" si="37">K90/$C22</f>
        <v>#DIV/0!</v>
      </c>
      <c r="L62" s="61" t="e">
        <f t="shared" si="37"/>
        <v>#DIV/0!</v>
      </c>
      <c r="M62" s="61" t="e">
        <f t="shared" si="37"/>
        <v>#DIV/0!</v>
      </c>
      <c r="N62" s="124"/>
    </row>
    <row r="63" spans="1:14">
      <c r="A63" s="80">
        <f>'User Input'!C21</f>
        <v>0</v>
      </c>
      <c r="B63" s="81"/>
      <c r="C63" s="56" t="e">
        <f t="shared" si="17"/>
        <v>#DIV/0!</v>
      </c>
      <c r="D63" s="56" t="e">
        <f t="shared" si="17"/>
        <v>#DIV/0!</v>
      </c>
      <c r="E63" s="56" t="e">
        <f t="shared" si="17"/>
        <v>#DIV/0!</v>
      </c>
      <c r="F63" s="56" t="e">
        <f t="shared" si="17"/>
        <v>#DIV/0!</v>
      </c>
      <c r="G63" s="79" t="e">
        <f t="shared" si="18"/>
        <v>#DIV/0!</v>
      </c>
      <c r="I63" s="59" t="e">
        <f t="shared" si="19"/>
        <v>#DIV/0!</v>
      </c>
      <c r="J63" s="59" t="e">
        <f t="shared" si="19"/>
        <v>#DIV/0!</v>
      </c>
      <c r="K63" s="61" t="e">
        <f t="shared" ref="K63:M63" si="38">K91/$C23</f>
        <v>#DIV/0!</v>
      </c>
      <c r="L63" s="61" t="e">
        <f t="shared" si="38"/>
        <v>#DIV/0!</v>
      </c>
      <c r="M63" s="61" t="e">
        <f t="shared" si="38"/>
        <v>#DIV/0!</v>
      </c>
      <c r="N63" s="124"/>
    </row>
    <row r="64" spans="1:14">
      <c r="A64" s="80">
        <f>'User Input'!C22</f>
        <v>0</v>
      </c>
      <c r="B64" s="81"/>
      <c r="C64" s="56" t="e">
        <f t="shared" si="17"/>
        <v>#DIV/0!</v>
      </c>
      <c r="D64" s="56" t="e">
        <f t="shared" si="17"/>
        <v>#DIV/0!</v>
      </c>
      <c r="E64" s="56" t="e">
        <f t="shared" si="17"/>
        <v>#DIV/0!</v>
      </c>
      <c r="F64" s="56" t="e">
        <f t="shared" si="17"/>
        <v>#DIV/0!</v>
      </c>
      <c r="G64" s="79" t="e">
        <f t="shared" si="18"/>
        <v>#DIV/0!</v>
      </c>
      <c r="I64" s="59" t="e">
        <f t="shared" si="19"/>
        <v>#DIV/0!</v>
      </c>
      <c r="J64" s="59" t="e">
        <f t="shared" si="19"/>
        <v>#DIV/0!</v>
      </c>
      <c r="K64" s="61" t="e">
        <f t="shared" ref="K64:M64" si="39">K92/$C24</f>
        <v>#DIV/0!</v>
      </c>
      <c r="L64" s="61" t="e">
        <f t="shared" si="39"/>
        <v>#DIV/0!</v>
      </c>
      <c r="M64" s="61" t="e">
        <f t="shared" si="39"/>
        <v>#DIV/0!</v>
      </c>
      <c r="N64" s="124"/>
    </row>
    <row r="65" spans="1:14">
      <c r="A65" s="80">
        <f>'User Input'!C23</f>
        <v>0</v>
      </c>
      <c r="B65" s="81"/>
      <c r="C65" s="56" t="e">
        <f t="shared" si="17"/>
        <v>#VALUE!</v>
      </c>
      <c r="D65" s="56" t="e">
        <f t="shared" si="17"/>
        <v>#VALUE!</v>
      </c>
      <c r="E65" s="56" t="e">
        <f t="shared" si="17"/>
        <v>#VALUE!</v>
      </c>
      <c r="F65" s="56" t="e">
        <f t="shared" si="17"/>
        <v>#VALUE!</v>
      </c>
      <c r="G65" s="79" t="e">
        <f t="shared" si="18"/>
        <v>#DIV/0!</v>
      </c>
      <c r="I65" s="59" t="e">
        <f t="shared" si="19"/>
        <v>#DIV/0!</v>
      </c>
      <c r="J65" s="59" t="e">
        <f t="shared" si="19"/>
        <v>#DIV/0!</v>
      </c>
      <c r="K65" s="61" t="e">
        <f t="shared" ref="K65:M65" si="40">K93/$C25</f>
        <v>#DIV/0!</v>
      </c>
      <c r="L65" s="61" t="e">
        <f t="shared" si="40"/>
        <v>#DIV/0!</v>
      </c>
      <c r="M65" s="61" t="e">
        <f t="shared" si="40"/>
        <v>#DIV/0!</v>
      </c>
      <c r="N65" s="124"/>
    </row>
    <row r="66" spans="1:14">
      <c r="A66" s="80">
        <f>'User Input'!C24</f>
        <v>0</v>
      </c>
      <c r="B66" s="81"/>
      <c r="C66" s="56" t="e">
        <f t="shared" si="17"/>
        <v>#VALUE!</v>
      </c>
      <c r="D66" s="56" t="e">
        <f t="shared" si="17"/>
        <v>#VALUE!</v>
      </c>
      <c r="E66" s="56" t="e">
        <f t="shared" si="17"/>
        <v>#VALUE!</v>
      </c>
      <c r="F66" s="56" t="e">
        <f t="shared" si="17"/>
        <v>#VALUE!</v>
      </c>
      <c r="G66" s="79" t="e">
        <f t="shared" si="18"/>
        <v>#DIV/0!</v>
      </c>
      <c r="I66" s="59" t="e">
        <f t="shared" si="19"/>
        <v>#DIV/0!</v>
      </c>
      <c r="J66" s="59" t="e">
        <f t="shared" si="19"/>
        <v>#DIV/0!</v>
      </c>
      <c r="K66" s="61" t="e">
        <f>K94/#REF!</f>
        <v>#REF!</v>
      </c>
      <c r="L66" s="61" t="e">
        <f>L94/#REF!</f>
        <v>#REF!</v>
      </c>
      <c r="M66" s="61" t="e">
        <f>M94/#REF!</f>
        <v>#REF!</v>
      </c>
      <c r="N66" s="124"/>
    </row>
    <row r="67" spans="1:14">
      <c r="A67" s="80">
        <f>'User Input'!C25</f>
        <v>0</v>
      </c>
      <c r="B67" s="81"/>
      <c r="C67" s="56">
        <f t="shared" si="17"/>
        <v>0</v>
      </c>
      <c r="D67" s="56">
        <f t="shared" si="17"/>
        <v>0</v>
      </c>
      <c r="E67" s="56">
        <f t="shared" si="17"/>
        <v>0</v>
      </c>
      <c r="F67" s="56">
        <f t="shared" si="17"/>
        <v>0</v>
      </c>
      <c r="G67" s="79" t="e">
        <f t="shared" si="18"/>
        <v>#DIV/0!</v>
      </c>
      <c r="I67" s="59" t="e">
        <f t="shared" si="19"/>
        <v>#DIV/0!</v>
      </c>
      <c r="J67" s="59" t="e">
        <f t="shared" si="19"/>
        <v>#DIV/0!</v>
      </c>
      <c r="K67" s="61" t="e">
        <f>K95/#REF!</f>
        <v>#REF!</v>
      </c>
      <c r="L67" s="61" t="e">
        <f>L95/#REF!</f>
        <v>#REF!</v>
      </c>
      <c r="M67" s="61" t="e">
        <f>M95/#REF!</f>
        <v>#REF!</v>
      </c>
      <c r="N67" s="124"/>
    </row>
    <row r="68" spans="1:14" ht="13" thickBot="1">
      <c r="N68" s="125"/>
    </row>
    <row r="69" spans="1:14">
      <c r="B69" s="289" t="s">
        <v>40</v>
      </c>
      <c r="C69" s="289"/>
      <c r="D69" s="289"/>
      <c r="E69" s="289"/>
      <c r="F69" s="289"/>
      <c r="G69" s="289"/>
      <c r="H69" s="290" t="s">
        <v>41</v>
      </c>
      <c r="I69" s="290"/>
      <c r="J69" s="290"/>
      <c r="K69" s="290"/>
      <c r="L69" s="290"/>
      <c r="M69" s="290"/>
      <c r="N69" s="122"/>
    </row>
    <row r="70" spans="1:14">
      <c r="A70" s="45" t="s">
        <v>116</v>
      </c>
      <c r="B70" s="46" t="s">
        <v>108</v>
      </c>
      <c r="C70" s="47" t="s">
        <v>118</v>
      </c>
      <c r="D70" s="47" t="s">
        <v>119</v>
      </c>
      <c r="E70" s="47" t="s">
        <v>120</v>
      </c>
      <c r="F70" s="47" t="s">
        <v>121</v>
      </c>
      <c r="G70" s="48" t="s">
        <v>122</v>
      </c>
      <c r="H70" s="49" t="s">
        <v>131</v>
      </c>
      <c r="I70" s="50" t="s">
        <v>132</v>
      </c>
      <c r="J70" s="50" t="s">
        <v>133</v>
      </c>
      <c r="K70" s="50" t="s">
        <v>134</v>
      </c>
      <c r="L70" s="50" t="s">
        <v>135</v>
      </c>
      <c r="M70" s="51" t="s">
        <v>136</v>
      </c>
      <c r="N70" s="123"/>
    </row>
    <row r="71" spans="1:14">
      <c r="A71" s="54" t="str">
        <f>'User Input'!C1</f>
        <v>a</v>
      </c>
      <c r="B71" s="55">
        <f>SUMIF(Players!$D$3:$D$872,A71,Players!K$3:K$872)</f>
        <v>0</v>
      </c>
      <c r="C71" s="56">
        <f>SUMIF(Players!$D$3:$D$872,A71,Players!L$3:L$872)</f>
        <v>0</v>
      </c>
      <c r="D71" s="56">
        <f>SUMIF(Players!$D$3:$D$872,A71,Players!M$3:M$872)</f>
        <v>0</v>
      </c>
      <c r="E71" s="56">
        <f>SUMIF(Players!$D$3:$D$872,A71,Players!N$3:N$872)</f>
        <v>0</v>
      </c>
      <c r="F71" s="56">
        <f>SUMIF(Players!$D$3:$D$872,A71,Players!O$3:O$872)</f>
        <v>0</v>
      </c>
      <c r="G71" s="57" t="e">
        <f>(SUMIF(Players!$D$3:$D$872,A71,Players!Q$3:Q$997))/B71</f>
        <v>#DIV/0!</v>
      </c>
      <c r="H71" s="58">
        <f>SUMIF(Players!$AA$3:$AA$915,A71,Players!AH$3:AH$915)</f>
        <v>0</v>
      </c>
      <c r="I71" s="59" t="e">
        <f>SUMIF(Players!$AA$3:$AA$915,A71,Players!AN$3:AN$997)/H71</f>
        <v>#DIV/0!</v>
      </c>
      <c r="J71" s="60" t="e">
        <f>SUMIF(Players!$AA$3:$AA$915,A71,Players!AO$3:AO$997)/H71</f>
        <v>#DIV/0!</v>
      </c>
      <c r="K71" s="61">
        <f>SUMIF(Players!$AA$3:$AA$915,A71,Players!AK$3:AK$915)</f>
        <v>0</v>
      </c>
      <c r="L71" s="61">
        <f>SUMIF(Players!$AA$3:$AA$915,A71,Players!AL$3:AL$915)</f>
        <v>0</v>
      </c>
      <c r="M71" s="62">
        <f>SUMIF(Players!$AA$3:$AA$915,A71,Players!AM$3:AM$915)</f>
        <v>0</v>
      </c>
      <c r="N71" s="124"/>
    </row>
    <row r="72" spans="1:14">
      <c r="A72" s="54" t="str">
        <f>'User Input'!C2</f>
        <v>b</v>
      </c>
      <c r="B72" s="55">
        <f>SUMIF(Players!$D$3:$D$872,A72,Players!K$3:K$872)</f>
        <v>0</v>
      </c>
      <c r="C72" s="56">
        <f>SUMIF(Players!$D$3:$D$872,A72,Players!L$3:L$872)</f>
        <v>0</v>
      </c>
      <c r="D72" s="56">
        <f>SUMIF(Players!$D$3:$D$872,A72,Players!M$3:M$872)</f>
        <v>0</v>
      </c>
      <c r="E72" s="56">
        <f>SUMIF(Players!$D$3:$D$872,A72,Players!N$3:N$872)</f>
        <v>0</v>
      </c>
      <c r="F72" s="56">
        <f>SUMIF(Players!$D$3:$D$872,A72,Players!O$3:O$872)</f>
        <v>0</v>
      </c>
      <c r="G72" s="57" t="e">
        <f>(SUMIF(Players!$D$3:$D$872,A72,Players!Q$3:Q$997))/B72</f>
        <v>#DIV/0!</v>
      </c>
      <c r="H72" s="63">
        <f>SUMIF(Players!$AA$3:$AA$915,A72,Players!AH$3:AH$915)</f>
        <v>0</v>
      </c>
      <c r="I72" s="59" t="e">
        <f>SUMIF(Players!$AA$3:$AA$915,A72,Players!AN$3:AN$997)/H72</f>
        <v>#DIV/0!</v>
      </c>
      <c r="J72" s="59" t="e">
        <f>SUMIF(Players!$AA$3:$AA$915,A72,Players!AO$3:AO$997)/H72</f>
        <v>#DIV/0!</v>
      </c>
      <c r="K72" s="61">
        <f>SUMIF(Players!$AA$3:$AA$915,A72,Players!AK$3:AK$915)</f>
        <v>0</v>
      </c>
      <c r="L72" s="61">
        <f>SUMIF(Players!$AA$3:$AA$915,A72,Players!AL$3:AL$915)</f>
        <v>0</v>
      </c>
      <c r="M72" s="62">
        <f>SUMIF(Players!$AA$3:$AA$915,A72,Players!AM$3:AM$915)</f>
        <v>0</v>
      </c>
      <c r="N72" s="124"/>
    </row>
    <row r="73" spans="1:14">
      <c r="A73" s="54" t="str">
        <f>'User Input'!C3</f>
        <v>c</v>
      </c>
      <c r="B73" s="55">
        <f>SUMIF(Players!$D$3:$D$872,A73,Players!K$3:K$872)</f>
        <v>0</v>
      </c>
      <c r="C73" s="56">
        <f>SUMIF(Players!$D$3:$D$872,A73,Players!L$3:L$872)</f>
        <v>0</v>
      </c>
      <c r="D73" s="56">
        <f>SUMIF(Players!$D$3:$D$872,A73,Players!M$3:M$872)</f>
        <v>0</v>
      </c>
      <c r="E73" s="56">
        <f>SUMIF(Players!$D$3:$D$872,A73,Players!N$3:N$872)</f>
        <v>0</v>
      </c>
      <c r="F73" s="56">
        <f>SUMIF(Players!$D$3:$D$872,A73,Players!O$3:O$872)</f>
        <v>0</v>
      </c>
      <c r="G73" s="57" t="e">
        <f>(SUMIF(Players!$D$3:$D$872,A73,Players!Q$3:Q$997))/B73</f>
        <v>#DIV/0!</v>
      </c>
      <c r="H73" s="63">
        <f>SUMIF(Players!$AA$3:$AA$915,A73,Players!AH$3:AH$915)</f>
        <v>0</v>
      </c>
      <c r="I73" s="59" t="e">
        <f>SUMIF(Players!$AA$3:$AA$915,A73,Players!AN$3:AN$997)/H73</f>
        <v>#DIV/0!</v>
      </c>
      <c r="J73" s="59" t="e">
        <f>SUMIF(Players!$AA$3:$AA$915,A73,Players!AO$3:AO$997)/H73</f>
        <v>#DIV/0!</v>
      </c>
      <c r="K73" s="61">
        <f>SUMIF(Players!$AA$3:$AA$915,A73,Players!AK$3:AK$915)</f>
        <v>0</v>
      </c>
      <c r="L73" s="61">
        <f>SUMIF(Players!$AA$3:$AA$915,A73,Players!AL$3:AL$915)</f>
        <v>0</v>
      </c>
      <c r="M73" s="62">
        <f>SUMIF(Players!$AA$3:$AA$915,A73,Players!AM$3:AM$915)</f>
        <v>0</v>
      </c>
      <c r="N73" s="124"/>
    </row>
    <row r="74" spans="1:14">
      <c r="A74" s="54" t="str">
        <f>'User Input'!C4</f>
        <v>d</v>
      </c>
      <c r="B74" s="55">
        <f>SUMIF(Players!$D$3:$D$872,A74,Players!K$3:K$872)</f>
        <v>0</v>
      </c>
      <c r="C74" s="56">
        <f>SUMIF(Players!$D$3:$D$872,A74,Players!L$3:L$872)</f>
        <v>0</v>
      </c>
      <c r="D74" s="56">
        <f>SUMIF(Players!$D$3:$D$872,A74,Players!M$3:M$872)</f>
        <v>0</v>
      </c>
      <c r="E74" s="56">
        <f>SUMIF(Players!$D$3:$D$872,A74,Players!N$3:N$872)</f>
        <v>0</v>
      </c>
      <c r="F74" s="56">
        <f>SUMIF(Players!$D$3:$D$872,A74,Players!O$3:O$872)</f>
        <v>0</v>
      </c>
      <c r="G74" s="57" t="e">
        <f>(SUMIF(Players!$D$3:$D$872,A74,Players!Q$3:Q$997))/B74</f>
        <v>#DIV/0!</v>
      </c>
      <c r="H74" s="63">
        <f>SUMIF(Players!$AA$3:$AA$915,A74,Players!AH$3:AH$915)</f>
        <v>0</v>
      </c>
      <c r="I74" s="59" t="e">
        <f>SUMIF(Players!$AA$3:$AA$915,A74,Players!AN$3:AN$997)/H74</f>
        <v>#DIV/0!</v>
      </c>
      <c r="J74" s="59" t="e">
        <f>SUMIF(Players!$AA$3:$AA$915,A74,Players!AO$3:AO$997)/H74</f>
        <v>#DIV/0!</v>
      </c>
      <c r="K74" s="61">
        <f>SUMIF(Players!$AA$3:$AA$915,A74,Players!AK$3:AK$915)</f>
        <v>0</v>
      </c>
      <c r="L74" s="61">
        <f>SUMIF(Players!$AA$3:$AA$915,A74,Players!AL$3:AL$915)</f>
        <v>0</v>
      </c>
      <c r="M74" s="62">
        <f>SUMIF(Players!$AA$3:$AA$915,A74,Players!AM$3:AM$915)</f>
        <v>0</v>
      </c>
      <c r="N74" s="124"/>
    </row>
    <row r="75" spans="1:14">
      <c r="A75" s="54" t="str">
        <f>'User Input'!C5</f>
        <v>e</v>
      </c>
      <c r="B75" s="55">
        <f>SUMIF(Players!$D$3:$D$872,A75,Players!K$3:K$872)</f>
        <v>0</v>
      </c>
      <c r="C75" s="56">
        <f>SUMIF(Players!$D$3:$D$872,A75,Players!L$3:L$872)</f>
        <v>0</v>
      </c>
      <c r="D75" s="56">
        <f>SUMIF(Players!$D$3:$D$872,A75,Players!M$3:M$872)</f>
        <v>0</v>
      </c>
      <c r="E75" s="56">
        <f>SUMIF(Players!$D$3:$D$872,A75,Players!N$3:N$872)</f>
        <v>0</v>
      </c>
      <c r="F75" s="56">
        <f>SUMIF(Players!$D$3:$D$872,A75,Players!O$3:O$872)</f>
        <v>0</v>
      </c>
      <c r="G75" s="57" t="e">
        <f>(SUMIF(Players!$D$3:$D$872,A75,Players!Q$3:Q$997))/B75</f>
        <v>#DIV/0!</v>
      </c>
      <c r="H75" s="63">
        <f>SUMIF(Players!$AA$3:$AA$915,A75,Players!AH$3:AH$915)</f>
        <v>0</v>
      </c>
      <c r="I75" s="59" t="e">
        <f>SUMIF(Players!$AA$3:$AA$915,A75,Players!AN$3:AN$997)/H75</f>
        <v>#DIV/0!</v>
      </c>
      <c r="J75" s="59" t="e">
        <f>SUMIF(Players!$AA$3:$AA$915,A75,Players!AO$3:AO$997)/H75</f>
        <v>#DIV/0!</v>
      </c>
      <c r="K75" s="61">
        <f>SUMIF(Players!$AA$3:$AA$915,A75,Players!AK$3:AK$915)</f>
        <v>0</v>
      </c>
      <c r="L75" s="61">
        <f>SUMIF(Players!$AA$3:$AA$915,A75,Players!AL$3:AL$915)</f>
        <v>0</v>
      </c>
      <c r="M75" s="62">
        <f>SUMIF(Players!$AA$3:$AA$915,A75,Players!AM$3:AM$915)</f>
        <v>0</v>
      </c>
      <c r="N75" s="124"/>
    </row>
    <row r="76" spans="1:14">
      <c r="A76" s="54" t="str">
        <f>'User Input'!C6</f>
        <v>f</v>
      </c>
      <c r="B76" s="55">
        <f>SUMIF(Players!$D$3:$D$872,A76,Players!K$3:K$872)</f>
        <v>0</v>
      </c>
      <c r="C76" s="56">
        <f>SUMIF(Players!$D$3:$D$872,A76,Players!L$3:L$872)</f>
        <v>0</v>
      </c>
      <c r="D76" s="56">
        <f>SUMIF(Players!$D$3:$D$872,A76,Players!M$3:M$872)</f>
        <v>0</v>
      </c>
      <c r="E76" s="56">
        <f>SUMIF(Players!$D$3:$D$872,A76,Players!N$3:N$872)</f>
        <v>0</v>
      </c>
      <c r="F76" s="56">
        <f>SUMIF(Players!$D$3:$D$872,A76,Players!O$3:O$872)</f>
        <v>0</v>
      </c>
      <c r="G76" s="57" t="e">
        <f>(SUMIF(Players!$D$3:$D$872,A76,Players!Q$3:Q$997))/B76</f>
        <v>#DIV/0!</v>
      </c>
      <c r="H76" s="63">
        <f>SUMIF(Players!$AA$3:$AA$915,A76,Players!AH$3:AH$915)</f>
        <v>0</v>
      </c>
      <c r="I76" s="59" t="e">
        <f>SUMIF(Players!$AA$3:$AA$915,A76,Players!AN$3:AN$997)/H76</f>
        <v>#DIV/0!</v>
      </c>
      <c r="J76" s="59" t="e">
        <f>SUMIF(Players!$AA$3:$AA$915,A76,Players!AO$3:AO$997)/H76</f>
        <v>#DIV/0!</v>
      </c>
      <c r="K76" s="61">
        <f>SUMIF(Players!$AA$3:$AA$915,A76,Players!AK$3:AK$915)</f>
        <v>0</v>
      </c>
      <c r="L76" s="61">
        <f>SUMIF(Players!$AA$3:$AA$915,A76,Players!AL$3:AL$915)</f>
        <v>0</v>
      </c>
      <c r="M76" s="62">
        <f>SUMIF(Players!$AA$3:$AA$915,A76,Players!AM$3:AM$915)</f>
        <v>0</v>
      </c>
      <c r="N76" s="124"/>
    </row>
    <row r="77" spans="1:14">
      <c r="A77" s="54" t="str">
        <f>'User Input'!C7</f>
        <v>g</v>
      </c>
      <c r="B77" s="55">
        <f>SUMIF(Players!$D$3:$D$872,A77,Players!K$3:K$872)</f>
        <v>0</v>
      </c>
      <c r="C77" s="56">
        <f>SUMIF(Players!$D$3:$D$872,A77,Players!L$3:L$872)</f>
        <v>0</v>
      </c>
      <c r="D77" s="56">
        <f>SUMIF(Players!$D$3:$D$872,A77,Players!M$3:M$872)</f>
        <v>0</v>
      </c>
      <c r="E77" s="56">
        <f>SUMIF(Players!$D$3:$D$872,A77,Players!N$3:N$872)</f>
        <v>0</v>
      </c>
      <c r="F77" s="56">
        <f>SUMIF(Players!$D$3:$D$872,A77,Players!O$3:O$872)</f>
        <v>0</v>
      </c>
      <c r="G77" s="57" t="e">
        <f>(SUMIF(Players!$D$3:$D$872,A77,Players!Q$3:Q$997))/B77</f>
        <v>#DIV/0!</v>
      </c>
      <c r="H77" s="63">
        <f>SUMIF(Players!$AA$3:$AA$915,A77,Players!AH$3:AH$915)</f>
        <v>0</v>
      </c>
      <c r="I77" s="59" t="e">
        <f>SUMIF(Players!$AA$3:$AA$915,A77,Players!AN$3:AN$997)/H77</f>
        <v>#DIV/0!</v>
      </c>
      <c r="J77" s="59" t="e">
        <f>SUMIF(Players!$AA$3:$AA$915,A77,Players!AO$3:AO$997)/H77</f>
        <v>#DIV/0!</v>
      </c>
      <c r="K77" s="61">
        <f>SUMIF(Players!$AA$3:$AA$915,A77,Players!AK$3:AK$915)</f>
        <v>0</v>
      </c>
      <c r="L77" s="61">
        <f>SUMIF(Players!$AA$3:$AA$915,A77,Players!AL$3:AL$915)</f>
        <v>0</v>
      </c>
      <c r="M77" s="62">
        <f>SUMIF(Players!$AA$3:$AA$915,A77,Players!AM$3:AM$915)</f>
        <v>0</v>
      </c>
      <c r="N77" s="124"/>
    </row>
    <row r="78" spans="1:14">
      <c r="A78" s="54" t="str">
        <f>'User Input'!C8</f>
        <v>h</v>
      </c>
      <c r="B78" s="55">
        <f>SUMIF(Players!$D$3:$D$872,A78,Players!K$3:K$872)</f>
        <v>0</v>
      </c>
      <c r="C78" s="56">
        <f>SUMIF(Players!$D$3:$D$872,A78,Players!L$3:L$872)</f>
        <v>0</v>
      </c>
      <c r="D78" s="56">
        <f>SUMIF(Players!$D$3:$D$872,A78,Players!M$3:M$872)</f>
        <v>0</v>
      </c>
      <c r="E78" s="56">
        <f>SUMIF(Players!$D$3:$D$872,A78,Players!N$3:N$872)</f>
        <v>0</v>
      </c>
      <c r="F78" s="56">
        <f>SUMIF(Players!$D$3:$D$872,A78,Players!O$3:O$872)</f>
        <v>0</v>
      </c>
      <c r="G78" s="57" t="e">
        <f>(SUMIF(Players!$D$3:$D$872,A78,Players!Q$3:Q$997))/B78</f>
        <v>#DIV/0!</v>
      </c>
      <c r="H78" s="63">
        <f>SUMIF(Players!$AA$3:$AA$915,A78,Players!AH$3:AH$915)</f>
        <v>0</v>
      </c>
      <c r="I78" s="59" t="e">
        <f>SUMIF(Players!$AA$3:$AA$915,A78,Players!AN$3:AN$997)/H78</f>
        <v>#DIV/0!</v>
      </c>
      <c r="J78" s="59" t="e">
        <f>SUMIF(Players!$AA$3:$AA$915,A78,Players!AO$3:AO$997)/H78</f>
        <v>#DIV/0!</v>
      </c>
      <c r="K78" s="61">
        <f>SUMIF(Players!$AA$3:$AA$915,A78,Players!AK$3:AK$915)</f>
        <v>0</v>
      </c>
      <c r="L78" s="61">
        <f>SUMIF(Players!$AA$3:$AA$915,A78,Players!AL$3:AL$915)</f>
        <v>0</v>
      </c>
      <c r="M78" s="62">
        <f>SUMIF(Players!$AA$3:$AA$915,A78,Players!AM$3:AM$915)</f>
        <v>0</v>
      </c>
      <c r="N78" s="124"/>
    </row>
    <row r="79" spans="1:14">
      <c r="A79" s="54" t="str">
        <f>'User Input'!C9</f>
        <v>i</v>
      </c>
      <c r="B79" s="55">
        <f>SUMIF(Players!$D$3:$D$872,A79,Players!K$3:K$872)</f>
        <v>0</v>
      </c>
      <c r="C79" s="56">
        <f>SUMIF(Players!$D$3:$D$872,A79,Players!L$3:L$872)</f>
        <v>0</v>
      </c>
      <c r="D79" s="56">
        <f>SUMIF(Players!$D$3:$D$872,A79,Players!M$3:M$872)</f>
        <v>0</v>
      </c>
      <c r="E79" s="56">
        <f>SUMIF(Players!$D$3:$D$872,A79,Players!N$3:N$872)</f>
        <v>0</v>
      </c>
      <c r="F79" s="56">
        <f>SUMIF(Players!$D$3:$D$872,A79,Players!O$3:O$872)</f>
        <v>0</v>
      </c>
      <c r="G79" s="57" t="e">
        <f>(SUMIF(Players!$D$3:$D$872,A79,Players!Q$3:Q$997))/B79</f>
        <v>#DIV/0!</v>
      </c>
      <c r="H79" s="63">
        <f>SUMIF(Players!$AA$3:$AA$915,A79,Players!AH$3:AH$915)</f>
        <v>0</v>
      </c>
      <c r="I79" s="59" t="e">
        <f>SUMIF(Players!$AA$3:$AA$915,A79,Players!AN$3:AN$997)/H79</f>
        <v>#DIV/0!</v>
      </c>
      <c r="J79" s="59" t="e">
        <f>SUMIF(Players!$AA$3:$AA$915,A79,Players!AO$3:AO$997)/H79</f>
        <v>#DIV/0!</v>
      </c>
      <c r="K79" s="61">
        <f>SUMIF(Players!$AA$3:$AA$915,A79,Players!AK$3:AK$915)</f>
        <v>0</v>
      </c>
      <c r="L79" s="61">
        <f>SUMIF(Players!$AA$3:$AA$915,A79,Players!AL$3:AL$915)</f>
        <v>0</v>
      </c>
      <c r="M79" s="62">
        <f>SUMIF(Players!$AA$3:$AA$915,A79,Players!AM$3:AM$915)</f>
        <v>0</v>
      </c>
      <c r="N79" s="124"/>
    </row>
    <row r="80" spans="1:14">
      <c r="A80" s="54" t="str">
        <f>'User Input'!C10</f>
        <v>j</v>
      </c>
      <c r="B80" s="55">
        <f>SUMIF(Players!$D$3:$D$872,A80,Players!K$3:K$872)</f>
        <v>0</v>
      </c>
      <c r="C80" s="56">
        <f>SUMIF(Players!$D$3:$D$872,A80,Players!L$3:L$872)</f>
        <v>0</v>
      </c>
      <c r="D80" s="56">
        <f>SUMIF(Players!$D$3:$D$872,A80,Players!M$3:M$872)</f>
        <v>0</v>
      </c>
      <c r="E80" s="56">
        <f>SUMIF(Players!$D$3:$D$872,A80,Players!N$3:N$872)</f>
        <v>0</v>
      </c>
      <c r="F80" s="56">
        <f>SUMIF(Players!$D$3:$D$872,A80,Players!O$3:O$872)</f>
        <v>0</v>
      </c>
      <c r="G80" s="57" t="e">
        <f>(SUMIF(Players!$D$3:$D$872,A80,Players!Q$3:Q$997))/B80</f>
        <v>#DIV/0!</v>
      </c>
      <c r="H80" s="63">
        <f>SUMIF(Players!$AA$3:$AA$915,A80,Players!AH$3:AH$915)</f>
        <v>0</v>
      </c>
      <c r="I80" s="59" t="e">
        <f>SUMIF(Players!$AA$3:$AA$915,A80,Players!AN$3:AN$997)/H80</f>
        <v>#DIV/0!</v>
      </c>
      <c r="J80" s="59" t="e">
        <f>SUMIF(Players!$AA$3:$AA$915,A80,Players!AO$3:AO$997)/H80</f>
        <v>#DIV/0!</v>
      </c>
      <c r="K80" s="61">
        <f>SUMIF(Players!$AA$3:$AA$915,A80,Players!AK$3:AK$915)</f>
        <v>0</v>
      </c>
      <c r="L80" s="61">
        <f>SUMIF(Players!$AA$3:$AA$915,A80,Players!AL$3:AL$915)</f>
        <v>0</v>
      </c>
      <c r="M80" s="62">
        <f>SUMIF(Players!$AA$3:$AA$915,A80,Players!AM$3:AM$915)</f>
        <v>0</v>
      </c>
      <c r="N80" s="124"/>
    </row>
    <row r="81" spans="1:14">
      <c r="A81" s="54" t="str">
        <f>'User Input'!C11</f>
        <v>k</v>
      </c>
      <c r="B81" s="55">
        <f>SUMIF(Players!$D$3:$D$872,A81,Players!K$3:K$872)</f>
        <v>0</v>
      </c>
      <c r="C81" s="56">
        <f>SUMIF(Players!$D$3:$D$872,A81,Players!L$3:L$872)</f>
        <v>0</v>
      </c>
      <c r="D81" s="56">
        <f>SUMIF(Players!$D$3:$D$872,A81,Players!M$3:M$872)</f>
        <v>0</v>
      </c>
      <c r="E81" s="56">
        <f>SUMIF(Players!$D$3:$D$872,A81,Players!N$3:N$872)</f>
        <v>0</v>
      </c>
      <c r="F81" s="56">
        <f>SUMIF(Players!$D$3:$D$872,A81,Players!O$3:O$872)</f>
        <v>0</v>
      </c>
      <c r="G81" s="57" t="e">
        <f>(SUMIF(Players!$D$3:$D$872,A81,Players!Q$3:Q$997))/B81</f>
        <v>#DIV/0!</v>
      </c>
      <c r="H81" s="63">
        <f>SUMIF(Players!$AA$3:$AA$915,A81,Players!AH$3:AH$915)</f>
        <v>0</v>
      </c>
      <c r="I81" s="59" t="e">
        <f>SUMIF(Players!$AA$3:$AA$915,A81,Players!AN$3:AN$997)/H81</f>
        <v>#DIV/0!</v>
      </c>
      <c r="J81" s="59" t="e">
        <f>SUMIF(Players!$AA$3:$AA$915,A81,Players!AO$3:AO$997)/H81</f>
        <v>#DIV/0!</v>
      </c>
      <c r="K81" s="61">
        <f>SUMIF(Players!$AA$3:$AA$915,A81,Players!AK$3:AK$915)</f>
        <v>0</v>
      </c>
      <c r="L81" s="61">
        <f>SUMIF(Players!$AA$3:$AA$915,A81,Players!AL$3:AL$915)</f>
        <v>0</v>
      </c>
      <c r="M81" s="62">
        <f>SUMIF(Players!$AA$3:$AA$915,A81,Players!AM$3:AM$915)</f>
        <v>0</v>
      </c>
      <c r="N81" s="124"/>
    </row>
    <row r="82" spans="1:14">
      <c r="A82" s="54" t="str">
        <f>'User Input'!C12</f>
        <v>l</v>
      </c>
      <c r="B82" s="55">
        <f>SUMIF(Players!$D$3:$D$872,A82,Players!K$3:K$872)</f>
        <v>0</v>
      </c>
      <c r="C82" s="56">
        <f>SUMIF(Players!$D$3:$D$872,A82,Players!L$3:L$872)</f>
        <v>0</v>
      </c>
      <c r="D82" s="56">
        <f>SUMIF(Players!$D$3:$D$872,A82,Players!M$3:M$872)</f>
        <v>0</v>
      </c>
      <c r="E82" s="56">
        <f>SUMIF(Players!$D$3:$D$872,A82,Players!N$3:N$872)</f>
        <v>0</v>
      </c>
      <c r="F82" s="56">
        <f>SUMIF(Players!$D$3:$D$872,A82,Players!O$3:O$872)</f>
        <v>0</v>
      </c>
      <c r="G82" s="57" t="e">
        <f>(SUMIF(Players!$D$3:$D$872,A82,Players!Q$3:Q$997))/B82</f>
        <v>#DIV/0!</v>
      </c>
      <c r="H82" s="63">
        <f>SUMIF(Players!$AA$3:$AA$915,A82,Players!AH$3:AH$915)</f>
        <v>0</v>
      </c>
      <c r="I82" s="59" t="e">
        <f>SUMIF(Players!$AA$3:$AA$915,A82,Players!AN$3:AN$997)/H82</f>
        <v>#DIV/0!</v>
      </c>
      <c r="J82" s="59" t="e">
        <f>SUMIF(Players!$AA$3:$AA$915,A82,Players!AO$3:AO$997)/H82</f>
        <v>#DIV/0!</v>
      </c>
      <c r="K82" s="61">
        <f>SUMIF(Players!$AA$3:$AA$915,A82,Players!AK$3:AK$915)</f>
        <v>0</v>
      </c>
      <c r="L82" s="61">
        <f>SUMIF(Players!$AA$3:$AA$915,A82,Players!AL$3:AL$915)</f>
        <v>0</v>
      </c>
      <c r="M82" s="62">
        <f>SUMIF(Players!$AA$3:$AA$915,A82,Players!AM$3:AM$915)</f>
        <v>0</v>
      </c>
      <c r="N82" s="124"/>
    </row>
    <row r="83" spans="1:14">
      <c r="A83" s="54">
        <f>'User Input'!C13</f>
        <v>0</v>
      </c>
      <c r="B83" s="55">
        <f>SUMIF(Players!$D$3:$D$872,A83,Players!K$3:K$872)</f>
        <v>0</v>
      </c>
      <c r="C83" s="56">
        <f>SUMIF(Players!$D$3:$D$872,A83,Players!L$3:L$872)</f>
        <v>0</v>
      </c>
      <c r="D83" s="56">
        <f>SUMIF(Players!$D$3:$D$872,A83,Players!M$3:M$872)</f>
        <v>0</v>
      </c>
      <c r="E83" s="56">
        <f>SUMIF(Players!$D$3:$D$872,A83,Players!N$3:N$872)</f>
        <v>0</v>
      </c>
      <c r="F83" s="56">
        <f>SUMIF(Players!$D$3:$D$872,A83,Players!O$3:O$872)</f>
        <v>0</v>
      </c>
      <c r="G83" s="57" t="e">
        <f>(SUMIF(Players!$D$3:$D$872,A83,Players!Q$3:Q$997))/B83</f>
        <v>#DIV/0!</v>
      </c>
      <c r="H83" s="63">
        <f>SUMIF(Players!$AA$3:$AA$915,A83,Players!AH$3:AH$915)</f>
        <v>0</v>
      </c>
      <c r="I83" s="59" t="e">
        <f>SUMIF(Players!$AA$3:$AA$915,A83,Players!AN$3:AN$997)/H83</f>
        <v>#DIV/0!</v>
      </c>
      <c r="J83" s="59" t="e">
        <f>SUMIF(Players!$AA$3:$AA$915,A83,Players!AO$3:AO$997)/H83</f>
        <v>#DIV/0!</v>
      </c>
      <c r="K83" s="61">
        <f>SUMIF(Players!$AA$3:$AA$915,A83,Players!AK$3:AK$915)</f>
        <v>0</v>
      </c>
      <c r="L83" s="61">
        <f>SUMIF(Players!$AA$3:$AA$915,A83,Players!AL$3:AL$915)</f>
        <v>0</v>
      </c>
      <c r="M83" s="62">
        <f>SUMIF(Players!$AA$3:$AA$915,A83,Players!AM$3:AM$915)</f>
        <v>0</v>
      </c>
      <c r="N83" s="124"/>
    </row>
    <row r="84" spans="1:14">
      <c r="A84" s="54">
        <f>'User Input'!C14</f>
        <v>0</v>
      </c>
      <c r="B84" s="55">
        <f>SUMIF(Players!$D$3:$D$872,A84,Players!K$3:K$872)</f>
        <v>0</v>
      </c>
      <c r="C84" s="56">
        <f>SUMIF(Players!$D$3:$D$872,A84,Players!L$3:L$872)</f>
        <v>0</v>
      </c>
      <c r="D84" s="56">
        <f>SUMIF(Players!$D$3:$D$872,A84,Players!M$3:M$872)</f>
        <v>0</v>
      </c>
      <c r="E84" s="56">
        <f>SUMIF(Players!$D$3:$D$872,A84,Players!N$3:N$872)</f>
        <v>0</v>
      </c>
      <c r="F84" s="56">
        <f>SUMIF(Players!$D$3:$D$872,A84,Players!O$3:O$872)</f>
        <v>0</v>
      </c>
      <c r="G84" s="57" t="e">
        <f>(SUMIF(Players!$D$3:$D$872,A84,Players!Q$3:Q$997))/B84</f>
        <v>#DIV/0!</v>
      </c>
      <c r="H84" s="63">
        <f>SUMIF(Players!$AA$3:$AA$915,A84,Players!AH$3:AH$915)</f>
        <v>0</v>
      </c>
      <c r="I84" s="59" t="e">
        <f>SUMIF(Players!$AA$3:$AA$915,A84,Players!AN$3:AN$997)/H84</f>
        <v>#DIV/0!</v>
      </c>
      <c r="J84" s="59" t="e">
        <f>SUMIF(Players!$AA$3:$AA$915,A84,Players!AO$3:AO$997)/H84</f>
        <v>#DIV/0!</v>
      </c>
      <c r="K84" s="61">
        <f>SUMIF(Players!$AA$3:$AA$915,A84,Players!AK$3:AK$915)</f>
        <v>0</v>
      </c>
      <c r="L84" s="61">
        <f>SUMIF(Players!$AA$3:$AA$915,A84,Players!AL$3:AL$915)</f>
        <v>0</v>
      </c>
      <c r="M84" s="62">
        <f>SUMIF(Players!$AA$3:$AA$915,A84,Players!AM$3:AM$915)</f>
        <v>0</v>
      </c>
      <c r="N84" s="124"/>
    </row>
    <row r="85" spans="1:14">
      <c r="A85" s="54">
        <f>'User Input'!C15</f>
        <v>0</v>
      </c>
      <c r="B85" s="55">
        <f>SUMIF(Players!$D$3:$D$872,A85,Players!K$3:K$872)</f>
        <v>0</v>
      </c>
      <c r="C85" s="56">
        <f>SUMIF(Players!$D$3:$D$872,A85,Players!L$3:L$872)</f>
        <v>0</v>
      </c>
      <c r="D85" s="56">
        <f>SUMIF(Players!$D$3:$D$872,A85,Players!M$3:M$872)</f>
        <v>0</v>
      </c>
      <c r="E85" s="56">
        <f>SUMIF(Players!$D$3:$D$872,A85,Players!N$3:N$872)</f>
        <v>0</v>
      </c>
      <c r="F85" s="56">
        <f>SUMIF(Players!$D$3:$D$872,A85,Players!O$3:O$872)</f>
        <v>0</v>
      </c>
      <c r="G85" s="57" t="e">
        <f>(SUMIF(Players!$D$3:$D$872,A85,Players!Q$3:Q$997))/B85</f>
        <v>#DIV/0!</v>
      </c>
      <c r="H85" s="63">
        <f>SUMIF(Players!$AA$3:$AA$915,A85,Players!AH$3:AH$915)</f>
        <v>0</v>
      </c>
      <c r="I85" s="59" t="e">
        <f>SUMIF(Players!$AA$3:$AA$915,A85,Players!AN$3:AN$997)/H85</f>
        <v>#DIV/0!</v>
      </c>
      <c r="J85" s="59" t="e">
        <f>SUMIF(Players!$AA$3:$AA$915,A85,Players!AO$3:AO$997)/H85</f>
        <v>#DIV/0!</v>
      </c>
      <c r="K85" s="61">
        <f>SUMIF(Players!$AA$3:$AA$915,A85,Players!AK$3:AK$915)</f>
        <v>0</v>
      </c>
      <c r="L85" s="61">
        <f>SUMIF(Players!$AA$3:$AA$915,A85,Players!AL$3:AL$915)</f>
        <v>0</v>
      </c>
      <c r="M85" s="62">
        <f>SUMIF(Players!$AA$3:$AA$915,A85,Players!AM$3:AM$915)</f>
        <v>0</v>
      </c>
      <c r="N85" s="124"/>
    </row>
    <row r="86" spans="1:14">
      <c r="A86" s="54">
        <f>'User Input'!C16</f>
        <v>0</v>
      </c>
      <c r="B86" s="55">
        <f>SUMIF(Players!$D$3:$D$872,A86,Players!K$3:K$872)</f>
        <v>0</v>
      </c>
      <c r="C86" s="56">
        <f>SUMIF(Players!$D$3:$D$872,A86,Players!L$3:L$872)</f>
        <v>0</v>
      </c>
      <c r="D86" s="56">
        <f>SUMIF(Players!$D$3:$D$872,A86,Players!M$3:M$872)</f>
        <v>0</v>
      </c>
      <c r="E86" s="56">
        <f>SUMIF(Players!$D$3:$D$872,A86,Players!N$3:N$872)</f>
        <v>0</v>
      </c>
      <c r="F86" s="56">
        <f>SUMIF(Players!$D$3:$D$872,A86,Players!O$3:O$872)</f>
        <v>0</v>
      </c>
      <c r="G86" s="57" t="e">
        <f>(SUMIF(Players!$D$3:$D$872,A86,Players!Q$3:Q$997))/B86</f>
        <v>#DIV/0!</v>
      </c>
      <c r="H86" s="63">
        <f>SUMIF(Players!$AA$3:$AA$915,A86,Players!AH$3:AH$915)</f>
        <v>0</v>
      </c>
      <c r="I86" s="59" t="e">
        <f>SUMIF(Players!$AA$3:$AA$915,A86,Players!AN$3:AN$997)/H86</f>
        <v>#DIV/0!</v>
      </c>
      <c r="J86" s="59" t="e">
        <f>SUMIF(Players!$AA$3:$AA$915,A86,Players!AO$3:AO$997)/H86</f>
        <v>#DIV/0!</v>
      </c>
      <c r="K86" s="61">
        <f>SUMIF(Players!$AA$3:$AA$915,A86,Players!AK$3:AK$915)</f>
        <v>0</v>
      </c>
      <c r="L86" s="61">
        <f>SUMIF(Players!$AA$3:$AA$915,A86,Players!AL$3:AL$915)</f>
        <v>0</v>
      </c>
      <c r="M86" s="62">
        <f>SUMIF(Players!$AA$3:$AA$915,A86,Players!AM$3:AM$915)</f>
        <v>0</v>
      </c>
      <c r="N86" s="124"/>
    </row>
    <row r="87" spans="1:14">
      <c r="A87" s="54">
        <f>'User Input'!C17</f>
        <v>0</v>
      </c>
      <c r="B87" s="55">
        <f>SUMIF(Players!$D$3:$D$872,A87,Players!K$3:K$872)</f>
        <v>0</v>
      </c>
      <c r="C87" s="56">
        <f>SUMIF(Players!$D$3:$D$872,A87,Players!L$3:L$872)</f>
        <v>0</v>
      </c>
      <c r="D87" s="56">
        <f>SUMIF(Players!$D$3:$D$872,A87,Players!M$3:M$872)</f>
        <v>0</v>
      </c>
      <c r="E87" s="56">
        <f>SUMIF(Players!$D$3:$D$872,A87,Players!N$3:N$872)</f>
        <v>0</v>
      </c>
      <c r="F87" s="56">
        <f>SUMIF(Players!$D$3:$D$872,A87,Players!O$3:O$872)</f>
        <v>0</v>
      </c>
      <c r="G87" s="57" t="e">
        <f>(SUMIF(Players!$D$3:$D$872,A87,Players!Q$3:Q$997))/B87</f>
        <v>#DIV/0!</v>
      </c>
      <c r="H87" s="63">
        <f>SUMIF(Players!$AA$3:$AA$915,A87,Players!AH$3:AH$915)</f>
        <v>0</v>
      </c>
      <c r="I87" s="59" t="e">
        <f>SUMIF(Players!$AA$3:$AA$915,A87,Players!AN$3:AN$997)/H87</f>
        <v>#DIV/0!</v>
      </c>
      <c r="J87" s="59" t="e">
        <f>SUMIF(Players!$AA$3:$AA$915,A87,Players!AO$3:AO$997)/H87</f>
        <v>#DIV/0!</v>
      </c>
      <c r="K87" s="61">
        <f>SUMIF(Players!$AA$3:$AA$915,A87,Players!AK$3:AK$915)</f>
        <v>0</v>
      </c>
      <c r="L87" s="61">
        <f>SUMIF(Players!$AA$3:$AA$915,A87,Players!AL$3:AL$915)</f>
        <v>0</v>
      </c>
      <c r="M87" s="62">
        <f>SUMIF(Players!$AA$3:$AA$915,A87,Players!AM$3:AM$915)</f>
        <v>0</v>
      </c>
      <c r="N87" s="124"/>
    </row>
    <row r="88" spans="1:14">
      <c r="A88" s="54">
        <f>'User Input'!C18</f>
        <v>0</v>
      </c>
      <c r="B88" s="55">
        <f>SUMIF(Players!$D$3:$D$872,A88,Players!K$3:K$872)</f>
        <v>0</v>
      </c>
      <c r="C88" s="56">
        <f>SUMIF(Players!$D$3:$D$872,A88,Players!L$3:L$872)</f>
        <v>0</v>
      </c>
      <c r="D88" s="56">
        <f>SUMIF(Players!$D$3:$D$872,A88,Players!M$3:M$872)</f>
        <v>0</v>
      </c>
      <c r="E88" s="56">
        <f>SUMIF(Players!$D$3:$D$872,A88,Players!N$3:N$872)</f>
        <v>0</v>
      </c>
      <c r="F88" s="56">
        <f>SUMIF(Players!$D$3:$D$872,A88,Players!O$3:O$872)</f>
        <v>0</v>
      </c>
      <c r="G88" s="57" t="e">
        <f>(SUMIF(Players!$D$3:$D$872,A88,Players!Q$3:Q$997))/B88</f>
        <v>#DIV/0!</v>
      </c>
      <c r="H88" s="63">
        <f>SUMIF(Players!$AA$3:$AA$915,A88,Players!AH$3:AH$915)</f>
        <v>0</v>
      </c>
      <c r="I88" s="59" t="e">
        <f>SUMIF(Players!$AA$3:$AA$915,A88,Players!AN$3:AN$997)/H88</f>
        <v>#DIV/0!</v>
      </c>
      <c r="J88" s="59" t="e">
        <f>SUMIF(Players!$AA$3:$AA$915,A88,Players!AO$3:AO$997)/H88</f>
        <v>#DIV/0!</v>
      </c>
      <c r="K88" s="61">
        <f>SUMIF(Players!$AA$3:$AA$915,A88,Players!AK$3:AK$915)</f>
        <v>0</v>
      </c>
      <c r="L88" s="61">
        <f>SUMIF(Players!$AA$3:$AA$915,A88,Players!AL$3:AL$915)</f>
        <v>0</v>
      </c>
      <c r="M88" s="62">
        <f>SUMIF(Players!$AA$3:$AA$915,A88,Players!AM$3:AM$915)</f>
        <v>0</v>
      </c>
      <c r="N88" s="124"/>
    </row>
    <row r="89" spans="1:14">
      <c r="A89" s="54">
        <f>'User Input'!C19</f>
        <v>0</v>
      </c>
      <c r="B89" s="55">
        <f>SUMIF(Players!$D$3:$D$872,A89,Players!K$3:K$872)</f>
        <v>0</v>
      </c>
      <c r="C89" s="56">
        <f>SUMIF(Players!$D$3:$D$872,A89,Players!L$3:L$872)</f>
        <v>0</v>
      </c>
      <c r="D89" s="56">
        <f>SUMIF(Players!$D$3:$D$872,A89,Players!M$3:M$872)</f>
        <v>0</v>
      </c>
      <c r="E89" s="56">
        <f>SUMIF(Players!$D$3:$D$872,A89,Players!N$3:N$872)</f>
        <v>0</v>
      </c>
      <c r="F89" s="56">
        <f>SUMIF(Players!$D$3:$D$872,A89,Players!O$3:O$872)</f>
        <v>0</v>
      </c>
      <c r="G89" s="57" t="e">
        <f>(SUMIF(Players!$D$3:$D$872,A89,Players!Q$3:Q$997))/B89</f>
        <v>#DIV/0!</v>
      </c>
      <c r="H89" s="63">
        <f>SUMIF(Players!$AA$3:$AA$915,A89,Players!AH$3:AH$915)</f>
        <v>0</v>
      </c>
      <c r="I89" s="59" t="e">
        <f>SUMIF(Players!$AA$3:$AA$915,A89,Players!AN$3:AN$997)/H89</f>
        <v>#DIV/0!</v>
      </c>
      <c r="J89" s="59" t="e">
        <f>SUMIF(Players!$AA$3:$AA$915,A89,Players!AO$3:AO$997)/H89</f>
        <v>#DIV/0!</v>
      </c>
      <c r="K89" s="61">
        <f>SUMIF(Players!$AA$3:$AA$915,A89,Players!AK$3:AK$915)</f>
        <v>0</v>
      </c>
      <c r="L89" s="61">
        <f>SUMIF(Players!$AA$3:$AA$915,A89,Players!AL$3:AL$915)</f>
        <v>0</v>
      </c>
      <c r="M89" s="62">
        <f>SUMIF(Players!$AA$3:$AA$915,A89,Players!AM$3:AM$915)</f>
        <v>0</v>
      </c>
      <c r="N89" s="124"/>
    </row>
    <row r="90" spans="1:14">
      <c r="A90" s="54">
        <f>'User Input'!C20</f>
        <v>0</v>
      </c>
      <c r="B90" s="55">
        <f>SUMIF(Players!$D$3:$D$872,A90,Players!K$3:K$872)</f>
        <v>0</v>
      </c>
      <c r="C90" s="56">
        <f>SUMIF(Players!$D$3:$D$872,A90,Players!L$3:L$872)</f>
        <v>0</v>
      </c>
      <c r="D90" s="56">
        <f>SUMIF(Players!$D$3:$D$872,A90,Players!M$3:M$872)</f>
        <v>0</v>
      </c>
      <c r="E90" s="56">
        <f>SUMIF(Players!$D$3:$D$872,A90,Players!N$3:N$872)</f>
        <v>0</v>
      </c>
      <c r="F90" s="56">
        <f>SUMIF(Players!$D$3:$D$872,A90,Players!O$3:O$872)</f>
        <v>0</v>
      </c>
      <c r="G90" s="57" t="e">
        <f>(SUMIF(Players!$D$3:$D$872,A90,Players!Q$3:Q$997))/B90</f>
        <v>#DIV/0!</v>
      </c>
      <c r="H90" s="63">
        <f>SUMIF(Players!$AA$3:$AA$915,A90,Players!AH$3:AH$915)</f>
        <v>0</v>
      </c>
      <c r="I90" s="59" t="e">
        <f>SUMIF(Players!$AA$3:$AA$915,A90,Players!AN$3:AN$997)/H90</f>
        <v>#DIV/0!</v>
      </c>
      <c r="J90" s="59" t="e">
        <f>SUMIF(Players!$AA$3:$AA$915,A90,Players!AO$3:AO$997)/H90</f>
        <v>#DIV/0!</v>
      </c>
      <c r="K90" s="61">
        <f>SUMIF(Players!$AA$3:$AA$915,A90,Players!AK$3:AK$915)</f>
        <v>0</v>
      </c>
      <c r="L90" s="61">
        <f>SUMIF(Players!$AA$3:$AA$915,A90,Players!AL$3:AL$915)</f>
        <v>0</v>
      </c>
      <c r="M90" s="62">
        <f>SUMIF(Players!$AA$3:$AA$915,A90,Players!AM$3:AM$915)</f>
        <v>0</v>
      </c>
      <c r="N90" s="124"/>
    </row>
    <row r="91" spans="1:14">
      <c r="A91" s="54">
        <f>'User Input'!C21</f>
        <v>0</v>
      </c>
      <c r="B91" s="55">
        <f>SUMIF(Players!$D$3:$D$872,A91,Players!K$3:K$872)</f>
        <v>0</v>
      </c>
      <c r="C91" s="56">
        <f>SUMIF(Players!$D$3:$D$872,A91,Players!L$3:L$872)</f>
        <v>0</v>
      </c>
      <c r="D91" s="56">
        <f>SUMIF(Players!$D$3:$D$872,A91,Players!M$3:M$872)</f>
        <v>0</v>
      </c>
      <c r="E91" s="56">
        <f>SUMIF(Players!$D$3:$D$872,A91,Players!N$3:N$872)</f>
        <v>0</v>
      </c>
      <c r="F91" s="56">
        <f>SUMIF(Players!$D$3:$D$872,A91,Players!O$3:O$872)</f>
        <v>0</v>
      </c>
      <c r="G91" s="57" t="e">
        <f>(SUMIF(Players!$D$3:$D$872,A91,Players!Q$3:Q$997))/B91</f>
        <v>#DIV/0!</v>
      </c>
      <c r="H91" s="63">
        <f>SUMIF(Players!$AA$3:$AA$915,A91,Players!AH$3:AH$915)</f>
        <v>0</v>
      </c>
      <c r="I91" s="59" t="e">
        <f>SUMIF(Players!$AA$3:$AA$915,A91,Players!AN$3:AN$997)/H91</f>
        <v>#DIV/0!</v>
      </c>
      <c r="J91" s="59" t="e">
        <f>SUMIF(Players!$AA$3:$AA$915,A91,Players!AO$3:AO$997)/H91</f>
        <v>#DIV/0!</v>
      </c>
      <c r="K91" s="61">
        <f>SUMIF(Players!$AA$3:$AA$915,A91,Players!AK$3:AK$915)</f>
        <v>0</v>
      </c>
      <c r="L91" s="61">
        <f>SUMIF(Players!$AA$3:$AA$915,A91,Players!AL$3:AL$915)</f>
        <v>0</v>
      </c>
      <c r="M91" s="62">
        <f>SUMIF(Players!$AA$3:$AA$915,A91,Players!AM$3:AM$915)</f>
        <v>0</v>
      </c>
      <c r="N91" s="124"/>
    </row>
    <row r="92" spans="1:14">
      <c r="A92" s="54">
        <f>'User Input'!C22</f>
        <v>0</v>
      </c>
      <c r="B92" s="55">
        <f>SUMIF(Players!$D$3:$D$872,A92,Players!K$3:K$872)</f>
        <v>0</v>
      </c>
      <c r="C92" s="56">
        <f>SUMIF(Players!$D$3:$D$872,A92,Players!L$3:L$872)</f>
        <v>0</v>
      </c>
      <c r="D92" s="56">
        <f>SUMIF(Players!$D$3:$D$872,A92,Players!M$3:M$872)</f>
        <v>0</v>
      </c>
      <c r="E92" s="56">
        <f>SUMIF(Players!$D$3:$D$872,A92,Players!N$3:N$872)</f>
        <v>0</v>
      </c>
      <c r="F92" s="56">
        <f>SUMIF(Players!$D$3:$D$872,A92,Players!O$3:O$872)</f>
        <v>0</v>
      </c>
      <c r="G92" s="57" t="e">
        <f>(SUMIF(Players!$D$3:$D$872,A92,Players!Q$3:Q$997))/B92</f>
        <v>#DIV/0!</v>
      </c>
      <c r="H92" s="63">
        <f>SUMIF(Players!$AA$3:$AA$915,A92,Players!AH$3:AH$915)</f>
        <v>0</v>
      </c>
      <c r="I92" s="59" t="e">
        <f>SUMIF(Players!$AA$3:$AA$915,A92,Players!AN$3:AN$997)/H92</f>
        <v>#DIV/0!</v>
      </c>
      <c r="J92" s="59" t="e">
        <f>SUMIF(Players!$AA$3:$AA$915,A92,Players!AO$3:AO$997)/H92</f>
        <v>#DIV/0!</v>
      </c>
      <c r="K92" s="61">
        <f>SUMIF(Players!$AA$3:$AA$915,A92,Players!AK$3:AK$915)</f>
        <v>0</v>
      </c>
      <c r="L92" s="61">
        <f>SUMIF(Players!$AA$3:$AA$915,A92,Players!AL$3:AL$915)</f>
        <v>0</v>
      </c>
      <c r="M92" s="62">
        <f>SUMIF(Players!$AA$3:$AA$915,A92,Players!AM$3:AM$915)</f>
        <v>0</v>
      </c>
      <c r="N92" s="124"/>
    </row>
    <row r="93" spans="1:14">
      <c r="A93" s="54">
        <f>'User Input'!C23</f>
        <v>0</v>
      </c>
      <c r="B93" s="55">
        <f>SUMIF(Players!$D$3:$D$872,A93,Players!K$3:K$872)</f>
        <v>0</v>
      </c>
      <c r="C93" s="56">
        <f>SUMIF(Players!$D$3:$D$872,A93,Players!L$3:L$872)</f>
        <v>0</v>
      </c>
      <c r="D93" s="56">
        <f>SUMIF(Players!$D$3:$D$872,A93,Players!M$3:M$872)</f>
        <v>0</v>
      </c>
      <c r="E93" s="56">
        <f>SUMIF(Players!$D$3:$D$872,A93,Players!N$3:N$872)</f>
        <v>0</v>
      </c>
      <c r="F93" s="56">
        <f>SUMIF(Players!$D$3:$D$872,A93,Players!O$3:O$872)</f>
        <v>0</v>
      </c>
      <c r="G93" s="57" t="e">
        <f>(SUMIF(Players!$D$3:$D$872,A93,Players!Q$3:Q$997))/B93</f>
        <v>#DIV/0!</v>
      </c>
      <c r="H93" s="63">
        <f>SUMIF(Players!$AA$3:$AA$915,A93,Players!AH$3:AH$915)</f>
        <v>0</v>
      </c>
      <c r="I93" s="59" t="e">
        <f>SUMIF(Players!$AA$3:$AA$915,A93,Players!AN$3:AN$997)/H93</f>
        <v>#DIV/0!</v>
      </c>
      <c r="J93" s="59" t="e">
        <f>SUMIF(Players!$AA$3:$AA$915,A93,Players!AO$3:AO$997)/H93</f>
        <v>#DIV/0!</v>
      </c>
      <c r="K93" s="61">
        <f>SUMIF(Players!$AA$3:$AA$915,A93,Players!AK$3:AK$915)</f>
        <v>0</v>
      </c>
      <c r="L93" s="61">
        <f>SUMIF(Players!$AA$3:$AA$915,A93,Players!AL$3:AL$915)</f>
        <v>0</v>
      </c>
      <c r="M93" s="62">
        <f>SUMIF(Players!$AA$3:$AA$915,A93,Players!AM$3:AM$915)</f>
        <v>0</v>
      </c>
      <c r="N93" s="124"/>
    </row>
    <row r="94" spans="1:14">
      <c r="A94" s="54">
        <f>'User Input'!C24</f>
        <v>0</v>
      </c>
      <c r="B94" s="55">
        <f>SUMIF(Players!$D$3:$D$872,A94,Players!K$3:K$872)</f>
        <v>0</v>
      </c>
      <c r="C94" s="56">
        <f>SUMIF(Players!$D$3:$D$872,A94,Players!L$3:L$872)</f>
        <v>0</v>
      </c>
      <c r="D94" s="56">
        <f>SUMIF(Players!$D$3:$D$872,A94,Players!M$3:M$872)</f>
        <v>0</v>
      </c>
      <c r="E94" s="56">
        <f>SUMIF(Players!$D$3:$D$872,A94,Players!N$3:N$872)</f>
        <v>0</v>
      </c>
      <c r="F94" s="56">
        <f>SUMIF(Players!$D$3:$D$872,A94,Players!O$3:O$872)</f>
        <v>0</v>
      </c>
      <c r="G94" s="57" t="e">
        <f>(SUMIF(Players!$D$3:$D$872,A94,Players!Q$3:Q$997))/B94</f>
        <v>#DIV/0!</v>
      </c>
      <c r="H94" s="63">
        <f>SUMIF(Players!$AA$3:$AA$915,A94,Players!AH$3:AH$915)</f>
        <v>0</v>
      </c>
      <c r="I94" s="59" t="e">
        <f>SUMIF(Players!$AA$3:$AA$915,A94,Players!AN$3:AN$997)/H94</f>
        <v>#DIV/0!</v>
      </c>
      <c r="J94" s="59" t="e">
        <f>SUMIF(Players!$AA$3:$AA$915,A94,Players!AO$3:AO$997)/H94</f>
        <v>#DIV/0!</v>
      </c>
      <c r="K94" s="61">
        <f>SUMIF(Players!$AA$3:$AA$915,A94,Players!AK$3:AK$915)</f>
        <v>0</v>
      </c>
      <c r="L94" s="61">
        <f>SUMIF(Players!$AA$3:$AA$915,A94,Players!AL$3:AL$915)</f>
        <v>0</v>
      </c>
      <c r="M94" s="62">
        <f>SUMIF(Players!$AA$3:$AA$915,A94,Players!AM$3:AM$915)</f>
        <v>0</v>
      </c>
      <c r="N94" s="124"/>
    </row>
    <row r="95" spans="1:14" ht="13" thickBot="1">
      <c r="A95" s="110">
        <f>'User Input'!C25</f>
        <v>0</v>
      </c>
      <c r="B95" s="67">
        <f>SUMIF(Players!$D$3:$D$872,A95,Players!K$3:K$872)</f>
        <v>0</v>
      </c>
      <c r="C95" s="68">
        <f>SUMIF(Players!$D$3:$D$872,A95,Players!L$3:L$872)</f>
        <v>0</v>
      </c>
      <c r="D95" s="68">
        <f>SUMIF(Players!$D$3:$D$872,A95,Players!M$3:M$872)</f>
        <v>0</v>
      </c>
      <c r="E95" s="68">
        <f>SUMIF(Players!$D$3:$D$872,A95,Players!N$3:N$872)</f>
        <v>0</v>
      </c>
      <c r="F95" s="68">
        <f>SUMIF(Players!$D$3:$D$872,A95,Players!O$3:O$872)</f>
        <v>0</v>
      </c>
      <c r="G95" s="69" t="e">
        <f>(SUMIF(Players!$D$3:$D$872,A95,Players!Q$3:Q$997))/B95</f>
        <v>#DIV/0!</v>
      </c>
      <c r="H95" s="70">
        <f>SUMIF(Players!$AA$3:$AA$915,A95,Players!AH$3:AH$915)</f>
        <v>0</v>
      </c>
      <c r="I95" s="71" t="e">
        <f>SUMIF(Players!$AA$3:$AA$915,A95,Players!AN$3:AN$997)/H95</f>
        <v>#DIV/0!</v>
      </c>
      <c r="J95" s="71" t="e">
        <f>SUMIF(Players!$AA$3:$AA$915,A95,Players!AO$3:AO$997)/H95</f>
        <v>#DIV/0!</v>
      </c>
      <c r="K95" s="72">
        <f>SUMIF(Players!$AA$3:$AA$915,A95,Players!AK$3:AK$915)</f>
        <v>0</v>
      </c>
      <c r="L95" s="72">
        <f>SUMIF(Players!$AA$3:$AA$915,A95,Players!AL$3:AL$915)</f>
        <v>0</v>
      </c>
      <c r="M95" s="73">
        <f>SUMIF(Players!$AA$3:$AA$915,A95,Players!AM$3:AM$915)</f>
        <v>0</v>
      </c>
      <c r="N95" s="124"/>
    </row>
    <row r="96" spans="1:14">
      <c r="A96" s="106"/>
      <c r="B96" s="107"/>
      <c r="C96" s="107"/>
      <c r="D96" s="107"/>
      <c r="E96" s="107"/>
      <c r="F96" s="107"/>
      <c r="G96" s="108"/>
      <c r="H96" s="107"/>
      <c r="I96" s="109"/>
      <c r="J96" s="109"/>
      <c r="K96" s="107"/>
      <c r="L96" s="107"/>
      <c r="M96" s="107"/>
      <c r="N96" s="107"/>
    </row>
  </sheetData>
  <mergeCells count="58">
    <mergeCell ref="B1:D1"/>
    <mergeCell ref="E1:G1"/>
    <mergeCell ref="H1:J1"/>
    <mergeCell ref="K1:M1"/>
    <mergeCell ref="Q11:R11"/>
    <mergeCell ref="P5:AE5"/>
    <mergeCell ref="P6:U6"/>
    <mergeCell ref="Z6:AE6"/>
    <mergeCell ref="Q7:R7"/>
    <mergeCell ref="AA7:AB7"/>
    <mergeCell ref="AA11:AB11"/>
    <mergeCell ref="Q12:R12"/>
    <mergeCell ref="AA12:AB12"/>
    <mergeCell ref="AA8:AB8"/>
    <mergeCell ref="Q9:R9"/>
    <mergeCell ref="AA9:AB9"/>
    <mergeCell ref="Q10:R10"/>
    <mergeCell ref="AA10:AB10"/>
    <mergeCell ref="Q15:R15"/>
    <mergeCell ref="AA15:AB15"/>
    <mergeCell ref="Q16:R16"/>
    <mergeCell ref="AA16:AB16"/>
    <mergeCell ref="Q13:R13"/>
    <mergeCell ref="AA13:AB13"/>
    <mergeCell ref="Q14:R14"/>
    <mergeCell ref="AA14:AB14"/>
    <mergeCell ref="Q19:R19"/>
    <mergeCell ref="AA19:AB19"/>
    <mergeCell ref="Q20:R20"/>
    <mergeCell ref="AA20:AB20"/>
    <mergeCell ref="Q17:R17"/>
    <mergeCell ref="AA17:AB17"/>
    <mergeCell ref="Q18:R18"/>
    <mergeCell ref="AA18:AB18"/>
    <mergeCell ref="A48:B48"/>
    <mergeCell ref="A49:B49"/>
    <mergeCell ref="Q23:R23"/>
    <mergeCell ref="AA23:AB23"/>
    <mergeCell ref="Q21:R21"/>
    <mergeCell ref="AA21:AB21"/>
    <mergeCell ref="Q22:R22"/>
    <mergeCell ref="AA22:AB22"/>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s>
  <phoneticPr fontId="27" type="noConversion"/>
  <dataValidations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508"/>
  <sheetViews>
    <sheetView showGridLines="0" zoomScale="90" zoomScaleNormal="90" zoomScalePageLayoutView="90" workbookViewId="0">
      <pane ySplit="2" topLeftCell="A3" activePane="bottomLeft" state="frozen"/>
      <selection pane="bottomLeft" activeCell="AA36" sqref="AA36"/>
    </sheetView>
  </sheetViews>
  <sheetFormatPr baseColWidth="10" defaultColWidth="11.5" defaultRowHeight="12" x14ac:dyDescent="0"/>
  <cols>
    <col min="1" max="1" width="5.6640625" style="274" bestFit="1" customWidth="1"/>
    <col min="2" max="2" width="5.6640625" style="274" customWidth="1"/>
    <col min="3" max="3" width="21.1640625" style="2" bestFit="1" customWidth="1"/>
    <col min="4" max="4" width="15.6640625" style="2" customWidth="1"/>
    <col min="5" max="5" width="9.1640625" style="2" hidden="1" customWidth="1"/>
    <col min="6" max="6" width="6.6640625" style="2" customWidth="1"/>
    <col min="7" max="7" width="10.5" style="2" bestFit="1" customWidth="1"/>
    <col min="8" max="8" width="11.33203125" style="2" bestFit="1" customWidth="1"/>
    <col min="9" max="9" width="5.5" style="2" bestFit="1" customWidth="1"/>
    <col min="10" max="10" width="9.1640625" style="2" hidden="1" customWidth="1"/>
    <col min="11" max="12" width="4.5" style="2" customWidth="1"/>
    <col min="13" max="13" width="3.6640625" style="2" customWidth="1"/>
    <col min="14" max="14" width="4.5" style="2" customWidth="1"/>
    <col min="15" max="15" width="3.6640625" style="2" customWidth="1"/>
    <col min="16" max="16" width="5.83203125" style="2" bestFit="1" customWidth="1"/>
    <col min="17" max="23" width="9.1640625" style="2" hidden="1" customWidth="1"/>
    <col min="24" max="24" width="6.5" style="2" customWidth="1"/>
    <col min="25" max="25" width="7.33203125" style="2" customWidth="1"/>
    <col min="26" max="26" width="19.5" style="2" bestFit="1" customWidth="1"/>
    <col min="27" max="27" width="17.5" style="2" customWidth="1"/>
    <col min="28" max="28" width="9.1640625" style="2" hidden="1" customWidth="1"/>
    <col min="29" max="31" width="6.6640625" style="2" customWidth="1"/>
    <col min="32" max="32" width="7" style="2" bestFit="1" customWidth="1"/>
    <col min="33" max="33" width="9.1640625" style="2" hidden="1" customWidth="1"/>
    <col min="34" max="34" width="4.5" style="2" customWidth="1"/>
    <col min="35" max="35" width="5" style="2" customWidth="1"/>
    <col min="36" max="36" width="6" style="2" customWidth="1"/>
    <col min="37" max="38" width="3.5" style="2" customWidth="1"/>
    <col min="39" max="39" width="8.83203125" style="2" customWidth="1"/>
    <col min="40" max="47" width="9.1640625" style="2" hidden="1" customWidth="1"/>
    <col min="48" max="48" width="2.83203125" style="2" customWidth="1"/>
    <col min="49" max="49" width="5.5" style="2" customWidth="1"/>
    <col min="50" max="56" width="11.5" style="2" customWidth="1"/>
    <col min="57" max="57" width="9.1640625" style="2" hidden="1" customWidth="1"/>
    <col min="58" max="16384" width="11.5" style="2"/>
  </cols>
  <sheetData>
    <row r="1" spans="1:57">
      <c r="A1" s="271"/>
      <c r="B1" s="271"/>
      <c r="C1" s="316" t="s">
        <v>109</v>
      </c>
      <c r="D1" s="316"/>
      <c r="E1" s="316"/>
      <c r="F1" s="316"/>
      <c r="G1" s="316"/>
      <c r="H1" s="275"/>
      <c r="I1" s="275"/>
      <c r="J1" s="115" t="s">
        <v>110</v>
      </c>
      <c r="K1" s="314" t="s">
        <v>111</v>
      </c>
      <c r="L1" s="314"/>
      <c r="M1" s="314"/>
      <c r="N1" s="314"/>
      <c r="O1" s="314"/>
      <c r="P1" s="314"/>
      <c r="Q1" s="315" t="s">
        <v>112</v>
      </c>
      <c r="R1" s="315"/>
      <c r="S1" s="315"/>
      <c r="T1" s="315"/>
      <c r="U1" s="315"/>
      <c r="V1" s="315"/>
      <c r="W1" s="3"/>
      <c r="X1" s="220"/>
      <c r="Y1" s="220"/>
      <c r="Z1" s="316" t="s">
        <v>109</v>
      </c>
      <c r="AA1" s="316"/>
      <c r="AB1" s="316"/>
      <c r="AC1" s="316"/>
      <c r="AD1" s="316"/>
      <c r="AE1" s="316"/>
      <c r="AF1" s="316"/>
      <c r="AG1" s="115" t="s">
        <v>110</v>
      </c>
      <c r="AH1" s="314" t="s">
        <v>111</v>
      </c>
      <c r="AI1" s="314"/>
      <c r="AJ1" s="314"/>
      <c r="AK1" s="314"/>
      <c r="AL1" s="314"/>
      <c r="AM1" s="314"/>
      <c r="AN1" s="315" t="s">
        <v>112</v>
      </c>
      <c r="AO1" s="315"/>
      <c r="AP1" s="315"/>
      <c r="AQ1" s="315"/>
      <c r="AR1" s="315"/>
      <c r="AS1" s="315"/>
      <c r="AT1" s="315"/>
      <c r="BE1" s="2" t="str">
        <f>'User Input'!C1</f>
        <v>a</v>
      </c>
    </row>
    <row r="2" spans="1:57" ht="24">
      <c r="A2" s="279" t="s">
        <v>623</v>
      </c>
      <c r="B2" s="279" t="s">
        <v>626</v>
      </c>
      <c r="C2" s="4" t="s">
        <v>113</v>
      </c>
      <c r="D2" s="4" t="s">
        <v>114</v>
      </c>
      <c r="E2" s="119" t="s">
        <v>115</v>
      </c>
      <c r="F2" s="4" t="s">
        <v>116</v>
      </c>
      <c r="G2" s="4" t="s">
        <v>621</v>
      </c>
      <c r="H2" s="4" t="s">
        <v>622</v>
      </c>
      <c r="I2" s="4" t="s">
        <v>191</v>
      </c>
      <c r="J2" s="116" t="s">
        <v>117</v>
      </c>
      <c r="K2" s="6" t="s">
        <v>108</v>
      </c>
      <c r="L2" s="6" t="s">
        <v>118</v>
      </c>
      <c r="M2" s="6" t="s">
        <v>119</v>
      </c>
      <c r="N2" s="6" t="s">
        <v>120</v>
      </c>
      <c r="O2" s="6" t="s">
        <v>121</v>
      </c>
      <c r="P2" s="7" t="s">
        <v>122</v>
      </c>
      <c r="Q2" s="2" t="s">
        <v>123</v>
      </c>
      <c r="R2" s="2" t="s">
        <v>124</v>
      </c>
      <c r="S2" s="2" t="s">
        <v>125</v>
      </c>
      <c r="T2" s="2" t="s">
        <v>126</v>
      </c>
      <c r="U2" s="2" t="s">
        <v>127</v>
      </c>
      <c r="V2" s="2" t="s">
        <v>128</v>
      </c>
      <c r="W2" s="2" t="s">
        <v>129</v>
      </c>
      <c r="X2" s="281" t="s">
        <v>627</v>
      </c>
      <c r="Y2" s="281" t="s">
        <v>626</v>
      </c>
      <c r="Z2" s="4" t="s">
        <v>113</v>
      </c>
      <c r="AA2" s="4" t="s">
        <v>114</v>
      </c>
      <c r="AB2" s="5" t="s">
        <v>130</v>
      </c>
      <c r="AC2" s="4" t="s">
        <v>116</v>
      </c>
      <c r="AD2" s="4" t="s">
        <v>621</v>
      </c>
      <c r="AE2" s="4" t="s">
        <v>622</v>
      </c>
      <c r="AF2" s="4" t="s">
        <v>191</v>
      </c>
      <c r="AG2" s="116" t="s">
        <v>117</v>
      </c>
      <c r="AH2" s="4" t="s">
        <v>131</v>
      </c>
      <c r="AI2" s="230" t="s">
        <v>132</v>
      </c>
      <c r="AJ2" s="230" t="s">
        <v>133</v>
      </c>
      <c r="AK2" s="4" t="s">
        <v>134</v>
      </c>
      <c r="AL2" s="4" t="s">
        <v>135</v>
      </c>
      <c r="AM2" s="4" t="s">
        <v>136</v>
      </c>
      <c r="AN2" s="2" t="s">
        <v>137</v>
      </c>
      <c r="AO2" s="2" t="s">
        <v>138</v>
      </c>
      <c r="AP2" s="2" t="s">
        <v>124</v>
      </c>
      <c r="AQ2" s="2" t="s">
        <v>125</v>
      </c>
      <c r="AR2" s="2" t="s">
        <v>126</v>
      </c>
      <c r="AS2" s="2" t="s">
        <v>127</v>
      </c>
      <c r="AT2" s="2" t="s">
        <v>128</v>
      </c>
      <c r="AU2" s="2" t="s">
        <v>129</v>
      </c>
      <c r="BE2" s="2" t="str">
        <f>'User Input'!C2</f>
        <v>b</v>
      </c>
    </row>
    <row r="3" spans="1:57">
      <c r="A3" s="277">
        <v>1</v>
      </c>
      <c r="B3" s="277">
        <f>IFERROR(VLOOKUP(C3,Import!$B$3:$T$450,19,FALSE),"")</f>
        <v>1</v>
      </c>
      <c r="C3" s="111" t="str">
        <f>IFERROR(VLOOKUP(A3,Import!$V$3:$X$419,3,FALSE),"")</f>
        <v>Mike Trout</v>
      </c>
      <c r="D3" s="235"/>
      <c r="E3" s="120"/>
      <c r="F3" s="112" t="str">
        <f>IFERROR(VLOOKUP($C3,Import!$B$3:$L$408,2,FALSE),"")</f>
        <v>LAA</v>
      </c>
      <c r="G3" s="112" t="str">
        <f>IFERROR(VLOOKUP($C3,Import!$B$3:$L$408,3,FALSE),"")</f>
        <v>OF</v>
      </c>
      <c r="H3" s="112" t="str">
        <f>IFERROR(VLOOKUP($C3,Import!$B$3:$L$408,4,FALSE),"")</f>
        <v>OF</v>
      </c>
      <c r="I3" s="112">
        <f>IFERROR(VLOOKUP($C3,Import!$B$3:$L$408,5,FALSE),"")</f>
        <v>44</v>
      </c>
      <c r="J3" s="112" t="str">
        <f>IFERROR(VLOOKUP($C3,Import!$B$3:$L$408,2,FALSE),"")</f>
        <v>LAA</v>
      </c>
      <c r="K3" s="112">
        <f>IFERROR(VLOOKUP($C3,Import!$B$3:$L$408,6,FALSE),"")</f>
        <v>602</v>
      </c>
      <c r="L3" s="112">
        <f>IFERROR(VLOOKUP($C3,Import!$B$3:$L$408,7,FALSE),"")</f>
        <v>115</v>
      </c>
      <c r="M3" s="112">
        <f>IFERROR(VLOOKUP($C3,Import!$B$3:$L$408,8,FALSE),"")</f>
        <v>30</v>
      </c>
      <c r="N3" s="112">
        <f>IFERROR(VLOOKUP($C3,Import!$B$3:$L$408,9,FALSE),"")</f>
        <v>102</v>
      </c>
      <c r="O3" s="112">
        <f>IFERROR(VLOOKUP($C3,Import!$B$3:$L$408,10,FALSE),"")</f>
        <v>35</v>
      </c>
      <c r="P3" s="278">
        <f>IFERROR(VLOOKUP($C3,Import!$B$3:$L$408,11,FALSE),"")</f>
        <v>0.31900000000000001</v>
      </c>
      <c r="Q3" s="2">
        <f t="shared" ref="Q3:Q34" si="0">P3*K3</f>
        <v>192.03800000000001</v>
      </c>
      <c r="R3" s="2">
        <f>IF(D3='User Input'!$C$1,1,0)</f>
        <v>0</v>
      </c>
      <c r="S3" s="112">
        <f>R3</f>
        <v>0</v>
      </c>
      <c r="T3" s="2">
        <f t="shared" ref="T3:T34" si="1">IF(S3=S2,0,S3)</f>
        <v>0</v>
      </c>
      <c r="U3" s="2" t="str">
        <f t="shared" ref="U3:U34" si="2">C3</f>
        <v>Mike Trout</v>
      </c>
      <c r="V3" s="2">
        <f t="shared" ref="V3:V34" si="3">E3</f>
        <v>0</v>
      </c>
      <c r="W3" s="9" t="str">
        <f t="shared" ref="W3:W34" si="4">J3</f>
        <v>LAA</v>
      </c>
      <c r="X3" s="231">
        <v>1</v>
      </c>
      <c r="Y3" s="280">
        <f>IFERROR(VLOOKUP(Z3,Import!$B$3:$T$450,19,FALSE),"")</f>
        <v>21</v>
      </c>
      <c r="Z3" s="227" t="str">
        <f>IFERROR(VLOOKUP(X3,Import!$W$3:$X$419,2,FALSE),"")</f>
        <v>Clayton Kershaw</v>
      </c>
      <c r="AA3" s="235"/>
      <c r="AB3" s="219"/>
      <c r="AC3" s="112" t="str">
        <f>IFERROR(VLOOKUP($Z3,Import!$B$3:$L$408,2,FALSE),"")</f>
        <v>LAN</v>
      </c>
      <c r="AD3" s="112" t="str">
        <f>IFERROR(VLOOKUP($Z3,Import!$B$3:$L$408,3,FALSE),"")</f>
        <v>SP</v>
      </c>
      <c r="AE3" s="112" t="str">
        <f>IFERROR(VLOOKUP($Z3,Import!$B$3:$L$408,4,FALSE),"")</f>
        <v>SP</v>
      </c>
      <c r="AF3" s="112">
        <f>IFERROR(VLOOKUP($Z3,Import!$B$3:$L$408,5,FALSE),"")</f>
        <v>29</v>
      </c>
      <c r="AG3" s="112" t="str">
        <f>IFERROR(VLOOKUP($Z3,Import!$B$3:$L$408,2,FALSE),"")</f>
        <v>LAN</v>
      </c>
      <c r="AH3" s="112">
        <f>IFERROR(VLOOKUP($Z3,Import!$B$3:$Z$408,12,FALSE),"")</f>
        <v>220</v>
      </c>
      <c r="AI3" s="218">
        <f>IFERROR(VLOOKUP($Z3,Import!$B$3:$Z$408,15,FALSE),"")</f>
        <v>2.65</v>
      </c>
      <c r="AJ3" s="218">
        <f>IFERROR(VLOOKUP($Z3,Import!$B$3:$Z$408,16,FALSE),"")</f>
        <v>1.03</v>
      </c>
      <c r="AK3" s="112">
        <f>IFERROR(VLOOKUP($Z3,Import!$B$3:$Z$408,13,FALSE),"")</f>
        <v>17</v>
      </c>
      <c r="AL3" s="112">
        <f>IFERROR(VLOOKUP($Z3,Import!$B$3:$Z$408,14,FALSE),"")</f>
        <v>0</v>
      </c>
      <c r="AM3" s="112">
        <f>IFERROR(VLOOKUP($Z3,Import!$B$3:$Z$408,17,FALSE),"")</f>
        <v>222</v>
      </c>
      <c r="AN3" s="2">
        <f>AI3*AH3</f>
        <v>583</v>
      </c>
      <c r="AO3" s="2">
        <f>AJ3*AH3</f>
        <v>226.6</v>
      </c>
      <c r="AP3" s="2">
        <f>IF(AA3='User Input'!$C$1,1,0)</f>
        <v>0</v>
      </c>
      <c r="AQ3" s="2">
        <f>AP3</f>
        <v>0</v>
      </c>
      <c r="AR3" s="2">
        <f>IF(AQ3=AQ2,0,AQ3)</f>
        <v>0</v>
      </c>
      <c r="AS3" s="2" t="str">
        <f t="shared" ref="AS3:AS35" si="5">Z3</f>
        <v>Clayton Kershaw</v>
      </c>
      <c r="AT3" s="2">
        <f>AB3</f>
        <v>0</v>
      </c>
      <c r="AU3" s="9" t="str">
        <f>AG3</f>
        <v>LAN</v>
      </c>
      <c r="BE3" s="2" t="str">
        <f>'User Input'!C3</f>
        <v>c</v>
      </c>
    </row>
    <row r="4" spans="1:57">
      <c r="A4" s="277">
        <f>A3+1</f>
        <v>2</v>
      </c>
      <c r="B4" s="277">
        <f>IFERROR(VLOOKUP(C4,Import!$B$3:$T$450,19,FALSE),"")</f>
        <v>2</v>
      </c>
      <c r="C4" s="111" t="str">
        <f>IFERROR(VLOOKUP(A4,Import!$V$3:$X$419,3,FALSE),"")</f>
        <v>Miguel Cabrera</v>
      </c>
      <c r="D4" s="235"/>
      <c r="E4" s="120"/>
      <c r="F4" s="112" t="str">
        <f>IFERROR(VLOOKUP($C4,Import!$B$3:$L$408,2,FALSE),"")</f>
        <v>DET</v>
      </c>
      <c r="G4" s="112" t="str">
        <f>IFERROR(VLOOKUP($C4,Import!$B$3:$L$408,3,FALSE),"")</f>
        <v>3B</v>
      </c>
      <c r="H4" s="112" t="str">
        <f>IFERROR(VLOOKUP($C4,Import!$B$3:$L$408,4,FALSE),"")</f>
        <v>3B</v>
      </c>
      <c r="I4" s="112">
        <f>IFERROR(VLOOKUP($C4,Import!$B$3:$L$408,5,FALSE),"")</f>
        <v>43</v>
      </c>
      <c r="J4" s="112" t="str">
        <f>IFERROR(VLOOKUP($C4,Import!$B$3:$L$408,2,FALSE),"")</f>
        <v>DET</v>
      </c>
      <c r="K4" s="112">
        <f>IFERROR(VLOOKUP($C4,Import!$B$3:$L$408,6,FALSE),"")</f>
        <v>532</v>
      </c>
      <c r="L4" s="112">
        <f>IFERROR(VLOOKUP($C4,Import!$B$3:$L$408,7,FALSE),"")</f>
        <v>97</v>
      </c>
      <c r="M4" s="112">
        <f>IFERROR(VLOOKUP($C4,Import!$B$3:$L$408,8,FALSE),"")</f>
        <v>36</v>
      </c>
      <c r="N4" s="112">
        <f>IFERROR(VLOOKUP($C4,Import!$B$3:$L$408,9,FALSE),"")</f>
        <v>112</v>
      </c>
      <c r="O4" s="112">
        <f>IFERROR(VLOOKUP($C4,Import!$B$3:$L$408,10,FALSE),"")</f>
        <v>2</v>
      </c>
      <c r="P4" s="278">
        <f>IFERROR(VLOOKUP($C4,Import!$B$3:$L$408,11,FALSE),"")</f>
        <v>0.31900000000000001</v>
      </c>
      <c r="Q4" s="2">
        <f t="shared" si="0"/>
        <v>169.708</v>
      </c>
      <c r="R4" s="2">
        <f>IF(D4='User Input'!$C$1,1,0)</f>
        <v>0</v>
      </c>
      <c r="S4" s="2">
        <f t="shared" ref="S4:S35" si="6">R4+S3</f>
        <v>0</v>
      </c>
      <c r="T4" s="2">
        <f t="shared" si="1"/>
        <v>0</v>
      </c>
      <c r="U4" s="2" t="str">
        <f t="shared" si="2"/>
        <v>Miguel Cabrera</v>
      </c>
      <c r="V4" s="2">
        <f t="shared" si="3"/>
        <v>0</v>
      </c>
      <c r="W4" s="9" t="str">
        <f t="shared" si="4"/>
        <v>DET</v>
      </c>
      <c r="X4" s="231">
        <v>2</v>
      </c>
      <c r="Y4" s="280">
        <f>IFERROR(VLOOKUP(Z4,Import!$B$3:$T$450,19,FALSE),"")</f>
        <v>24</v>
      </c>
      <c r="Z4" s="227" t="str">
        <f>IFERROR(VLOOKUP(X4,Import!$W$3:$X$419,2,FALSE),"")</f>
        <v>Yu Darvish</v>
      </c>
      <c r="AA4" s="235"/>
      <c r="AB4" s="219"/>
      <c r="AC4" s="112" t="str">
        <f>IFERROR(VLOOKUP($Z4,Import!$B$3:$L$408,2,FALSE),"")</f>
        <v>TEX</v>
      </c>
      <c r="AD4" s="112" t="str">
        <f>IFERROR(VLOOKUP($Z4,Import!$B$3:$L$408,3,FALSE),"")</f>
        <v>SP</v>
      </c>
      <c r="AE4" s="112" t="str">
        <f>IFERROR(VLOOKUP($Z4,Import!$B$3:$L$408,4,FALSE),"")</f>
        <v>SP</v>
      </c>
      <c r="AF4" s="112">
        <f>IFERROR(VLOOKUP($Z4,Import!$B$3:$L$408,5,FALSE),"")</f>
        <v>29</v>
      </c>
      <c r="AG4" s="112" t="str">
        <f>IFERROR(VLOOKUP($Z4,Import!$B$3:$L$408,2,FALSE),"")</f>
        <v>TEX</v>
      </c>
      <c r="AH4" s="112">
        <f>IFERROR(VLOOKUP($Z4,Import!$B$3:$Z$408,12,FALSE),"")</f>
        <v>216</v>
      </c>
      <c r="AI4" s="218">
        <f>IFERROR(VLOOKUP($Z4,Import!$B$3:$Z$408,15,FALSE),"")</f>
        <v>2.78</v>
      </c>
      <c r="AJ4" s="218">
        <f>IFERROR(VLOOKUP($Z4,Import!$B$3:$Z$408,16,FALSE),"")</f>
        <v>1.1100000000000001</v>
      </c>
      <c r="AK4" s="112">
        <f>IFERROR(VLOOKUP($Z4,Import!$B$3:$Z$408,13,FALSE),"")</f>
        <v>17</v>
      </c>
      <c r="AL4" s="112">
        <f>IFERROR(VLOOKUP($Z4,Import!$B$3:$Z$408,14,FALSE),"")</f>
        <v>0</v>
      </c>
      <c r="AM4" s="112">
        <f>IFERROR(VLOOKUP($Z4,Import!$B$3:$Z$408,17,FALSE),"")</f>
        <v>238</v>
      </c>
      <c r="AN4" s="2">
        <f t="shared" ref="AN4:AN67" si="7">AI4*AH4</f>
        <v>600.4799999999999</v>
      </c>
      <c r="AO4" s="2">
        <f t="shared" ref="AO4:AO67" si="8">AJ4*AH4</f>
        <v>239.76000000000002</v>
      </c>
      <c r="AP4" s="2">
        <f>IF(AA4='User Input'!$C$1,1,0)</f>
        <v>0</v>
      </c>
      <c r="AQ4" s="2">
        <f>AP4+AQ3</f>
        <v>0</v>
      </c>
      <c r="AR4" s="2">
        <f t="shared" ref="AR4:AR35" si="9">IF(AQ4=AQ3,0,AQ4)</f>
        <v>0</v>
      </c>
      <c r="AS4" s="2" t="str">
        <f t="shared" si="5"/>
        <v>Yu Darvish</v>
      </c>
      <c r="AT4" s="2">
        <f t="shared" ref="AT4:AT35" si="10">AB4</f>
        <v>0</v>
      </c>
      <c r="AU4" s="9" t="str">
        <f t="shared" ref="AU4:AU35" si="11">AG4</f>
        <v>TEX</v>
      </c>
      <c r="BE4" s="2" t="str">
        <f>'User Input'!C4</f>
        <v>d</v>
      </c>
    </row>
    <row r="5" spans="1:57">
      <c r="A5" s="277">
        <f t="shared" ref="A5:A68" si="12">A4+1</f>
        <v>3</v>
      </c>
      <c r="B5" s="277">
        <f>IFERROR(VLOOKUP(C5,Import!$B$3:$T$450,19,FALSE),"")</f>
        <v>3</v>
      </c>
      <c r="C5" s="111" t="str">
        <f>IFERROR(VLOOKUP(A5,Import!$V$3:$X$419,3,FALSE),"")</f>
        <v>Paul Goldschmidt</v>
      </c>
      <c r="D5" s="235"/>
      <c r="E5" s="120"/>
      <c r="F5" s="112" t="str">
        <f>IFERROR(VLOOKUP($C5,Import!$B$3:$L$408,2,FALSE),"")</f>
        <v>ARI</v>
      </c>
      <c r="G5" s="112" t="str">
        <f>IFERROR(VLOOKUP($C5,Import!$B$3:$L$408,3,FALSE),"")</f>
        <v>1B</v>
      </c>
      <c r="H5" s="112" t="str">
        <f>IFERROR(VLOOKUP($C5,Import!$B$3:$L$408,4,FALSE),"")</f>
        <v>1B</v>
      </c>
      <c r="I5" s="112">
        <f>IFERROR(VLOOKUP($C5,Import!$B$3:$L$408,5,FALSE),"")</f>
        <v>42</v>
      </c>
      <c r="J5" s="112" t="str">
        <f>IFERROR(VLOOKUP($C5,Import!$B$3:$L$408,2,FALSE),"")</f>
        <v>ARI</v>
      </c>
      <c r="K5" s="112">
        <f>IFERROR(VLOOKUP($C5,Import!$B$3:$L$408,6,FALSE),"")</f>
        <v>574</v>
      </c>
      <c r="L5" s="112">
        <f>IFERROR(VLOOKUP($C5,Import!$B$3:$L$408,7,FALSE),"")</f>
        <v>92</v>
      </c>
      <c r="M5" s="112">
        <f>IFERROR(VLOOKUP($C5,Import!$B$3:$L$408,8,FALSE),"")</f>
        <v>34</v>
      </c>
      <c r="N5" s="112">
        <f>IFERROR(VLOOKUP($C5,Import!$B$3:$L$408,9,FALSE),"")</f>
        <v>110</v>
      </c>
      <c r="O5" s="112">
        <f>IFERROR(VLOOKUP($C5,Import!$B$3:$L$408,10,FALSE),"")</f>
        <v>11</v>
      </c>
      <c r="P5" s="278">
        <f>IFERROR(VLOOKUP($C5,Import!$B$3:$L$408,11,FALSE),"")</f>
        <v>0.29499999999999998</v>
      </c>
      <c r="Q5" s="2">
        <f t="shared" si="0"/>
        <v>169.32999999999998</v>
      </c>
      <c r="R5" s="2">
        <f>IF(D5='User Input'!$C$1,1,0)</f>
        <v>0</v>
      </c>
      <c r="S5" s="2">
        <f t="shared" si="6"/>
        <v>0</v>
      </c>
      <c r="T5" s="2">
        <f t="shared" si="1"/>
        <v>0</v>
      </c>
      <c r="U5" s="2" t="str">
        <f t="shared" si="2"/>
        <v>Paul Goldschmidt</v>
      </c>
      <c r="V5" s="2">
        <f t="shared" si="3"/>
        <v>0</v>
      </c>
      <c r="W5" s="9" t="str">
        <f t="shared" si="4"/>
        <v>ARI</v>
      </c>
      <c r="X5" s="231">
        <v>3</v>
      </c>
      <c r="Y5" s="280">
        <f>IFERROR(VLOOKUP(Z5,Import!$B$3:$T$450,19,FALSE),"")</f>
        <v>31</v>
      </c>
      <c r="Z5" s="227" t="str">
        <f>IFERROR(VLOOKUP(X5,Import!$W$3:$X$419,2,FALSE),"")</f>
        <v>Felix Hernandez</v>
      </c>
      <c r="AA5" s="235"/>
      <c r="AB5" s="219"/>
      <c r="AC5" s="112" t="str">
        <f>IFERROR(VLOOKUP($Z5,Import!$B$3:$L$408,2,FALSE),"")</f>
        <v>SEA</v>
      </c>
      <c r="AD5" s="112" t="str">
        <f>IFERROR(VLOOKUP($Z5,Import!$B$3:$L$408,3,FALSE),"")</f>
        <v>SP</v>
      </c>
      <c r="AE5" s="112" t="str">
        <f>IFERROR(VLOOKUP($Z5,Import!$B$3:$L$408,4,FALSE),"")</f>
        <v>SP</v>
      </c>
      <c r="AF5" s="112">
        <f>IFERROR(VLOOKUP($Z5,Import!$B$3:$L$408,5,FALSE),"")</f>
        <v>27</v>
      </c>
      <c r="AG5" s="112" t="str">
        <f>IFERROR(VLOOKUP($Z5,Import!$B$3:$L$408,2,FALSE),"")</f>
        <v>SEA</v>
      </c>
      <c r="AH5" s="112">
        <f>IFERROR(VLOOKUP($Z5,Import!$B$3:$Z$408,12,FALSE),"")</f>
        <v>221</v>
      </c>
      <c r="AI5" s="218">
        <f>IFERROR(VLOOKUP($Z5,Import!$B$3:$Z$408,15,FALSE),"")</f>
        <v>2.82</v>
      </c>
      <c r="AJ5" s="218">
        <f>IFERROR(VLOOKUP($Z5,Import!$B$3:$Z$408,16,FALSE),"")</f>
        <v>1.1000000000000001</v>
      </c>
      <c r="AK5" s="112">
        <f>IFERROR(VLOOKUP($Z5,Import!$B$3:$Z$408,13,FALSE),"")</f>
        <v>16</v>
      </c>
      <c r="AL5" s="112">
        <f>IFERROR(VLOOKUP($Z5,Import!$B$3:$Z$408,14,FALSE),"")</f>
        <v>0</v>
      </c>
      <c r="AM5" s="112">
        <f>IFERROR(VLOOKUP($Z5,Import!$B$3:$Z$408,17,FALSE),"")</f>
        <v>224</v>
      </c>
      <c r="AN5" s="2">
        <f t="shared" si="7"/>
        <v>623.21999999999991</v>
      </c>
      <c r="AO5" s="2">
        <f t="shared" si="8"/>
        <v>243.10000000000002</v>
      </c>
      <c r="AP5" s="2">
        <f>IF(AA5='User Input'!$C$1,1,0)</f>
        <v>0</v>
      </c>
      <c r="AQ5" s="2">
        <f t="shared" ref="AQ5:AQ35" si="13">AP5+AQ4</f>
        <v>0</v>
      </c>
      <c r="AR5" s="2">
        <f t="shared" si="9"/>
        <v>0</v>
      </c>
      <c r="AS5" s="2" t="str">
        <f t="shared" si="5"/>
        <v>Felix Hernandez</v>
      </c>
      <c r="AT5" s="2">
        <f t="shared" si="10"/>
        <v>0</v>
      </c>
      <c r="AU5" s="9" t="str">
        <f t="shared" si="11"/>
        <v>SEA</v>
      </c>
      <c r="BE5" s="2" t="str">
        <f>'User Input'!C5</f>
        <v>e</v>
      </c>
    </row>
    <row r="6" spans="1:57">
      <c r="A6" s="277">
        <f t="shared" si="12"/>
        <v>4</v>
      </c>
      <c r="B6" s="277">
        <f>IFERROR(VLOOKUP(C6,Import!$B$3:$T$450,19,FALSE),"")</f>
        <v>4</v>
      </c>
      <c r="C6" s="111" t="str">
        <f>IFERROR(VLOOKUP(A6,Import!$V$3:$X$419,3,FALSE),"")</f>
        <v>Andrew McCutchen</v>
      </c>
      <c r="D6" s="235"/>
      <c r="E6" s="120"/>
      <c r="F6" s="112" t="str">
        <f>IFERROR(VLOOKUP($C6,Import!$B$3:$L$408,2,FALSE),"")</f>
        <v>PIT</v>
      </c>
      <c r="G6" s="112" t="str">
        <f>IFERROR(VLOOKUP($C6,Import!$B$3:$L$408,3,FALSE),"")</f>
        <v>OF</v>
      </c>
      <c r="H6" s="112" t="str">
        <f>IFERROR(VLOOKUP($C6,Import!$B$3:$L$408,4,FALSE),"")</f>
        <v>OF</v>
      </c>
      <c r="I6" s="112">
        <f>IFERROR(VLOOKUP($C6,Import!$B$3:$L$408,5,FALSE),"")</f>
        <v>41</v>
      </c>
      <c r="J6" s="112" t="str">
        <f>IFERROR(VLOOKUP($C6,Import!$B$3:$L$408,2,FALSE),"")</f>
        <v>PIT</v>
      </c>
      <c r="K6" s="112">
        <f>IFERROR(VLOOKUP($C6,Import!$B$3:$L$408,6,FALSE),"")</f>
        <v>577</v>
      </c>
      <c r="L6" s="112">
        <f>IFERROR(VLOOKUP($C6,Import!$B$3:$L$408,7,FALSE),"")</f>
        <v>91</v>
      </c>
      <c r="M6" s="112">
        <f>IFERROR(VLOOKUP($C6,Import!$B$3:$L$408,8,FALSE),"")</f>
        <v>25</v>
      </c>
      <c r="N6" s="112">
        <f>IFERROR(VLOOKUP($C6,Import!$B$3:$L$408,9,FALSE),"")</f>
        <v>94</v>
      </c>
      <c r="O6" s="112">
        <f>IFERROR(VLOOKUP($C6,Import!$B$3:$L$408,10,FALSE),"")</f>
        <v>24</v>
      </c>
      <c r="P6" s="278">
        <f>IFERROR(VLOOKUP($C6,Import!$B$3:$L$408,11,FALSE),"")</f>
        <v>0.32</v>
      </c>
      <c r="Q6" s="2">
        <f t="shared" si="0"/>
        <v>184.64000000000001</v>
      </c>
      <c r="R6" s="2">
        <f>IF(D6='User Input'!$C$1,1,0)</f>
        <v>0</v>
      </c>
      <c r="S6" s="2">
        <f t="shared" si="6"/>
        <v>0</v>
      </c>
      <c r="T6" s="2">
        <f t="shared" si="1"/>
        <v>0</v>
      </c>
      <c r="U6" s="2" t="str">
        <f t="shared" si="2"/>
        <v>Andrew McCutchen</v>
      </c>
      <c r="V6" s="2">
        <f t="shared" si="3"/>
        <v>0</v>
      </c>
      <c r="W6" s="9" t="str">
        <f t="shared" si="4"/>
        <v>PIT</v>
      </c>
      <c r="X6" s="231">
        <v>4</v>
      </c>
      <c r="Y6" s="280">
        <f>IFERROR(VLOOKUP(Z6,Import!$B$3:$T$450,19,FALSE),"")</f>
        <v>32</v>
      </c>
      <c r="Z6" s="227" t="str">
        <f>IFERROR(VLOOKUP(X6,Import!$W$3:$X$419,2,FALSE),"")</f>
        <v>Max Scherzer</v>
      </c>
      <c r="AA6" s="235"/>
      <c r="AB6" s="219"/>
      <c r="AC6" s="112" t="str">
        <f>IFERROR(VLOOKUP($Z6,Import!$B$3:$L$408,2,FALSE),"")</f>
        <v>DET</v>
      </c>
      <c r="AD6" s="112" t="str">
        <f>IFERROR(VLOOKUP($Z6,Import!$B$3:$L$408,3,FALSE),"")</f>
        <v>SP</v>
      </c>
      <c r="AE6" s="112" t="str">
        <f>IFERROR(VLOOKUP($Z6,Import!$B$3:$L$408,4,FALSE),"")</f>
        <v>SP</v>
      </c>
      <c r="AF6" s="112">
        <f>IFERROR(VLOOKUP($Z6,Import!$B$3:$L$408,5,FALSE),"")</f>
        <v>27</v>
      </c>
      <c r="AG6" s="112" t="str">
        <f>IFERROR(VLOOKUP($Z6,Import!$B$3:$L$408,2,FALSE),"")</f>
        <v>DET</v>
      </c>
      <c r="AH6" s="112">
        <f>IFERROR(VLOOKUP($Z6,Import!$B$3:$Z$408,12,FALSE),"")</f>
        <v>219</v>
      </c>
      <c r="AI6" s="218">
        <f>IFERROR(VLOOKUP($Z6,Import!$B$3:$Z$408,15,FALSE),"")</f>
        <v>3.01</v>
      </c>
      <c r="AJ6" s="218">
        <f>IFERROR(VLOOKUP($Z6,Import!$B$3:$Z$408,16,FALSE),"")</f>
        <v>1.1200000000000001</v>
      </c>
      <c r="AK6" s="112">
        <f>IFERROR(VLOOKUP($Z6,Import!$B$3:$Z$408,13,FALSE),"")</f>
        <v>17</v>
      </c>
      <c r="AL6" s="112">
        <f>IFERROR(VLOOKUP($Z6,Import!$B$3:$Z$408,14,FALSE),"")</f>
        <v>0</v>
      </c>
      <c r="AM6" s="112">
        <f>IFERROR(VLOOKUP($Z6,Import!$B$3:$Z$408,17,FALSE),"")</f>
        <v>232</v>
      </c>
      <c r="AN6" s="2">
        <f t="shared" si="7"/>
        <v>659.18999999999994</v>
      </c>
      <c r="AO6" s="2">
        <f t="shared" si="8"/>
        <v>245.28000000000003</v>
      </c>
      <c r="AP6" s="2">
        <f>IF(AA6='User Input'!$C$1,1,0)</f>
        <v>0</v>
      </c>
      <c r="AQ6" s="2">
        <f t="shared" si="13"/>
        <v>0</v>
      </c>
      <c r="AR6" s="2">
        <f t="shared" si="9"/>
        <v>0</v>
      </c>
      <c r="AS6" s="2" t="str">
        <f t="shared" si="5"/>
        <v>Max Scherzer</v>
      </c>
      <c r="AT6" s="2">
        <f t="shared" si="10"/>
        <v>0</v>
      </c>
      <c r="AU6" s="9" t="str">
        <f t="shared" si="11"/>
        <v>DET</v>
      </c>
      <c r="BE6" s="2" t="str">
        <f>'User Input'!C6</f>
        <v>f</v>
      </c>
    </row>
    <row r="7" spans="1:57">
      <c r="A7" s="277">
        <f t="shared" si="12"/>
        <v>5</v>
      </c>
      <c r="B7" s="277">
        <f>IFERROR(VLOOKUP(C7,Import!$B$3:$T$450,19,FALSE),"")</f>
        <v>5</v>
      </c>
      <c r="C7" s="111" t="str">
        <f>IFERROR(VLOOKUP(A7,Import!$V$3:$X$419,3,FALSE),"")</f>
        <v>Adam Jones</v>
      </c>
      <c r="D7" s="235"/>
      <c r="E7" s="120"/>
      <c r="F7" s="112" t="str">
        <f>IFERROR(VLOOKUP($C7,Import!$B$3:$L$408,2,FALSE),"")</f>
        <v>BAL</v>
      </c>
      <c r="G7" s="112" t="str">
        <f>IFERROR(VLOOKUP($C7,Import!$B$3:$L$408,3,FALSE),"")</f>
        <v>OF</v>
      </c>
      <c r="H7" s="112" t="str">
        <f>IFERROR(VLOOKUP($C7,Import!$B$3:$L$408,4,FALSE),"")</f>
        <v>OF</v>
      </c>
      <c r="I7" s="112">
        <f>IFERROR(VLOOKUP($C7,Import!$B$3:$L$408,5,FALSE),"")</f>
        <v>36</v>
      </c>
      <c r="J7" s="112" t="str">
        <f>IFERROR(VLOOKUP($C7,Import!$B$3:$L$408,2,FALSE),"")</f>
        <v>BAL</v>
      </c>
      <c r="K7" s="112">
        <f>IFERROR(VLOOKUP($C7,Import!$B$3:$L$408,6,FALSE),"")</f>
        <v>594</v>
      </c>
      <c r="L7" s="112">
        <f>IFERROR(VLOOKUP($C7,Import!$B$3:$L$408,7,FALSE),"")</f>
        <v>94</v>
      </c>
      <c r="M7" s="112">
        <f>IFERROR(VLOOKUP($C7,Import!$B$3:$L$408,8,FALSE),"")</f>
        <v>32</v>
      </c>
      <c r="N7" s="112">
        <f>IFERROR(VLOOKUP($C7,Import!$B$3:$L$408,9,FALSE),"")</f>
        <v>105</v>
      </c>
      <c r="O7" s="112">
        <f>IFERROR(VLOOKUP($C7,Import!$B$3:$L$408,10,FALSE),"")</f>
        <v>15</v>
      </c>
      <c r="P7" s="278">
        <f>IFERROR(VLOOKUP($C7,Import!$B$3:$L$408,11,FALSE),"")</f>
        <v>0.28199999999999997</v>
      </c>
      <c r="Q7" s="2">
        <f t="shared" si="0"/>
        <v>167.50799999999998</v>
      </c>
      <c r="R7" s="2">
        <f>IF(D7='User Input'!$C$1,1,0)</f>
        <v>0</v>
      </c>
      <c r="S7" s="2">
        <f t="shared" si="6"/>
        <v>0</v>
      </c>
      <c r="T7" s="2">
        <f t="shared" si="1"/>
        <v>0</v>
      </c>
      <c r="U7" s="2" t="str">
        <f t="shared" si="2"/>
        <v>Adam Jones</v>
      </c>
      <c r="V7" s="2">
        <f t="shared" si="3"/>
        <v>0</v>
      </c>
      <c r="W7" s="9" t="str">
        <f t="shared" si="4"/>
        <v>BAL</v>
      </c>
      <c r="X7" s="231">
        <v>5</v>
      </c>
      <c r="Y7" s="280">
        <f>IFERROR(VLOOKUP(Z7,Import!$B$3:$T$450,19,FALSE),"")</f>
        <v>37</v>
      </c>
      <c r="Z7" s="227" t="str">
        <f>IFERROR(VLOOKUP(X7,Import!$W$3:$X$419,2,FALSE),"")</f>
        <v>Stephen Strasburg</v>
      </c>
      <c r="AA7" s="235"/>
      <c r="AB7" s="219"/>
      <c r="AC7" s="112" t="str">
        <f>IFERROR(VLOOKUP($Z7,Import!$B$3:$L$408,2,FALSE),"")</f>
        <v>WAS</v>
      </c>
      <c r="AD7" s="112" t="str">
        <f>IFERROR(VLOOKUP($Z7,Import!$B$3:$L$408,3,FALSE),"")</f>
        <v>SP</v>
      </c>
      <c r="AE7" s="112" t="str">
        <f>IFERROR(VLOOKUP($Z7,Import!$B$3:$L$408,4,FALSE),"")</f>
        <v>SP</v>
      </c>
      <c r="AF7" s="112">
        <f>IFERROR(VLOOKUP($Z7,Import!$B$3:$L$408,5,FALSE),"")</f>
        <v>26</v>
      </c>
      <c r="AG7" s="112" t="str">
        <f>IFERROR(VLOOKUP($Z7,Import!$B$3:$L$408,2,FALSE),"")</f>
        <v>WAS</v>
      </c>
      <c r="AH7" s="112">
        <f>IFERROR(VLOOKUP($Z7,Import!$B$3:$Z$408,12,FALSE),"")</f>
        <v>198</v>
      </c>
      <c r="AI7" s="218">
        <f>IFERROR(VLOOKUP($Z7,Import!$B$3:$Z$408,15,FALSE),"")</f>
        <v>2.79</v>
      </c>
      <c r="AJ7" s="218">
        <f>IFERROR(VLOOKUP($Z7,Import!$B$3:$Z$408,16,FALSE),"")</f>
        <v>1.04</v>
      </c>
      <c r="AK7" s="112">
        <f>IFERROR(VLOOKUP($Z7,Import!$B$3:$Z$408,13,FALSE),"")</f>
        <v>16</v>
      </c>
      <c r="AL7" s="112">
        <f>IFERROR(VLOOKUP($Z7,Import!$B$3:$Z$408,14,FALSE),"")</f>
        <v>0</v>
      </c>
      <c r="AM7" s="112">
        <f>IFERROR(VLOOKUP($Z7,Import!$B$3:$Z$408,17,FALSE),"")</f>
        <v>202</v>
      </c>
      <c r="AN7" s="2">
        <f t="shared" si="7"/>
        <v>552.41999999999996</v>
      </c>
      <c r="AO7" s="2">
        <f t="shared" si="8"/>
        <v>205.92000000000002</v>
      </c>
      <c r="AP7" s="2">
        <f>IF(AA7='User Input'!$C$1,1,0)</f>
        <v>0</v>
      </c>
      <c r="AQ7" s="2">
        <f t="shared" si="13"/>
        <v>0</v>
      </c>
      <c r="AR7" s="2">
        <f t="shared" si="9"/>
        <v>0</v>
      </c>
      <c r="AS7" s="2" t="str">
        <f t="shared" si="5"/>
        <v>Stephen Strasburg</v>
      </c>
      <c r="AT7" s="2">
        <f t="shared" si="10"/>
        <v>0</v>
      </c>
      <c r="AU7" s="9" t="str">
        <f t="shared" si="11"/>
        <v>WAS</v>
      </c>
      <c r="BE7" s="2" t="str">
        <f>'User Input'!C7</f>
        <v>g</v>
      </c>
    </row>
    <row r="8" spans="1:57">
      <c r="A8" s="277">
        <f t="shared" si="12"/>
        <v>6</v>
      </c>
      <c r="B8" s="277">
        <f>IFERROR(VLOOKUP(C8,Import!$B$3:$T$450,19,FALSE),"")</f>
        <v>6</v>
      </c>
      <c r="C8" s="111" t="str">
        <f>IFERROR(VLOOKUP(A8,Import!$V$3:$X$419,3,FALSE),"")</f>
        <v>Robinson Cano</v>
      </c>
      <c r="D8" s="235"/>
      <c r="E8" s="120"/>
      <c r="F8" s="112" t="str">
        <f>IFERROR(VLOOKUP($C8,Import!$B$3:$L$408,2,FALSE),"")</f>
        <v>SEA</v>
      </c>
      <c r="G8" s="112" t="str">
        <f>IFERROR(VLOOKUP($C8,Import!$B$3:$L$408,3,FALSE),"")</f>
        <v>2B</v>
      </c>
      <c r="H8" s="112" t="str">
        <f>IFERROR(VLOOKUP($C8,Import!$B$3:$L$408,4,FALSE),"")</f>
        <v>2B</v>
      </c>
      <c r="I8" s="112">
        <f>IFERROR(VLOOKUP($C8,Import!$B$3:$L$408,5,FALSE),"")</f>
        <v>36</v>
      </c>
      <c r="J8" s="112" t="str">
        <f>IFERROR(VLOOKUP($C8,Import!$B$3:$L$408,2,FALSE),"")</f>
        <v>SEA</v>
      </c>
      <c r="K8" s="112">
        <f>IFERROR(VLOOKUP($C8,Import!$B$3:$L$408,6,FALSE),"")</f>
        <v>598</v>
      </c>
      <c r="L8" s="112">
        <f>IFERROR(VLOOKUP($C8,Import!$B$3:$L$408,7,FALSE),"")</f>
        <v>84</v>
      </c>
      <c r="M8" s="112">
        <f>IFERROR(VLOOKUP($C8,Import!$B$3:$L$408,8,FALSE),"")</f>
        <v>26</v>
      </c>
      <c r="N8" s="112">
        <f>IFERROR(VLOOKUP($C8,Import!$B$3:$L$408,9,FALSE),"")</f>
        <v>105</v>
      </c>
      <c r="O8" s="112">
        <f>IFERROR(VLOOKUP($C8,Import!$B$3:$L$408,10,FALSE),"")</f>
        <v>4</v>
      </c>
      <c r="P8" s="278">
        <f>IFERROR(VLOOKUP($C8,Import!$B$3:$L$408,11,FALSE),"")</f>
        <v>0.312</v>
      </c>
      <c r="Q8" s="2">
        <f t="shared" si="0"/>
        <v>186.57599999999999</v>
      </c>
      <c r="R8" s="2">
        <f>IF(D8='User Input'!$C$1,1,0)</f>
        <v>0</v>
      </c>
      <c r="S8" s="2">
        <f t="shared" si="6"/>
        <v>0</v>
      </c>
      <c r="T8" s="2">
        <f t="shared" si="1"/>
        <v>0</v>
      </c>
      <c r="U8" s="2" t="str">
        <f t="shared" si="2"/>
        <v>Robinson Cano</v>
      </c>
      <c r="V8" s="2">
        <f t="shared" si="3"/>
        <v>0</v>
      </c>
      <c r="W8" s="9" t="str">
        <f t="shared" si="4"/>
        <v>SEA</v>
      </c>
      <c r="X8" s="231">
        <v>6</v>
      </c>
      <c r="Y8" s="280">
        <f>IFERROR(VLOOKUP(Z8,Import!$B$3:$T$450,19,FALSE),"")</f>
        <v>38</v>
      </c>
      <c r="Z8" s="227" t="str">
        <f>IFERROR(VLOOKUP(X8,Import!$W$3:$X$419,2,FALSE),"")</f>
        <v>Adam Wainwright</v>
      </c>
      <c r="AA8" s="235"/>
      <c r="AB8" s="219"/>
      <c r="AC8" s="112" t="str">
        <f>IFERROR(VLOOKUP($Z8,Import!$B$3:$L$408,2,FALSE),"")</f>
        <v>STL</v>
      </c>
      <c r="AD8" s="112" t="str">
        <f>IFERROR(VLOOKUP($Z8,Import!$B$3:$L$408,3,FALSE),"")</f>
        <v>SP</v>
      </c>
      <c r="AE8" s="112" t="str">
        <f>IFERROR(VLOOKUP($Z8,Import!$B$3:$L$408,4,FALSE),"")</f>
        <v>SP</v>
      </c>
      <c r="AF8" s="112">
        <f>IFERROR(VLOOKUP($Z8,Import!$B$3:$L$408,5,FALSE),"")</f>
        <v>26</v>
      </c>
      <c r="AG8" s="112" t="str">
        <f>IFERROR(VLOOKUP($Z8,Import!$B$3:$L$408,2,FALSE),"")</f>
        <v>STL</v>
      </c>
      <c r="AH8" s="112">
        <f>IFERROR(VLOOKUP($Z8,Import!$B$3:$Z$408,12,FALSE),"")</f>
        <v>220</v>
      </c>
      <c r="AI8" s="218">
        <f>IFERROR(VLOOKUP($Z8,Import!$B$3:$Z$408,15,FALSE),"")</f>
        <v>2.88</v>
      </c>
      <c r="AJ8" s="218">
        <f>IFERROR(VLOOKUP($Z8,Import!$B$3:$Z$408,16,FALSE),"")</f>
        <v>1.05</v>
      </c>
      <c r="AK8" s="112">
        <f>IFERROR(VLOOKUP($Z8,Import!$B$3:$Z$408,13,FALSE),"")</f>
        <v>17</v>
      </c>
      <c r="AL8" s="112">
        <f>IFERROR(VLOOKUP($Z8,Import!$B$3:$Z$408,14,FALSE),"")</f>
        <v>0</v>
      </c>
      <c r="AM8" s="112">
        <f>IFERROR(VLOOKUP($Z8,Import!$B$3:$Z$408,17,FALSE),"")</f>
        <v>204</v>
      </c>
      <c r="AN8" s="2">
        <f t="shared" si="7"/>
        <v>633.6</v>
      </c>
      <c r="AO8" s="2">
        <f t="shared" si="8"/>
        <v>231</v>
      </c>
      <c r="AP8" s="2">
        <f>IF(AA8='User Input'!$C$1,1,0)</f>
        <v>0</v>
      </c>
      <c r="AQ8" s="2">
        <f t="shared" si="13"/>
        <v>0</v>
      </c>
      <c r="AR8" s="2">
        <f t="shared" si="9"/>
        <v>0</v>
      </c>
      <c r="AS8" s="2" t="str">
        <f t="shared" si="5"/>
        <v>Adam Wainwright</v>
      </c>
      <c r="AT8" s="2">
        <f t="shared" si="10"/>
        <v>0</v>
      </c>
      <c r="AU8" s="9" t="str">
        <f t="shared" si="11"/>
        <v>STL</v>
      </c>
      <c r="BE8" s="2" t="str">
        <f>'User Input'!C8</f>
        <v>h</v>
      </c>
    </row>
    <row r="9" spans="1:57">
      <c r="A9" s="277">
        <f t="shared" si="12"/>
        <v>7</v>
      </c>
      <c r="B9" s="277">
        <f>IFERROR(VLOOKUP(C9,Import!$B$3:$T$450,19,FALSE),"")</f>
        <v>7</v>
      </c>
      <c r="C9" s="111" t="str">
        <f>IFERROR(VLOOKUP(A9,Import!$V$3:$X$419,3,FALSE),"")</f>
        <v>Prince Fielder</v>
      </c>
      <c r="D9" s="235"/>
      <c r="E9" s="120"/>
      <c r="F9" s="112" t="str">
        <f>IFERROR(VLOOKUP($C9,Import!$B$3:$L$408,2,FALSE),"")</f>
        <v>TEX</v>
      </c>
      <c r="G9" s="112" t="str">
        <f>IFERROR(VLOOKUP($C9,Import!$B$3:$L$408,3,FALSE),"")</f>
        <v>1B</v>
      </c>
      <c r="H9" s="112" t="str">
        <f>IFERROR(VLOOKUP($C9,Import!$B$3:$L$408,4,FALSE),"")</f>
        <v>1B</v>
      </c>
      <c r="I9" s="112">
        <f>IFERROR(VLOOKUP($C9,Import!$B$3:$L$408,5,FALSE),"")</f>
        <v>35</v>
      </c>
      <c r="J9" s="112" t="str">
        <f>IFERROR(VLOOKUP($C9,Import!$B$3:$L$408,2,FALSE),"")</f>
        <v>TEX</v>
      </c>
      <c r="K9" s="112">
        <f>IFERROR(VLOOKUP($C9,Import!$B$3:$L$408,6,FALSE),"")</f>
        <v>584</v>
      </c>
      <c r="L9" s="112">
        <f>IFERROR(VLOOKUP($C9,Import!$B$3:$L$408,7,FALSE),"")</f>
        <v>89</v>
      </c>
      <c r="M9" s="112">
        <f>IFERROR(VLOOKUP($C9,Import!$B$3:$L$408,8,FALSE),"")</f>
        <v>33</v>
      </c>
      <c r="N9" s="112">
        <f>IFERROR(VLOOKUP($C9,Import!$B$3:$L$408,9,FALSE),"")</f>
        <v>108</v>
      </c>
      <c r="O9" s="112">
        <f>IFERROR(VLOOKUP($C9,Import!$B$3:$L$408,10,FALSE),"")</f>
        <v>1</v>
      </c>
      <c r="P9" s="278">
        <f>IFERROR(VLOOKUP($C9,Import!$B$3:$L$408,11,FALSE),"")</f>
        <v>0.28199999999999997</v>
      </c>
      <c r="Q9" s="2">
        <f t="shared" si="0"/>
        <v>164.68799999999999</v>
      </c>
      <c r="R9" s="2">
        <f>IF(D9='User Input'!$C$1,1,0)</f>
        <v>0</v>
      </c>
      <c r="S9" s="2">
        <f t="shared" si="6"/>
        <v>0</v>
      </c>
      <c r="T9" s="2">
        <f t="shared" si="1"/>
        <v>0</v>
      </c>
      <c r="U9" s="2" t="str">
        <f t="shared" si="2"/>
        <v>Prince Fielder</v>
      </c>
      <c r="V9" s="2">
        <f t="shared" si="3"/>
        <v>0</v>
      </c>
      <c r="W9" s="9" t="str">
        <f t="shared" si="4"/>
        <v>TEX</v>
      </c>
      <c r="X9" s="231">
        <v>7</v>
      </c>
      <c r="Y9" s="280">
        <f>IFERROR(VLOOKUP(Z9,Import!$B$3:$T$450,19,FALSE),"")</f>
        <v>43</v>
      </c>
      <c r="Z9" s="227" t="str">
        <f>IFERROR(VLOOKUP(X9,Import!$W$3:$X$419,2,FALSE),"")</f>
        <v>Madison Bumgarner</v>
      </c>
      <c r="AA9" s="235"/>
      <c r="AB9" s="219"/>
      <c r="AC9" s="112" t="str">
        <f>IFERROR(VLOOKUP($Z9,Import!$B$3:$L$408,2,FALSE),"")</f>
        <v>SF</v>
      </c>
      <c r="AD9" s="112" t="str">
        <f>IFERROR(VLOOKUP($Z9,Import!$B$3:$L$408,3,FALSE),"")</f>
        <v>SP</v>
      </c>
      <c r="AE9" s="112" t="str">
        <f>IFERROR(VLOOKUP($Z9,Import!$B$3:$L$408,4,FALSE),"")</f>
        <v>SP</v>
      </c>
      <c r="AF9" s="112">
        <f>IFERROR(VLOOKUP($Z9,Import!$B$3:$L$408,5,FALSE),"")</f>
        <v>25</v>
      </c>
      <c r="AG9" s="112" t="str">
        <f>IFERROR(VLOOKUP($Z9,Import!$B$3:$L$408,2,FALSE),"")</f>
        <v>SF</v>
      </c>
      <c r="AH9" s="112">
        <f>IFERROR(VLOOKUP($Z9,Import!$B$3:$Z$408,12,FALSE),"")</f>
        <v>208</v>
      </c>
      <c r="AI9" s="218">
        <f>IFERROR(VLOOKUP($Z9,Import!$B$3:$Z$408,15,FALSE),"")</f>
        <v>2.91</v>
      </c>
      <c r="AJ9" s="218">
        <f>IFERROR(VLOOKUP($Z9,Import!$B$3:$Z$408,16,FALSE),"")</f>
        <v>1.0900000000000001</v>
      </c>
      <c r="AK9" s="112">
        <f>IFERROR(VLOOKUP($Z9,Import!$B$3:$Z$408,13,FALSE),"")</f>
        <v>16</v>
      </c>
      <c r="AL9" s="112">
        <f>IFERROR(VLOOKUP($Z9,Import!$B$3:$Z$408,14,FALSE),"")</f>
        <v>0</v>
      </c>
      <c r="AM9" s="112">
        <f>IFERROR(VLOOKUP($Z9,Import!$B$3:$Z$408,17,FALSE),"")</f>
        <v>201</v>
      </c>
      <c r="AN9" s="2">
        <f t="shared" si="7"/>
        <v>605.28</v>
      </c>
      <c r="AO9" s="2">
        <f t="shared" si="8"/>
        <v>226.72000000000003</v>
      </c>
      <c r="AP9" s="2">
        <f>IF(AA9='User Input'!$C$1,1,0)</f>
        <v>0</v>
      </c>
      <c r="AQ9" s="2">
        <f t="shared" si="13"/>
        <v>0</v>
      </c>
      <c r="AR9" s="2">
        <f t="shared" si="9"/>
        <v>0</v>
      </c>
      <c r="AS9" s="2" t="str">
        <f t="shared" si="5"/>
        <v>Madison Bumgarner</v>
      </c>
      <c r="AT9" s="2">
        <f t="shared" si="10"/>
        <v>0</v>
      </c>
      <c r="AU9" s="9" t="str">
        <f t="shared" si="11"/>
        <v>SF</v>
      </c>
      <c r="BE9" s="2" t="str">
        <f>'User Input'!C9</f>
        <v>i</v>
      </c>
    </row>
    <row r="10" spans="1:57">
      <c r="A10" s="277">
        <f t="shared" si="12"/>
        <v>8</v>
      </c>
      <c r="B10" s="277">
        <f>IFERROR(VLOOKUP(C10,Import!$B$3:$T$450,19,FALSE),"")</f>
        <v>8</v>
      </c>
      <c r="C10" s="111" t="str">
        <f>IFERROR(VLOOKUP(A10,Import!$V$3:$X$419,3,FALSE),"")</f>
        <v>Carlos Gonzalez</v>
      </c>
      <c r="D10" s="235"/>
      <c r="E10" s="120"/>
      <c r="F10" s="112" t="str">
        <f>IFERROR(VLOOKUP($C10,Import!$B$3:$L$408,2,FALSE),"")</f>
        <v>COL</v>
      </c>
      <c r="G10" s="112" t="str">
        <f>IFERROR(VLOOKUP($C10,Import!$B$3:$L$408,3,FALSE),"")</f>
        <v>OF</v>
      </c>
      <c r="H10" s="112" t="str">
        <f>IFERROR(VLOOKUP($C10,Import!$B$3:$L$408,4,FALSE),"")</f>
        <v>OF</v>
      </c>
      <c r="I10" s="112">
        <f>IFERROR(VLOOKUP($C10,Import!$B$3:$L$408,5,FALSE),"")</f>
        <v>34</v>
      </c>
      <c r="J10" s="112" t="str">
        <f>IFERROR(VLOOKUP($C10,Import!$B$3:$L$408,2,FALSE),"")</f>
        <v>COL</v>
      </c>
      <c r="K10" s="112">
        <f>IFERROR(VLOOKUP($C10,Import!$B$3:$L$408,6,FALSE),"")</f>
        <v>503</v>
      </c>
      <c r="L10" s="112">
        <f>IFERROR(VLOOKUP($C10,Import!$B$3:$L$408,7,FALSE),"")</f>
        <v>91</v>
      </c>
      <c r="M10" s="112">
        <f>IFERROR(VLOOKUP($C10,Import!$B$3:$L$408,8,FALSE),"")</f>
        <v>28</v>
      </c>
      <c r="N10" s="112">
        <f>IFERROR(VLOOKUP($C10,Import!$B$3:$L$408,9,FALSE),"")</f>
        <v>92</v>
      </c>
      <c r="O10" s="112">
        <f>IFERROR(VLOOKUP($C10,Import!$B$3:$L$408,10,FALSE),"")</f>
        <v>20</v>
      </c>
      <c r="P10" s="278">
        <f>IFERROR(VLOOKUP($C10,Import!$B$3:$L$408,11,FALSE),"")</f>
        <v>0.307</v>
      </c>
      <c r="Q10" s="2">
        <f t="shared" si="0"/>
        <v>154.42099999999999</v>
      </c>
      <c r="R10" s="2">
        <f>IF(D10='User Input'!$C$1,1,0)</f>
        <v>0</v>
      </c>
      <c r="S10" s="2">
        <f t="shared" si="6"/>
        <v>0</v>
      </c>
      <c r="T10" s="2">
        <f t="shared" si="1"/>
        <v>0</v>
      </c>
      <c r="U10" s="2" t="str">
        <f t="shared" si="2"/>
        <v>Carlos Gonzalez</v>
      </c>
      <c r="V10" s="2">
        <f t="shared" si="3"/>
        <v>0</v>
      </c>
      <c r="W10" s="9" t="str">
        <f t="shared" si="4"/>
        <v>COL</v>
      </c>
      <c r="X10" s="231">
        <v>8</v>
      </c>
      <c r="Y10" s="280">
        <f>IFERROR(VLOOKUP(Z10,Import!$B$3:$T$450,19,FALSE),"")</f>
        <v>44</v>
      </c>
      <c r="Z10" s="227" t="str">
        <f>IFERROR(VLOOKUP(X10,Import!$W$3:$X$419,2,FALSE),"")</f>
        <v>Cliff Lee</v>
      </c>
      <c r="AA10" s="235"/>
      <c r="AB10" s="219"/>
      <c r="AC10" s="112" t="str">
        <f>IFERROR(VLOOKUP($Z10,Import!$B$3:$L$408,2,FALSE),"")</f>
        <v>PHI</v>
      </c>
      <c r="AD10" s="112" t="str">
        <f>IFERROR(VLOOKUP($Z10,Import!$B$3:$L$408,3,FALSE),"")</f>
        <v>SP</v>
      </c>
      <c r="AE10" s="112" t="str">
        <f>IFERROR(VLOOKUP($Z10,Import!$B$3:$L$408,4,FALSE),"")</f>
        <v>SP</v>
      </c>
      <c r="AF10" s="112">
        <f>IFERROR(VLOOKUP($Z10,Import!$B$3:$L$408,5,FALSE),"")</f>
        <v>25</v>
      </c>
      <c r="AG10" s="112" t="str">
        <f>IFERROR(VLOOKUP($Z10,Import!$B$3:$L$408,2,FALSE),"")</f>
        <v>PHI</v>
      </c>
      <c r="AH10" s="112">
        <f>IFERROR(VLOOKUP($Z10,Import!$B$3:$Z$408,12,FALSE),"")</f>
        <v>210</v>
      </c>
      <c r="AI10" s="218">
        <f>IFERROR(VLOOKUP($Z10,Import!$B$3:$Z$408,15,FALSE),"")</f>
        <v>3.12</v>
      </c>
      <c r="AJ10" s="218">
        <f>IFERROR(VLOOKUP($Z10,Import!$B$3:$Z$408,16,FALSE),"")</f>
        <v>1.07</v>
      </c>
      <c r="AK10" s="112">
        <f>IFERROR(VLOOKUP($Z10,Import!$B$3:$Z$408,13,FALSE),"")</f>
        <v>15</v>
      </c>
      <c r="AL10" s="112">
        <f>IFERROR(VLOOKUP($Z10,Import!$B$3:$Z$408,14,FALSE),"")</f>
        <v>0</v>
      </c>
      <c r="AM10" s="112">
        <f>IFERROR(VLOOKUP($Z10,Import!$B$3:$Z$408,17,FALSE),"")</f>
        <v>205</v>
      </c>
      <c r="AN10" s="2">
        <f t="shared" si="7"/>
        <v>655.20000000000005</v>
      </c>
      <c r="AO10" s="2">
        <f t="shared" si="8"/>
        <v>224.70000000000002</v>
      </c>
      <c r="AP10" s="2">
        <f>IF(AA10='User Input'!$C$1,1,0)</f>
        <v>0</v>
      </c>
      <c r="AQ10" s="2">
        <f t="shared" si="13"/>
        <v>0</v>
      </c>
      <c r="AR10" s="2">
        <f t="shared" si="9"/>
        <v>0</v>
      </c>
      <c r="AS10" s="2" t="str">
        <f t="shared" si="5"/>
        <v>Cliff Lee</v>
      </c>
      <c r="AT10" s="2">
        <f t="shared" si="10"/>
        <v>0</v>
      </c>
      <c r="AU10" s="9" t="str">
        <f t="shared" si="11"/>
        <v>PHI</v>
      </c>
      <c r="BE10" s="2" t="str">
        <f>'User Input'!C10</f>
        <v>j</v>
      </c>
    </row>
    <row r="11" spans="1:57">
      <c r="A11" s="277">
        <f t="shared" si="12"/>
        <v>9</v>
      </c>
      <c r="B11" s="277">
        <f>IFERROR(VLOOKUP(C11,Import!$B$3:$T$450,19,FALSE),"")</f>
        <v>9</v>
      </c>
      <c r="C11" s="111" t="str">
        <f>IFERROR(VLOOKUP(A11,Import!$V$3:$X$419,3,FALSE),"")</f>
        <v>Chris Davis</v>
      </c>
      <c r="D11" s="235"/>
      <c r="E11" s="120"/>
      <c r="F11" s="112" t="str">
        <f>IFERROR(VLOOKUP($C11,Import!$B$3:$L$408,2,FALSE),"")</f>
        <v>BAL</v>
      </c>
      <c r="G11" s="112" t="str">
        <f>IFERROR(VLOOKUP($C11,Import!$B$3:$L$408,3,FALSE),"")</f>
        <v>1B</v>
      </c>
      <c r="H11" s="112" t="str">
        <f>IFERROR(VLOOKUP($C11,Import!$B$3:$L$408,4,FALSE),"")</f>
        <v>1B</v>
      </c>
      <c r="I11" s="112">
        <f>IFERROR(VLOOKUP($C11,Import!$B$3:$L$408,5,FALSE),"")</f>
        <v>34</v>
      </c>
      <c r="J11" s="112" t="str">
        <f>IFERROR(VLOOKUP($C11,Import!$B$3:$L$408,2,FALSE),"")</f>
        <v>BAL</v>
      </c>
      <c r="K11" s="112">
        <f>IFERROR(VLOOKUP($C11,Import!$B$3:$L$408,6,FALSE),"")</f>
        <v>552</v>
      </c>
      <c r="L11" s="112">
        <f>IFERROR(VLOOKUP($C11,Import!$B$3:$L$408,7,FALSE),"")</f>
        <v>83</v>
      </c>
      <c r="M11" s="112">
        <f>IFERROR(VLOOKUP($C11,Import!$B$3:$L$408,8,FALSE),"")</f>
        <v>39</v>
      </c>
      <c r="N11" s="112">
        <f>IFERROR(VLOOKUP($C11,Import!$B$3:$L$408,9,FALSE),"")</f>
        <v>104</v>
      </c>
      <c r="O11" s="112">
        <f>IFERROR(VLOOKUP($C11,Import!$B$3:$L$408,10,FALSE),"")</f>
        <v>3</v>
      </c>
      <c r="P11" s="278">
        <f>IFERROR(VLOOKUP($C11,Import!$B$3:$L$408,11,FALSE),"")</f>
        <v>0.25900000000000001</v>
      </c>
      <c r="Q11" s="2">
        <f t="shared" si="0"/>
        <v>142.96800000000002</v>
      </c>
      <c r="R11" s="2">
        <f>IF(D11='User Input'!$C$1,1,0)</f>
        <v>0</v>
      </c>
      <c r="S11" s="2">
        <f t="shared" si="6"/>
        <v>0</v>
      </c>
      <c r="T11" s="2">
        <f t="shared" si="1"/>
        <v>0</v>
      </c>
      <c r="U11" s="2" t="str">
        <f t="shared" si="2"/>
        <v>Chris Davis</v>
      </c>
      <c r="V11" s="2">
        <f t="shared" si="3"/>
        <v>0</v>
      </c>
      <c r="W11" s="9" t="str">
        <f t="shared" si="4"/>
        <v>BAL</v>
      </c>
      <c r="X11" s="231">
        <v>9</v>
      </c>
      <c r="Y11" s="280">
        <f>IFERROR(VLOOKUP(Z11,Import!$B$3:$T$450,19,FALSE),"")</f>
        <v>45</v>
      </c>
      <c r="Z11" s="227" t="str">
        <f>IFERROR(VLOOKUP(X11,Import!$W$3:$X$419,2,FALSE),"")</f>
        <v>Justin Verlander</v>
      </c>
      <c r="AA11" s="235"/>
      <c r="AB11" s="219"/>
      <c r="AC11" s="112" t="str">
        <f>IFERROR(VLOOKUP($Z11,Import!$B$3:$L$408,2,FALSE),"")</f>
        <v>DET</v>
      </c>
      <c r="AD11" s="112" t="str">
        <f>IFERROR(VLOOKUP($Z11,Import!$B$3:$L$408,3,FALSE),"")</f>
        <v>SP</v>
      </c>
      <c r="AE11" s="112" t="str">
        <f>IFERROR(VLOOKUP($Z11,Import!$B$3:$L$408,4,FALSE),"")</f>
        <v>SP</v>
      </c>
      <c r="AF11" s="112">
        <f>IFERROR(VLOOKUP($Z11,Import!$B$3:$L$408,5,FALSE),"")</f>
        <v>24</v>
      </c>
      <c r="AG11" s="112" t="str">
        <f>IFERROR(VLOOKUP($Z11,Import!$B$3:$L$408,2,FALSE),"")</f>
        <v>DET</v>
      </c>
      <c r="AH11" s="112">
        <f>IFERROR(VLOOKUP($Z11,Import!$B$3:$Z$408,12,FALSE),"")</f>
        <v>227</v>
      </c>
      <c r="AI11" s="218">
        <f>IFERROR(VLOOKUP($Z11,Import!$B$3:$Z$408,15,FALSE),"")</f>
        <v>3.15</v>
      </c>
      <c r="AJ11" s="218">
        <f>IFERROR(VLOOKUP($Z11,Import!$B$3:$Z$408,16,FALSE),"")</f>
        <v>1.0900000000000001</v>
      </c>
      <c r="AK11" s="112">
        <f>IFERROR(VLOOKUP($Z11,Import!$B$3:$Z$408,13,FALSE),"")</f>
        <v>16</v>
      </c>
      <c r="AL11" s="112">
        <f>IFERROR(VLOOKUP($Z11,Import!$B$3:$Z$408,14,FALSE),"")</f>
        <v>0</v>
      </c>
      <c r="AM11" s="112">
        <f>IFERROR(VLOOKUP($Z11,Import!$B$3:$Z$408,17,FALSE),"")</f>
        <v>224</v>
      </c>
      <c r="AN11" s="2">
        <f t="shared" si="7"/>
        <v>715.05</v>
      </c>
      <c r="AO11" s="2">
        <f t="shared" si="8"/>
        <v>247.43</v>
      </c>
      <c r="AP11" s="2">
        <f>IF(AA11='User Input'!$C$1,1,0)</f>
        <v>0</v>
      </c>
      <c r="AQ11" s="2">
        <f t="shared" si="13"/>
        <v>0</v>
      </c>
      <c r="AR11" s="2">
        <f t="shared" si="9"/>
        <v>0</v>
      </c>
      <c r="AS11" s="2" t="str">
        <f t="shared" si="5"/>
        <v>Justin Verlander</v>
      </c>
      <c r="AT11" s="2">
        <f t="shared" si="10"/>
        <v>0</v>
      </c>
      <c r="AU11" s="9" t="str">
        <f t="shared" si="11"/>
        <v>DET</v>
      </c>
      <c r="BE11" s="2" t="str">
        <f>'User Input'!C11</f>
        <v>k</v>
      </c>
    </row>
    <row r="12" spans="1:57">
      <c r="A12" s="277">
        <f t="shared" si="12"/>
        <v>10</v>
      </c>
      <c r="B12" s="277">
        <f>IFERROR(VLOOKUP(C12,Import!$B$3:$T$450,19,FALSE),"")</f>
        <v>10</v>
      </c>
      <c r="C12" s="111" t="str">
        <f>IFERROR(VLOOKUP(A12,Import!$V$3:$X$419,3,FALSE),"")</f>
        <v>Bryce Harper</v>
      </c>
      <c r="D12" s="235"/>
      <c r="E12" s="120"/>
      <c r="F12" s="112" t="str">
        <f>IFERROR(VLOOKUP($C12,Import!$B$3:$L$408,2,FALSE),"")</f>
        <v>WAS</v>
      </c>
      <c r="G12" s="112" t="str">
        <f>IFERROR(VLOOKUP($C12,Import!$B$3:$L$408,3,FALSE),"")</f>
        <v>OF</v>
      </c>
      <c r="H12" s="112" t="str">
        <f>IFERROR(VLOOKUP($C12,Import!$B$3:$L$408,4,FALSE),"")</f>
        <v>OF</v>
      </c>
      <c r="I12" s="112">
        <f>IFERROR(VLOOKUP($C12,Import!$B$3:$L$408,5,FALSE),"")</f>
        <v>33</v>
      </c>
      <c r="J12" s="112" t="str">
        <f>IFERROR(VLOOKUP($C12,Import!$B$3:$L$408,2,FALSE),"")</f>
        <v>WAS</v>
      </c>
      <c r="K12" s="112">
        <f>IFERROR(VLOOKUP($C12,Import!$B$3:$L$408,6,FALSE),"")</f>
        <v>564</v>
      </c>
      <c r="L12" s="112">
        <f>IFERROR(VLOOKUP($C12,Import!$B$3:$L$408,7,FALSE),"")</f>
        <v>86</v>
      </c>
      <c r="M12" s="112">
        <f>IFERROR(VLOOKUP($C12,Import!$B$3:$L$408,8,FALSE),"")</f>
        <v>29</v>
      </c>
      <c r="N12" s="112">
        <f>IFERROR(VLOOKUP($C12,Import!$B$3:$L$408,9,FALSE),"")</f>
        <v>101</v>
      </c>
      <c r="O12" s="112">
        <f>IFERROR(VLOOKUP($C12,Import!$B$3:$L$408,10,FALSE),"")</f>
        <v>17</v>
      </c>
      <c r="P12" s="278">
        <f>IFERROR(VLOOKUP($C12,Import!$B$3:$L$408,11,FALSE),"")</f>
        <v>0.29099999999999998</v>
      </c>
      <c r="Q12" s="2">
        <f t="shared" si="0"/>
        <v>164.124</v>
      </c>
      <c r="R12" s="2">
        <f>IF(D12='User Input'!$C$1,1,0)</f>
        <v>0</v>
      </c>
      <c r="S12" s="2">
        <f t="shared" si="6"/>
        <v>0</v>
      </c>
      <c r="T12" s="2">
        <f t="shared" si="1"/>
        <v>0</v>
      </c>
      <c r="U12" s="2" t="str">
        <f t="shared" si="2"/>
        <v>Bryce Harper</v>
      </c>
      <c r="V12" s="2">
        <f t="shared" si="3"/>
        <v>0</v>
      </c>
      <c r="W12" s="9" t="str">
        <f t="shared" si="4"/>
        <v>WAS</v>
      </c>
      <c r="X12" s="231">
        <v>10</v>
      </c>
      <c r="Y12" s="280">
        <f>IFERROR(VLOOKUP(Z12,Import!$B$3:$T$450,19,FALSE),"")</f>
        <v>51</v>
      </c>
      <c r="Z12" s="227" t="str">
        <f>IFERROR(VLOOKUP(X12,Import!$W$3:$X$419,2,FALSE),"")</f>
        <v>Jose Fernandez</v>
      </c>
      <c r="AA12" s="235"/>
      <c r="AB12" s="219"/>
      <c r="AC12" s="112" t="str">
        <f>IFERROR(VLOOKUP($Z12,Import!$B$3:$L$408,2,FALSE),"")</f>
        <v>MIA</v>
      </c>
      <c r="AD12" s="112" t="str">
        <f>IFERROR(VLOOKUP($Z12,Import!$B$3:$L$408,3,FALSE),"")</f>
        <v>SP</v>
      </c>
      <c r="AE12" s="112" t="str">
        <f>IFERROR(VLOOKUP($Z12,Import!$B$3:$L$408,4,FALSE),"")</f>
        <v>SP</v>
      </c>
      <c r="AF12" s="112">
        <f>IFERROR(VLOOKUP($Z12,Import!$B$3:$L$408,5,FALSE),"")</f>
        <v>23</v>
      </c>
      <c r="AG12" s="112" t="str">
        <f>IFERROR(VLOOKUP($Z12,Import!$B$3:$L$408,2,FALSE),"")</f>
        <v>MIA</v>
      </c>
      <c r="AH12" s="112">
        <f>IFERROR(VLOOKUP($Z12,Import!$B$3:$Z$408,12,FALSE),"")</f>
        <v>195</v>
      </c>
      <c r="AI12" s="218">
        <f>IFERROR(VLOOKUP($Z12,Import!$B$3:$Z$408,15,FALSE),"")</f>
        <v>2.7</v>
      </c>
      <c r="AJ12" s="218">
        <f>IFERROR(VLOOKUP($Z12,Import!$B$3:$Z$408,16,FALSE),"")</f>
        <v>1.06</v>
      </c>
      <c r="AK12" s="112">
        <f>IFERROR(VLOOKUP($Z12,Import!$B$3:$Z$408,13,FALSE),"")</f>
        <v>12</v>
      </c>
      <c r="AL12" s="112">
        <f>IFERROR(VLOOKUP($Z12,Import!$B$3:$Z$408,14,FALSE),"")</f>
        <v>0</v>
      </c>
      <c r="AM12" s="112">
        <f>IFERROR(VLOOKUP($Z12,Import!$B$3:$Z$408,17,FALSE),"")</f>
        <v>207</v>
      </c>
      <c r="AN12" s="2">
        <f t="shared" si="7"/>
        <v>526.5</v>
      </c>
      <c r="AO12" s="2">
        <f t="shared" si="8"/>
        <v>206.70000000000002</v>
      </c>
      <c r="AP12" s="2">
        <f>IF(AA12='User Input'!$C$1,1,0)</f>
        <v>0</v>
      </c>
      <c r="AQ12" s="2">
        <f t="shared" si="13"/>
        <v>0</v>
      </c>
      <c r="AR12" s="2">
        <f t="shared" si="9"/>
        <v>0</v>
      </c>
      <c r="AS12" s="2" t="str">
        <f t="shared" si="5"/>
        <v>Jose Fernandez</v>
      </c>
      <c r="AT12" s="2">
        <f t="shared" si="10"/>
        <v>0</v>
      </c>
      <c r="AU12" s="9" t="str">
        <f t="shared" si="11"/>
        <v>MIA</v>
      </c>
      <c r="BE12" s="2" t="str">
        <f>'User Input'!C12</f>
        <v>l</v>
      </c>
    </row>
    <row r="13" spans="1:57">
      <c r="A13" s="277">
        <f t="shared" si="12"/>
        <v>11</v>
      </c>
      <c r="B13" s="277">
        <f>IFERROR(VLOOKUP(C13,Import!$B$3:$T$450,19,FALSE),"")</f>
        <v>11</v>
      </c>
      <c r="C13" s="111" t="str">
        <f>IFERROR(VLOOKUP(A13,Import!$V$3:$X$419,3,FALSE),"")</f>
        <v>Evan Longoria</v>
      </c>
      <c r="D13" s="235"/>
      <c r="E13" s="120"/>
      <c r="F13" s="112" t="str">
        <f>IFERROR(VLOOKUP($C13,Import!$B$3:$L$408,2,FALSE),"")</f>
        <v>TB</v>
      </c>
      <c r="G13" s="112" t="str">
        <f>IFERROR(VLOOKUP($C13,Import!$B$3:$L$408,3,FALSE),"")</f>
        <v>3B</v>
      </c>
      <c r="H13" s="112" t="str">
        <f>IFERROR(VLOOKUP($C13,Import!$B$3:$L$408,4,FALSE),"")</f>
        <v>3B</v>
      </c>
      <c r="I13" s="112">
        <f>IFERROR(VLOOKUP($C13,Import!$B$3:$L$408,5,FALSE),"")</f>
        <v>32</v>
      </c>
      <c r="J13" s="112" t="str">
        <f>IFERROR(VLOOKUP($C13,Import!$B$3:$L$408,2,FALSE),"")</f>
        <v>TB</v>
      </c>
      <c r="K13" s="112">
        <f>IFERROR(VLOOKUP($C13,Import!$B$3:$L$408,6,FALSE),"")</f>
        <v>572</v>
      </c>
      <c r="L13" s="112">
        <f>IFERROR(VLOOKUP($C13,Import!$B$3:$L$408,7,FALSE),"")</f>
        <v>96</v>
      </c>
      <c r="M13" s="112">
        <f>IFERROR(VLOOKUP($C13,Import!$B$3:$L$408,8,FALSE),"")</f>
        <v>31</v>
      </c>
      <c r="N13" s="112">
        <f>IFERROR(VLOOKUP($C13,Import!$B$3:$L$408,9,FALSE),"")</f>
        <v>103</v>
      </c>
      <c r="O13" s="112">
        <f>IFERROR(VLOOKUP($C13,Import!$B$3:$L$408,10,FALSE),"")</f>
        <v>3</v>
      </c>
      <c r="P13" s="278">
        <f>IFERROR(VLOOKUP($C13,Import!$B$3:$L$408,11,FALSE),"")</f>
        <v>0.27300000000000002</v>
      </c>
      <c r="Q13" s="2">
        <f t="shared" si="0"/>
        <v>156.15600000000001</v>
      </c>
      <c r="R13" s="2">
        <f>IF(D13='User Input'!$C$1,1,0)</f>
        <v>0</v>
      </c>
      <c r="S13" s="2">
        <f t="shared" si="6"/>
        <v>0</v>
      </c>
      <c r="T13" s="2">
        <f t="shared" si="1"/>
        <v>0</v>
      </c>
      <c r="U13" s="2" t="str">
        <f t="shared" si="2"/>
        <v>Evan Longoria</v>
      </c>
      <c r="V13" s="2">
        <f t="shared" si="3"/>
        <v>0</v>
      </c>
      <c r="W13" s="9" t="str">
        <f t="shared" si="4"/>
        <v>TB</v>
      </c>
      <c r="X13" s="231">
        <v>11</v>
      </c>
      <c r="Y13" s="280">
        <f>IFERROR(VLOOKUP(Z13,Import!$B$3:$T$450,19,FALSE),"")</f>
        <v>52</v>
      </c>
      <c r="Z13" s="227" t="str">
        <f>IFERROR(VLOOKUP(X13,Import!$W$3:$X$419,2,FALSE),"")</f>
        <v>Chris Sale</v>
      </c>
      <c r="AA13" s="235"/>
      <c r="AB13" s="219"/>
      <c r="AC13" s="112" t="str">
        <f>IFERROR(VLOOKUP($Z13,Import!$B$3:$L$408,2,FALSE),"")</f>
        <v>CHA</v>
      </c>
      <c r="AD13" s="112" t="str">
        <f>IFERROR(VLOOKUP($Z13,Import!$B$3:$L$408,3,FALSE),"")</f>
        <v>SP</v>
      </c>
      <c r="AE13" s="112" t="str">
        <f>IFERROR(VLOOKUP($Z13,Import!$B$3:$L$408,4,FALSE),"")</f>
        <v>SP</v>
      </c>
      <c r="AF13" s="112">
        <f>IFERROR(VLOOKUP($Z13,Import!$B$3:$L$408,5,FALSE),"")</f>
        <v>23</v>
      </c>
      <c r="AG13" s="112" t="str">
        <f>IFERROR(VLOOKUP($Z13,Import!$B$3:$L$408,2,FALSE),"")</f>
        <v>CHA</v>
      </c>
      <c r="AH13" s="112">
        <f>IFERROR(VLOOKUP($Z13,Import!$B$3:$Z$408,12,FALSE),"")</f>
        <v>211</v>
      </c>
      <c r="AI13" s="218">
        <f>IFERROR(VLOOKUP($Z13,Import!$B$3:$Z$408,15,FALSE),"")</f>
        <v>2.89</v>
      </c>
      <c r="AJ13" s="218">
        <f>IFERROR(VLOOKUP($Z13,Import!$B$3:$Z$408,16,FALSE),"")</f>
        <v>1.0900000000000001</v>
      </c>
      <c r="AK13" s="112">
        <f>IFERROR(VLOOKUP($Z13,Import!$B$3:$Z$408,13,FALSE),"")</f>
        <v>12</v>
      </c>
      <c r="AL13" s="112">
        <f>IFERROR(VLOOKUP($Z13,Import!$B$3:$Z$408,14,FALSE),"")</f>
        <v>0</v>
      </c>
      <c r="AM13" s="112">
        <f>IFERROR(VLOOKUP($Z13,Import!$B$3:$Z$408,17,FALSE),"")</f>
        <v>217</v>
      </c>
      <c r="AN13" s="2">
        <f t="shared" si="7"/>
        <v>609.79000000000008</v>
      </c>
      <c r="AO13" s="2">
        <f t="shared" si="8"/>
        <v>229.99</v>
      </c>
      <c r="AP13" s="2">
        <f>IF(AA13='User Input'!$C$1,1,0)</f>
        <v>0</v>
      </c>
      <c r="AQ13" s="2">
        <f t="shared" si="13"/>
        <v>0</v>
      </c>
      <c r="AR13" s="2">
        <f t="shared" si="9"/>
        <v>0</v>
      </c>
      <c r="AS13" s="2" t="str">
        <f t="shared" si="5"/>
        <v>Chris Sale</v>
      </c>
      <c r="AT13" s="2">
        <f t="shared" si="10"/>
        <v>0</v>
      </c>
      <c r="AU13" s="9" t="str">
        <f t="shared" si="11"/>
        <v>CHA</v>
      </c>
      <c r="BE13" s="2">
        <f>'User Input'!C13</f>
        <v>0</v>
      </c>
    </row>
    <row r="14" spans="1:57">
      <c r="A14" s="277">
        <f t="shared" si="12"/>
        <v>12</v>
      </c>
      <c r="B14" s="277">
        <f>IFERROR(VLOOKUP(C14,Import!$B$3:$T$450,19,FALSE),"")</f>
        <v>12</v>
      </c>
      <c r="C14" s="111" t="str">
        <f>IFERROR(VLOOKUP(A14,Import!$V$3:$X$419,3,FALSE),"")</f>
        <v>Albert Pujols</v>
      </c>
      <c r="D14" s="235"/>
      <c r="E14" s="120"/>
      <c r="F14" s="112" t="str">
        <f>IFERROR(VLOOKUP($C14,Import!$B$3:$L$408,2,FALSE),"")</f>
        <v>LAA</v>
      </c>
      <c r="G14" s="112" t="str">
        <f>IFERROR(VLOOKUP($C14,Import!$B$3:$L$408,3,FALSE),"")</f>
        <v>1B</v>
      </c>
      <c r="H14" s="112" t="str">
        <f>IFERROR(VLOOKUP($C14,Import!$B$3:$L$408,4,FALSE),"")</f>
        <v>1B</v>
      </c>
      <c r="I14" s="112">
        <f>IFERROR(VLOOKUP($C14,Import!$B$3:$L$408,5,FALSE),"")</f>
        <v>32</v>
      </c>
      <c r="J14" s="112" t="str">
        <f>IFERROR(VLOOKUP($C14,Import!$B$3:$L$408,2,FALSE),"")</f>
        <v>LAA</v>
      </c>
      <c r="K14" s="112">
        <f>IFERROR(VLOOKUP($C14,Import!$B$3:$L$408,6,FALSE),"")</f>
        <v>565</v>
      </c>
      <c r="L14" s="112">
        <f>IFERROR(VLOOKUP($C14,Import!$B$3:$L$408,7,FALSE),"")</f>
        <v>90</v>
      </c>
      <c r="M14" s="112">
        <f>IFERROR(VLOOKUP($C14,Import!$B$3:$L$408,8,FALSE),"")</f>
        <v>30</v>
      </c>
      <c r="N14" s="112">
        <f>IFERROR(VLOOKUP($C14,Import!$B$3:$L$408,9,FALSE),"")</f>
        <v>104</v>
      </c>
      <c r="O14" s="112">
        <f>IFERROR(VLOOKUP($C14,Import!$B$3:$L$408,10,FALSE),"")</f>
        <v>4</v>
      </c>
      <c r="P14" s="278">
        <f>IFERROR(VLOOKUP($C14,Import!$B$3:$L$408,11,FALSE),"")</f>
        <v>0.27700000000000002</v>
      </c>
      <c r="Q14" s="2">
        <f t="shared" si="0"/>
        <v>156.50500000000002</v>
      </c>
      <c r="R14" s="2">
        <f>IF(D14='User Input'!$C$1,1,0)</f>
        <v>0</v>
      </c>
      <c r="S14" s="2">
        <f t="shared" si="6"/>
        <v>0</v>
      </c>
      <c r="T14" s="2">
        <f t="shared" si="1"/>
        <v>0</v>
      </c>
      <c r="U14" s="2" t="str">
        <f t="shared" si="2"/>
        <v>Albert Pujols</v>
      </c>
      <c r="V14" s="2">
        <f t="shared" si="3"/>
        <v>0</v>
      </c>
      <c r="W14" s="9" t="str">
        <f t="shared" si="4"/>
        <v>LAA</v>
      </c>
      <c r="X14" s="231">
        <v>12</v>
      </c>
      <c r="Y14" s="280">
        <f>IFERROR(VLOOKUP(Z14,Import!$B$3:$T$450,19,FALSE),"")</f>
        <v>53</v>
      </c>
      <c r="Z14" s="227" t="str">
        <f>IFERROR(VLOOKUP(X14,Import!$W$3:$X$419,2,FALSE),"")</f>
        <v>Anibal Sanchez</v>
      </c>
      <c r="AA14" s="235"/>
      <c r="AB14" s="219"/>
      <c r="AC14" s="112" t="str">
        <f>IFERROR(VLOOKUP($Z14,Import!$B$3:$L$408,2,FALSE),"")</f>
        <v>DET</v>
      </c>
      <c r="AD14" s="112" t="str">
        <f>IFERROR(VLOOKUP($Z14,Import!$B$3:$L$408,3,FALSE),"")</f>
        <v>SP</v>
      </c>
      <c r="AE14" s="112" t="str">
        <f>IFERROR(VLOOKUP($Z14,Import!$B$3:$L$408,4,FALSE),"")</f>
        <v>SP</v>
      </c>
      <c r="AF14" s="112">
        <f>IFERROR(VLOOKUP($Z14,Import!$B$3:$L$408,5,FALSE),"")</f>
        <v>22</v>
      </c>
      <c r="AG14" s="112" t="str">
        <f>IFERROR(VLOOKUP($Z14,Import!$B$3:$L$408,2,FALSE),"")</f>
        <v>DET</v>
      </c>
      <c r="AH14" s="112">
        <f>IFERROR(VLOOKUP($Z14,Import!$B$3:$Z$408,12,FALSE),"")</f>
        <v>200</v>
      </c>
      <c r="AI14" s="218">
        <f>IFERROR(VLOOKUP($Z14,Import!$B$3:$Z$408,15,FALSE),"")</f>
        <v>3.04</v>
      </c>
      <c r="AJ14" s="218">
        <f>IFERROR(VLOOKUP($Z14,Import!$B$3:$Z$408,16,FALSE),"")</f>
        <v>1.1399999999999999</v>
      </c>
      <c r="AK14" s="112">
        <f>IFERROR(VLOOKUP($Z14,Import!$B$3:$Z$408,13,FALSE),"")</f>
        <v>15</v>
      </c>
      <c r="AL14" s="112">
        <f>IFERROR(VLOOKUP($Z14,Import!$B$3:$Z$408,14,FALSE),"")</f>
        <v>0</v>
      </c>
      <c r="AM14" s="112">
        <f>IFERROR(VLOOKUP($Z14,Import!$B$3:$Z$408,17,FALSE),"")</f>
        <v>206</v>
      </c>
      <c r="AN14" s="2">
        <f t="shared" si="7"/>
        <v>608</v>
      </c>
      <c r="AO14" s="2">
        <f t="shared" si="8"/>
        <v>227.99999999999997</v>
      </c>
      <c r="AP14" s="2">
        <f>IF(AA14='User Input'!$C$1,1,0)</f>
        <v>0</v>
      </c>
      <c r="AQ14" s="2">
        <f t="shared" si="13"/>
        <v>0</v>
      </c>
      <c r="AR14" s="2">
        <f t="shared" si="9"/>
        <v>0</v>
      </c>
      <c r="AS14" s="2" t="str">
        <f t="shared" si="5"/>
        <v>Anibal Sanchez</v>
      </c>
      <c r="AT14" s="2">
        <f t="shared" si="10"/>
        <v>0</v>
      </c>
      <c r="AU14" s="9" t="str">
        <f t="shared" si="11"/>
        <v>DET</v>
      </c>
      <c r="BE14" s="2">
        <f>'User Input'!C14</f>
        <v>0</v>
      </c>
    </row>
    <row r="15" spans="1:57">
      <c r="A15" s="277">
        <f t="shared" si="12"/>
        <v>13</v>
      </c>
      <c r="B15" s="277">
        <f>IFERROR(VLOOKUP(C15,Import!$B$3:$T$450,19,FALSE),"")</f>
        <v>13</v>
      </c>
      <c r="C15" s="111" t="str">
        <f>IFERROR(VLOOKUP(A15,Import!$V$3:$X$419,3,FALSE),"")</f>
        <v>Joey Votto</v>
      </c>
      <c r="D15" s="235"/>
      <c r="E15" s="120"/>
      <c r="F15" s="112" t="str">
        <f>IFERROR(VLOOKUP($C15,Import!$B$3:$L$408,2,FALSE),"")</f>
        <v>CIN</v>
      </c>
      <c r="G15" s="112" t="str">
        <f>IFERROR(VLOOKUP($C15,Import!$B$3:$L$408,3,FALSE),"")</f>
        <v>1B</v>
      </c>
      <c r="H15" s="112" t="str">
        <f>IFERROR(VLOOKUP($C15,Import!$B$3:$L$408,4,FALSE),"")</f>
        <v>1B</v>
      </c>
      <c r="I15" s="112">
        <f>IFERROR(VLOOKUP($C15,Import!$B$3:$L$408,5,FALSE),"")</f>
        <v>32</v>
      </c>
      <c r="J15" s="112" t="str">
        <f>IFERROR(VLOOKUP($C15,Import!$B$3:$L$408,2,FALSE),"")</f>
        <v>CIN</v>
      </c>
      <c r="K15" s="112">
        <f>IFERROR(VLOOKUP($C15,Import!$B$3:$L$408,6,FALSE),"")</f>
        <v>589</v>
      </c>
      <c r="L15" s="112">
        <f>IFERROR(VLOOKUP($C15,Import!$B$3:$L$408,7,FALSE),"")</f>
        <v>89</v>
      </c>
      <c r="M15" s="112">
        <f>IFERROR(VLOOKUP($C15,Import!$B$3:$L$408,8,FALSE),"")</f>
        <v>26</v>
      </c>
      <c r="N15" s="112">
        <f>IFERROR(VLOOKUP($C15,Import!$B$3:$L$408,9,FALSE),"")</f>
        <v>102</v>
      </c>
      <c r="O15" s="112">
        <f>IFERROR(VLOOKUP($C15,Import!$B$3:$L$408,10,FALSE),"")</f>
        <v>7</v>
      </c>
      <c r="P15" s="278">
        <f>IFERROR(VLOOKUP($C15,Import!$B$3:$L$408,11,FALSE),"")</f>
        <v>0.309</v>
      </c>
      <c r="Q15" s="2">
        <f t="shared" si="0"/>
        <v>182.001</v>
      </c>
      <c r="R15" s="2">
        <f>IF(D15='User Input'!$C$1,1,0)</f>
        <v>0</v>
      </c>
      <c r="S15" s="2">
        <f t="shared" si="6"/>
        <v>0</v>
      </c>
      <c r="T15" s="2">
        <f t="shared" si="1"/>
        <v>0</v>
      </c>
      <c r="U15" s="2" t="str">
        <f t="shared" si="2"/>
        <v>Joey Votto</v>
      </c>
      <c r="V15" s="2">
        <f t="shared" si="3"/>
        <v>0</v>
      </c>
      <c r="W15" s="9" t="str">
        <f t="shared" si="4"/>
        <v>CIN</v>
      </c>
      <c r="X15" s="231">
        <v>13</v>
      </c>
      <c r="Y15" s="280">
        <f>IFERROR(VLOOKUP(Z15,Import!$B$3:$T$450,19,FALSE),"")</f>
        <v>54</v>
      </c>
      <c r="Z15" s="227" t="str">
        <f>IFERROR(VLOOKUP(X15,Import!$W$3:$X$419,2,FALSE),"")</f>
        <v>Alex Cobb</v>
      </c>
      <c r="AA15" s="235"/>
      <c r="AB15" s="219"/>
      <c r="AC15" s="112" t="str">
        <f>IFERROR(VLOOKUP($Z15,Import!$B$3:$L$408,2,FALSE),"")</f>
        <v>TB</v>
      </c>
      <c r="AD15" s="112" t="str">
        <f>IFERROR(VLOOKUP($Z15,Import!$B$3:$L$408,3,FALSE),"")</f>
        <v>SP</v>
      </c>
      <c r="AE15" s="112" t="str">
        <f>IFERROR(VLOOKUP($Z15,Import!$B$3:$L$408,4,FALSE),"")</f>
        <v>SP</v>
      </c>
      <c r="AF15" s="112">
        <f>IFERROR(VLOOKUP($Z15,Import!$B$3:$L$408,5,FALSE),"")</f>
        <v>22</v>
      </c>
      <c r="AG15" s="112" t="str">
        <f>IFERROR(VLOOKUP($Z15,Import!$B$3:$L$408,2,FALSE),"")</f>
        <v>TB</v>
      </c>
      <c r="AH15" s="112">
        <f>IFERROR(VLOOKUP($Z15,Import!$B$3:$Z$408,12,FALSE),"")</f>
        <v>196</v>
      </c>
      <c r="AI15" s="218">
        <f>IFERROR(VLOOKUP($Z15,Import!$B$3:$Z$408,15,FALSE),"")</f>
        <v>2.96</v>
      </c>
      <c r="AJ15" s="218">
        <f>IFERROR(VLOOKUP($Z15,Import!$B$3:$Z$408,16,FALSE),"")</f>
        <v>1.0900000000000001</v>
      </c>
      <c r="AK15" s="112">
        <f>IFERROR(VLOOKUP($Z15,Import!$B$3:$Z$408,13,FALSE),"")</f>
        <v>15</v>
      </c>
      <c r="AL15" s="112">
        <f>IFERROR(VLOOKUP($Z15,Import!$B$3:$Z$408,14,FALSE),"")</f>
        <v>0</v>
      </c>
      <c r="AM15" s="112">
        <f>IFERROR(VLOOKUP($Z15,Import!$B$3:$Z$408,17,FALSE),"")</f>
        <v>189</v>
      </c>
      <c r="AN15" s="2">
        <f t="shared" si="7"/>
        <v>580.16</v>
      </c>
      <c r="AO15" s="2">
        <f t="shared" si="8"/>
        <v>213.64000000000001</v>
      </c>
      <c r="AP15" s="2">
        <f>IF(AA15='User Input'!$C$1,1,0)</f>
        <v>0</v>
      </c>
      <c r="AQ15" s="2">
        <f t="shared" si="13"/>
        <v>0</v>
      </c>
      <c r="AR15" s="2">
        <f t="shared" si="9"/>
        <v>0</v>
      </c>
      <c r="AS15" s="2" t="str">
        <f t="shared" si="5"/>
        <v>Alex Cobb</v>
      </c>
      <c r="AT15" s="2">
        <f t="shared" si="10"/>
        <v>0</v>
      </c>
      <c r="AU15" s="9" t="str">
        <f t="shared" si="11"/>
        <v>TB</v>
      </c>
      <c r="BE15" s="2">
        <f>'User Input'!C15</f>
        <v>0</v>
      </c>
    </row>
    <row r="16" spans="1:57">
      <c r="A16" s="277">
        <f t="shared" si="12"/>
        <v>14</v>
      </c>
      <c r="B16" s="277">
        <f>IFERROR(VLOOKUP(C16,Import!$B$3:$T$450,19,FALSE),"")</f>
        <v>14</v>
      </c>
      <c r="C16" s="111" t="str">
        <f>IFERROR(VLOOKUP(A16,Import!$V$3:$X$419,3,FALSE),"")</f>
        <v>Jose Bautista</v>
      </c>
      <c r="D16" s="235"/>
      <c r="E16" s="120"/>
      <c r="F16" s="112" t="str">
        <f>IFERROR(VLOOKUP($C16,Import!$B$3:$L$408,2,FALSE),"")</f>
        <v>TOR</v>
      </c>
      <c r="G16" s="112" t="str">
        <f>IFERROR(VLOOKUP($C16,Import!$B$3:$L$408,3,FALSE),"")</f>
        <v>OF</v>
      </c>
      <c r="H16" s="112" t="str">
        <f>IFERROR(VLOOKUP($C16,Import!$B$3:$L$408,4,FALSE),"")</f>
        <v>OF</v>
      </c>
      <c r="I16" s="112">
        <f>IFERROR(VLOOKUP($C16,Import!$B$3:$L$408,5,FALSE),"")</f>
        <v>32</v>
      </c>
      <c r="J16" s="112" t="str">
        <f>IFERROR(VLOOKUP($C16,Import!$B$3:$L$408,2,FALSE),"")</f>
        <v>TOR</v>
      </c>
      <c r="K16" s="112">
        <f>IFERROR(VLOOKUP($C16,Import!$B$3:$L$408,6,FALSE),"")</f>
        <v>525</v>
      </c>
      <c r="L16" s="112">
        <f>IFERROR(VLOOKUP($C16,Import!$B$3:$L$408,7,FALSE),"")</f>
        <v>85</v>
      </c>
      <c r="M16" s="112">
        <f>IFERROR(VLOOKUP($C16,Import!$B$3:$L$408,8,FALSE),"")</f>
        <v>35</v>
      </c>
      <c r="N16" s="112">
        <f>IFERROR(VLOOKUP($C16,Import!$B$3:$L$408,9,FALSE),"")</f>
        <v>100</v>
      </c>
      <c r="O16" s="112">
        <f>IFERROR(VLOOKUP($C16,Import!$B$3:$L$408,10,FALSE),"")</f>
        <v>5</v>
      </c>
      <c r="P16" s="278">
        <f>IFERROR(VLOOKUP($C16,Import!$B$3:$L$408,11,FALSE),"")</f>
        <v>0.255</v>
      </c>
      <c r="Q16" s="2">
        <f t="shared" si="0"/>
        <v>133.875</v>
      </c>
      <c r="R16" s="2">
        <f>IF(D16='User Input'!$C$1,1,0)</f>
        <v>0</v>
      </c>
      <c r="S16" s="2">
        <f t="shared" si="6"/>
        <v>0</v>
      </c>
      <c r="T16" s="2">
        <f t="shared" si="1"/>
        <v>0</v>
      </c>
      <c r="U16" s="2" t="str">
        <f t="shared" si="2"/>
        <v>Jose Bautista</v>
      </c>
      <c r="V16" s="2">
        <f t="shared" si="3"/>
        <v>0</v>
      </c>
      <c r="W16" s="9" t="str">
        <f t="shared" si="4"/>
        <v>TOR</v>
      </c>
      <c r="X16" s="231">
        <v>14</v>
      </c>
      <c r="Y16" s="280">
        <f>IFERROR(VLOOKUP(Z16,Import!$B$3:$T$450,19,FALSE),"")</f>
        <v>55</v>
      </c>
      <c r="Z16" s="227" t="str">
        <f>IFERROR(VLOOKUP(X16,Import!$W$3:$X$419,2,FALSE),"")</f>
        <v>Hisashi Iwakuma</v>
      </c>
      <c r="AA16" s="235"/>
      <c r="AB16" s="219"/>
      <c r="AC16" s="112" t="str">
        <f>IFERROR(VLOOKUP($Z16,Import!$B$3:$L$408,2,FALSE),"")</f>
        <v>SEA</v>
      </c>
      <c r="AD16" s="112" t="str">
        <f>IFERROR(VLOOKUP($Z16,Import!$B$3:$L$408,3,FALSE),"")</f>
        <v>SP</v>
      </c>
      <c r="AE16" s="112" t="str">
        <f>IFERROR(VLOOKUP($Z16,Import!$B$3:$L$408,4,FALSE),"")</f>
        <v>SP</v>
      </c>
      <c r="AF16" s="112">
        <f>IFERROR(VLOOKUP($Z16,Import!$B$3:$L$408,5,FALSE),"")</f>
        <v>22</v>
      </c>
      <c r="AG16" s="112" t="str">
        <f>IFERROR(VLOOKUP($Z16,Import!$B$3:$L$408,2,FALSE),"")</f>
        <v>SEA</v>
      </c>
      <c r="AH16" s="112">
        <f>IFERROR(VLOOKUP($Z16,Import!$B$3:$Z$408,12,FALSE),"")</f>
        <v>217</v>
      </c>
      <c r="AI16" s="218">
        <f>IFERROR(VLOOKUP($Z16,Import!$B$3:$Z$408,15,FALSE),"")</f>
        <v>3.01</v>
      </c>
      <c r="AJ16" s="218">
        <f>IFERROR(VLOOKUP($Z16,Import!$B$3:$Z$408,16,FALSE),"")</f>
        <v>1.07</v>
      </c>
      <c r="AK16" s="112">
        <f>IFERROR(VLOOKUP($Z16,Import!$B$3:$Z$408,13,FALSE),"")</f>
        <v>15</v>
      </c>
      <c r="AL16" s="112">
        <f>IFERROR(VLOOKUP($Z16,Import!$B$3:$Z$408,14,FALSE),"")</f>
        <v>0</v>
      </c>
      <c r="AM16" s="112">
        <f>IFERROR(VLOOKUP($Z16,Import!$B$3:$Z$408,17,FALSE),"")</f>
        <v>187</v>
      </c>
      <c r="AN16" s="2">
        <f t="shared" si="7"/>
        <v>653.16999999999996</v>
      </c>
      <c r="AO16" s="2">
        <f t="shared" si="8"/>
        <v>232.19000000000003</v>
      </c>
      <c r="AP16" s="2">
        <f>IF(AA16='User Input'!$C$1,1,0)</f>
        <v>0</v>
      </c>
      <c r="AQ16" s="2">
        <f t="shared" si="13"/>
        <v>0</v>
      </c>
      <c r="AR16" s="2">
        <f t="shared" si="9"/>
        <v>0</v>
      </c>
      <c r="AS16" s="2" t="str">
        <f t="shared" si="5"/>
        <v>Hisashi Iwakuma</v>
      </c>
      <c r="AT16" s="2">
        <f t="shared" si="10"/>
        <v>0</v>
      </c>
      <c r="AU16" s="9" t="str">
        <f t="shared" si="11"/>
        <v>SEA</v>
      </c>
      <c r="BE16" s="2">
        <f>'User Input'!C16</f>
        <v>0</v>
      </c>
    </row>
    <row r="17" spans="1:57">
      <c r="A17" s="277">
        <f t="shared" si="12"/>
        <v>15</v>
      </c>
      <c r="B17" s="277">
        <f>IFERROR(VLOOKUP(C17,Import!$B$3:$T$450,19,FALSE),"")</f>
        <v>15</v>
      </c>
      <c r="C17" s="111" t="str">
        <f>IFERROR(VLOOKUP(A17,Import!$V$3:$X$419,3,FALSE),"")</f>
        <v>Ryan Braun</v>
      </c>
      <c r="D17" s="235"/>
      <c r="E17" s="120"/>
      <c r="F17" s="112" t="str">
        <f>IFERROR(VLOOKUP($C17,Import!$B$3:$L$408,2,FALSE),"")</f>
        <v>MIL</v>
      </c>
      <c r="G17" s="112" t="str">
        <f>IFERROR(VLOOKUP($C17,Import!$B$3:$L$408,3,FALSE),"")</f>
        <v>OF</v>
      </c>
      <c r="H17" s="112" t="str">
        <f>IFERROR(VLOOKUP($C17,Import!$B$3:$L$408,4,FALSE),"")</f>
        <v>OF</v>
      </c>
      <c r="I17" s="112">
        <f>IFERROR(VLOOKUP($C17,Import!$B$3:$L$408,5,FALSE),"")</f>
        <v>32</v>
      </c>
      <c r="J17" s="112" t="str">
        <f>IFERROR(VLOOKUP($C17,Import!$B$3:$L$408,2,FALSE),"")</f>
        <v>MIL</v>
      </c>
      <c r="K17" s="112">
        <f>IFERROR(VLOOKUP($C17,Import!$B$3:$L$408,6,FALSE),"")</f>
        <v>588</v>
      </c>
      <c r="L17" s="112">
        <f>IFERROR(VLOOKUP($C17,Import!$B$3:$L$408,7,FALSE),"")</f>
        <v>88</v>
      </c>
      <c r="M17" s="112">
        <f>IFERROR(VLOOKUP($C17,Import!$B$3:$L$408,8,FALSE),"")</f>
        <v>24</v>
      </c>
      <c r="N17" s="112">
        <f>IFERROR(VLOOKUP($C17,Import!$B$3:$L$408,9,FALSE),"")</f>
        <v>94</v>
      </c>
      <c r="O17" s="112">
        <f>IFERROR(VLOOKUP($C17,Import!$B$3:$L$408,10,FALSE),"")</f>
        <v>15</v>
      </c>
      <c r="P17" s="278">
        <f>IFERROR(VLOOKUP($C17,Import!$B$3:$L$408,11,FALSE),"")</f>
        <v>0.28000000000000003</v>
      </c>
      <c r="Q17" s="2">
        <f t="shared" si="0"/>
        <v>164.64000000000001</v>
      </c>
      <c r="R17" s="2">
        <f>IF(D17='User Input'!$C$1,1,0)</f>
        <v>0</v>
      </c>
      <c r="S17" s="2">
        <f t="shared" si="6"/>
        <v>0</v>
      </c>
      <c r="T17" s="2">
        <f t="shared" si="1"/>
        <v>0</v>
      </c>
      <c r="U17" s="2" t="str">
        <f t="shared" si="2"/>
        <v>Ryan Braun</v>
      </c>
      <c r="V17" s="2">
        <f t="shared" si="3"/>
        <v>0</v>
      </c>
      <c r="W17" s="9" t="str">
        <f t="shared" si="4"/>
        <v>MIL</v>
      </c>
      <c r="X17" s="231">
        <v>15</v>
      </c>
      <c r="Y17" s="280">
        <f>IFERROR(VLOOKUP(Z17,Import!$B$3:$T$450,19,FALSE),"")</f>
        <v>58</v>
      </c>
      <c r="Z17" s="227" t="str">
        <f>IFERROR(VLOOKUP(X17,Import!$W$3:$X$419,2,FALSE),"")</f>
        <v>Homer Bailey</v>
      </c>
      <c r="AA17" s="235"/>
      <c r="AB17" s="219"/>
      <c r="AC17" s="112" t="str">
        <f>IFERROR(VLOOKUP($Z17,Import!$B$3:$L$408,2,FALSE),"")</f>
        <v>CIN</v>
      </c>
      <c r="AD17" s="112" t="str">
        <f>IFERROR(VLOOKUP($Z17,Import!$B$3:$L$408,3,FALSE),"")</f>
        <v>SP</v>
      </c>
      <c r="AE17" s="112" t="str">
        <f>IFERROR(VLOOKUP($Z17,Import!$B$3:$L$408,4,FALSE),"")</f>
        <v>SP</v>
      </c>
      <c r="AF17" s="112">
        <f>IFERROR(VLOOKUP($Z17,Import!$B$3:$L$408,5,FALSE),"")</f>
        <v>22</v>
      </c>
      <c r="AG17" s="112" t="str">
        <f>IFERROR(VLOOKUP($Z17,Import!$B$3:$L$408,2,FALSE),"")</f>
        <v>CIN</v>
      </c>
      <c r="AH17" s="112">
        <f>IFERROR(VLOOKUP($Z17,Import!$B$3:$Z$408,12,FALSE),"")</f>
        <v>210</v>
      </c>
      <c r="AI17" s="218">
        <f>IFERROR(VLOOKUP($Z17,Import!$B$3:$Z$408,15,FALSE),"")</f>
        <v>3.14</v>
      </c>
      <c r="AJ17" s="218">
        <f>IFERROR(VLOOKUP($Z17,Import!$B$3:$Z$408,16,FALSE),"")</f>
        <v>1.0900000000000001</v>
      </c>
      <c r="AK17" s="112">
        <f>IFERROR(VLOOKUP($Z17,Import!$B$3:$Z$408,13,FALSE),"")</f>
        <v>16</v>
      </c>
      <c r="AL17" s="112">
        <f>IFERROR(VLOOKUP($Z17,Import!$B$3:$Z$408,14,FALSE),"")</f>
        <v>0</v>
      </c>
      <c r="AM17" s="112">
        <f>IFERROR(VLOOKUP($Z17,Import!$B$3:$Z$408,17,FALSE),"")</f>
        <v>201</v>
      </c>
      <c r="AN17" s="2">
        <f t="shared" si="7"/>
        <v>659.4</v>
      </c>
      <c r="AO17" s="2">
        <f t="shared" si="8"/>
        <v>228.9</v>
      </c>
      <c r="AP17" s="2">
        <f>IF(AA17='User Input'!$C$1,1,0)</f>
        <v>0</v>
      </c>
      <c r="AQ17" s="2">
        <f t="shared" si="13"/>
        <v>0</v>
      </c>
      <c r="AR17" s="2">
        <f t="shared" si="9"/>
        <v>0</v>
      </c>
      <c r="AS17" s="2" t="str">
        <f t="shared" si="5"/>
        <v>Homer Bailey</v>
      </c>
      <c r="AT17" s="2">
        <f t="shared" si="10"/>
        <v>0</v>
      </c>
      <c r="AU17" s="9" t="str">
        <f t="shared" si="11"/>
        <v>CIN</v>
      </c>
      <c r="BE17" s="2">
        <f>'User Input'!C17</f>
        <v>0</v>
      </c>
    </row>
    <row r="18" spans="1:57">
      <c r="A18" s="277">
        <f t="shared" si="12"/>
        <v>16</v>
      </c>
      <c r="B18" s="277">
        <f>IFERROR(VLOOKUP(C18,Import!$B$3:$T$450,19,FALSE),"")</f>
        <v>16</v>
      </c>
      <c r="C18" s="111" t="str">
        <f>IFERROR(VLOOKUP(A18,Import!$V$3:$X$419,3,FALSE),"")</f>
        <v>Hanley Ramirez</v>
      </c>
      <c r="D18" s="235"/>
      <c r="E18" s="120"/>
      <c r="F18" s="112" t="str">
        <f>IFERROR(VLOOKUP($C18,Import!$B$3:$L$408,2,FALSE),"")</f>
        <v>LAN</v>
      </c>
      <c r="G18" s="112" t="str">
        <f>IFERROR(VLOOKUP($C18,Import!$B$3:$L$408,3,FALSE),"")</f>
        <v>SS</v>
      </c>
      <c r="H18" s="112" t="str">
        <f>IFERROR(VLOOKUP($C18,Import!$B$3:$L$408,4,FALSE),"")</f>
        <v>SS</v>
      </c>
      <c r="I18" s="112">
        <f>IFERROR(VLOOKUP($C18,Import!$B$3:$L$408,5,FALSE),"")</f>
        <v>31</v>
      </c>
      <c r="J18" s="112" t="str">
        <f>IFERROR(VLOOKUP($C18,Import!$B$3:$L$408,2,FALSE),"")</f>
        <v>LAN</v>
      </c>
      <c r="K18" s="112">
        <f>IFERROR(VLOOKUP($C18,Import!$B$3:$L$408,6,FALSE),"")</f>
        <v>554</v>
      </c>
      <c r="L18" s="112">
        <f>IFERROR(VLOOKUP($C18,Import!$B$3:$L$408,7,FALSE),"")</f>
        <v>87</v>
      </c>
      <c r="M18" s="112">
        <f>IFERROR(VLOOKUP($C18,Import!$B$3:$L$408,8,FALSE),"")</f>
        <v>25</v>
      </c>
      <c r="N18" s="112">
        <f>IFERROR(VLOOKUP($C18,Import!$B$3:$L$408,9,FALSE),"")</f>
        <v>94</v>
      </c>
      <c r="O18" s="112">
        <f>IFERROR(VLOOKUP($C18,Import!$B$3:$L$408,10,FALSE),"")</f>
        <v>18</v>
      </c>
      <c r="P18" s="278">
        <f>IFERROR(VLOOKUP($C18,Import!$B$3:$L$408,11,FALSE),"")</f>
        <v>0.27200000000000002</v>
      </c>
      <c r="Q18" s="2">
        <f t="shared" si="0"/>
        <v>150.68800000000002</v>
      </c>
      <c r="R18" s="2">
        <f>IF(D18='User Input'!$C$1,1,0)</f>
        <v>0</v>
      </c>
      <c r="S18" s="2">
        <f t="shared" si="6"/>
        <v>0</v>
      </c>
      <c r="T18" s="2">
        <f t="shared" si="1"/>
        <v>0</v>
      </c>
      <c r="U18" s="2" t="str">
        <f t="shared" si="2"/>
        <v>Hanley Ramirez</v>
      </c>
      <c r="V18" s="2">
        <f t="shared" si="3"/>
        <v>0</v>
      </c>
      <c r="W18" s="9" t="str">
        <f t="shared" si="4"/>
        <v>LAN</v>
      </c>
      <c r="X18" s="231">
        <v>16</v>
      </c>
      <c r="Y18" s="280">
        <f>IFERROR(VLOOKUP(Z18,Import!$B$3:$T$450,19,FALSE),"")</f>
        <v>59</v>
      </c>
      <c r="Z18" s="227" t="str">
        <f>IFERROR(VLOOKUP(X18,Import!$W$3:$X$419,2,FALSE),"")</f>
        <v>Julio Teheran</v>
      </c>
      <c r="AA18" s="235"/>
      <c r="AB18" s="219"/>
      <c r="AC18" s="112" t="str">
        <f>IFERROR(VLOOKUP($Z18,Import!$B$3:$L$408,2,FALSE),"")</f>
        <v>ATL</v>
      </c>
      <c r="AD18" s="112" t="str">
        <f>IFERROR(VLOOKUP($Z18,Import!$B$3:$L$408,3,FALSE),"")</f>
        <v>SP</v>
      </c>
      <c r="AE18" s="112" t="str">
        <f>IFERROR(VLOOKUP($Z18,Import!$B$3:$L$408,4,FALSE),"")</f>
        <v>SP</v>
      </c>
      <c r="AF18" s="112">
        <f>IFERROR(VLOOKUP($Z18,Import!$B$3:$L$408,5,FALSE),"")</f>
        <v>22</v>
      </c>
      <c r="AG18" s="112" t="str">
        <f>IFERROR(VLOOKUP($Z18,Import!$B$3:$L$408,2,FALSE),"")</f>
        <v>ATL</v>
      </c>
      <c r="AH18" s="112">
        <f>IFERROR(VLOOKUP($Z18,Import!$B$3:$Z$408,12,FALSE),"")</f>
        <v>200</v>
      </c>
      <c r="AI18" s="218">
        <f>IFERROR(VLOOKUP($Z18,Import!$B$3:$Z$408,15,FALSE),"")</f>
        <v>3.12</v>
      </c>
      <c r="AJ18" s="218">
        <f>IFERROR(VLOOKUP($Z18,Import!$B$3:$Z$408,16,FALSE),"")</f>
        <v>1.1499999999999999</v>
      </c>
      <c r="AK18" s="112">
        <f>IFERROR(VLOOKUP($Z18,Import!$B$3:$Z$408,13,FALSE),"")</f>
        <v>15</v>
      </c>
      <c r="AL18" s="112">
        <f>IFERROR(VLOOKUP($Z18,Import!$B$3:$Z$408,14,FALSE),"")</f>
        <v>0</v>
      </c>
      <c r="AM18" s="112">
        <f>IFERROR(VLOOKUP($Z18,Import!$B$3:$Z$408,17,FALSE),"")</f>
        <v>191</v>
      </c>
      <c r="AN18" s="2">
        <f t="shared" si="7"/>
        <v>624</v>
      </c>
      <c r="AO18" s="2">
        <f t="shared" si="8"/>
        <v>229.99999999999997</v>
      </c>
      <c r="AP18" s="2">
        <f>IF(AA18='User Input'!$C$1,1,0)</f>
        <v>0</v>
      </c>
      <c r="AQ18" s="2">
        <f t="shared" si="13"/>
        <v>0</v>
      </c>
      <c r="AR18" s="2">
        <f t="shared" si="9"/>
        <v>0</v>
      </c>
      <c r="AS18" s="2" t="str">
        <f t="shared" si="5"/>
        <v>Julio Teheran</v>
      </c>
      <c r="AT18" s="2">
        <f t="shared" si="10"/>
        <v>0</v>
      </c>
      <c r="AU18" s="9" t="str">
        <f t="shared" si="11"/>
        <v>ATL</v>
      </c>
      <c r="BE18" s="2">
        <f>'User Input'!C18</f>
        <v>0</v>
      </c>
    </row>
    <row r="19" spans="1:57">
      <c r="A19" s="277">
        <f t="shared" si="12"/>
        <v>17</v>
      </c>
      <c r="B19" s="277">
        <f>IFERROR(VLOOKUP(C19,Import!$B$3:$T$450,19,FALSE),"")</f>
        <v>17</v>
      </c>
      <c r="C19" s="111" t="str">
        <f>IFERROR(VLOOKUP(A19,Import!$V$3:$X$419,3,FALSE),"")</f>
        <v>Adrian Beltre</v>
      </c>
      <c r="D19" s="235"/>
      <c r="E19" s="120"/>
      <c r="F19" s="112" t="str">
        <f>IFERROR(VLOOKUP($C19,Import!$B$3:$L$408,2,FALSE),"")</f>
        <v>TEX</v>
      </c>
      <c r="G19" s="112" t="str">
        <f>IFERROR(VLOOKUP($C19,Import!$B$3:$L$408,3,FALSE),"")</f>
        <v>3B</v>
      </c>
      <c r="H19" s="112" t="str">
        <f>IFERROR(VLOOKUP($C19,Import!$B$3:$L$408,4,FALSE),"")</f>
        <v>3B</v>
      </c>
      <c r="I19" s="112">
        <f>IFERROR(VLOOKUP($C19,Import!$B$3:$L$408,5,FALSE),"")</f>
        <v>30</v>
      </c>
      <c r="J19" s="112" t="str">
        <f>IFERROR(VLOOKUP($C19,Import!$B$3:$L$408,2,FALSE),"")</f>
        <v>TEX</v>
      </c>
      <c r="K19" s="112">
        <f>IFERROR(VLOOKUP($C19,Import!$B$3:$L$408,6,FALSE),"")</f>
        <v>591</v>
      </c>
      <c r="L19" s="112">
        <f>IFERROR(VLOOKUP($C19,Import!$B$3:$L$408,7,FALSE),"")</f>
        <v>85</v>
      </c>
      <c r="M19" s="112">
        <f>IFERROR(VLOOKUP($C19,Import!$B$3:$L$408,8,FALSE),"")</f>
        <v>31</v>
      </c>
      <c r="N19" s="112">
        <f>IFERROR(VLOOKUP($C19,Import!$B$3:$L$408,9,FALSE),"")</f>
        <v>104</v>
      </c>
      <c r="O19" s="112">
        <f>IFERROR(VLOOKUP($C19,Import!$B$3:$L$408,10,FALSE),"")</f>
        <v>1</v>
      </c>
      <c r="P19" s="278">
        <f>IFERROR(VLOOKUP($C19,Import!$B$3:$L$408,11,FALSE),"")</f>
        <v>0.30299999999999999</v>
      </c>
      <c r="Q19" s="2">
        <f t="shared" si="0"/>
        <v>179.07300000000001</v>
      </c>
      <c r="R19" s="2">
        <f>IF(D19='User Input'!$C$1,1,0)</f>
        <v>0</v>
      </c>
      <c r="S19" s="2">
        <f t="shared" si="6"/>
        <v>0</v>
      </c>
      <c r="T19" s="2">
        <f t="shared" si="1"/>
        <v>0</v>
      </c>
      <c r="U19" s="2" t="str">
        <f t="shared" si="2"/>
        <v>Adrian Beltre</v>
      </c>
      <c r="V19" s="2">
        <f t="shared" si="3"/>
        <v>0</v>
      </c>
      <c r="W19" s="9" t="str">
        <f t="shared" si="4"/>
        <v>TEX</v>
      </c>
      <c r="X19" s="231">
        <v>17</v>
      </c>
      <c r="Y19" s="280">
        <f>IFERROR(VLOOKUP(Z19,Import!$B$3:$T$450,19,FALSE),"")</f>
        <v>64</v>
      </c>
      <c r="Z19" s="227" t="str">
        <f>IFERROR(VLOOKUP(X19,Import!$W$3:$X$419,2,FALSE),"")</f>
        <v>David Price</v>
      </c>
      <c r="AA19" s="235"/>
      <c r="AB19" s="219"/>
      <c r="AC19" s="112" t="str">
        <f>IFERROR(VLOOKUP($Z19,Import!$B$3:$L$408,2,FALSE),"")</f>
        <v>TB</v>
      </c>
      <c r="AD19" s="112" t="str">
        <f>IFERROR(VLOOKUP($Z19,Import!$B$3:$L$408,3,FALSE),"")</f>
        <v>SP</v>
      </c>
      <c r="AE19" s="112" t="str">
        <f>IFERROR(VLOOKUP($Z19,Import!$B$3:$L$408,4,FALSE),"")</f>
        <v>SP</v>
      </c>
      <c r="AF19" s="112">
        <f>IFERROR(VLOOKUP($Z19,Import!$B$3:$L$408,5,FALSE),"")</f>
        <v>20</v>
      </c>
      <c r="AG19" s="112" t="str">
        <f>IFERROR(VLOOKUP($Z19,Import!$B$3:$L$408,2,FALSE),"")</f>
        <v>TB</v>
      </c>
      <c r="AH19" s="112">
        <f>IFERROR(VLOOKUP($Z19,Import!$B$3:$Z$408,12,FALSE),"")</f>
        <v>218</v>
      </c>
      <c r="AI19" s="218">
        <f>IFERROR(VLOOKUP($Z19,Import!$B$3:$Z$408,15,FALSE),"")</f>
        <v>3.26</v>
      </c>
      <c r="AJ19" s="218">
        <f>IFERROR(VLOOKUP($Z19,Import!$B$3:$Z$408,16,FALSE),"")</f>
        <v>1.1100000000000001</v>
      </c>
      <c r="AK19" s="112">
        <f>IFERROR(VLOOKUP($Z19,Import!$B$3:$Z$408,13,FALSE),"")</f>
        <v>16</v>
      </c>
      <c r="AL19" s="112">
        <f>IFERROR(VLOOKUP($Z19,Import!$B$3:$Z$408,14,FALSE),"")</f>
        <v>0</v>
      </c>
      <c r="AM19" s="112">
        <f>IFERROR(VLOOKUP($Z19,Import!$B$3:$Z$408,17,FALSE),"")</f>
        <v>176</v>
      </c>
      <c r="AN19" s="2">
        <f t="shared" si="7"/>
        <v>710.68</v>
      </c>
      <c r="AO19" s="2">
        <f t="shared" si="8"/>
        <v>241.98000000000002</v>
      </c>
      <c r="AP19" s="2">
        <f>IF(AA19='User Input'!$C$1,1,0)</f>
        <v>0</v>
      </c>
      <c r="AQ19" s="2">
        <f t="shared" si="13"/>
        <v>0</v>
      </c>
      <c r="AR19" s="2">
        <f t="shared" si="9"/>
        <v>0</v>
      </c>
      <c r="AS19" s="2" t="str">
        <f t="shared" si="5"/>
        <v>David Price</v>
      </c>
      <c r="AT19" s="2">
        <f t="shared" si="10"/>
        <v>0</v>
      </c>
      <c r="AU19" s="9" t="str">
        <f t="shared" si="11"/>
        <v>TB</v>
      </c>
      <c r="BE19" s="2">
        <f>'User Input'!C19</f>
        <v>0</v>
      </c>
    </row>
    <row r="20" spans="1:57">
      <c r="A20" s="277">
        <f t="shared" si="12"/>
        <v>18</v>
      </c>
      <c r="B20" s="277">
        <f>IFERROR(VLOOKUP(C20,Import!$B$3:$T$450,19,FALSE),"")</f>
        <v>18</v>
      </c>
      <c r="C20" s="111" t="str">
        <f>IFERROR(VLOOKUP(A20,Import!$V$3:$X$419,3,FALSE),"")</f>
        <v>Edwin Encarnacion</v>
      </c>
      <c r="D20" s="235"/>
      <c r="E20" s="120"/>
      <c r="F20" s="112" t="str">
        <f>IFERROR(VLOOKUP($C20,Import!$B$3:$L$408,2,FALSE),"")</f>
        <v>TOR</v>
      </c>
      <c r="G20" s="112" t="str">
        <f>IFERROR(VLOOKUP($C20,Import!$B$3:$L$408,3,FALSE),"")</f>
        <v>1B</v>
      </c>
      <c r="H20" s="112" t="str">
        <f>IFERROR(VLOOKUP($C20,Import!$B$3:$L$408,4,FALSE),"")</f>
        <v>1B, 3B</v>
      </c>
      <c r="I20" s="112">
        <f>IFERROR(VLOOKUP($C20,Import!$B$3:$L$408,5,FALSE),"")</f>
        <v>30</v>
      </c>
      <c r="J20" s="112" t="str">
        <f>IFERROR(VLOOKUP($C20,Import!$B$3:$L$408,2,FALSE),"")</f>
        <v>TOR</v>
      </c>
      <c r="K20" s="112">
        <f>IFERROR(VLOOKUP($C20,Import!$B$3:$L$408,6,FALSE),"")</f>
        <v>509</v>
      </c>
      <c r="L20" s="112">
        <f>IFERROR(VLOOKUP($C20,Import!$B$3:$L$408,7,FALSE),"")</f>
        <v>87</v>
      </c>
      <c r="M20" s="112">
        <f>IFERROR(VLOOKUP($C20,Import!$B$3:$L$408,8,FALSE),"")</f>
        <v>32</v>
      </c>
      <c r="N20" s="112">
        <f>IFERROR(VLOOKUP($C20,Import!$B$3:$L$408,9,FALSE),"")</f>
        <v>97</v>
      </c>
      <c r="O20" s="112">
        <f>IFERROR(VLOOKUP($C20,Import!$B$3:$L$408,10,FALSE),"")</f>
        <v>7</v>
      </c>
      <c r="P20" s="278">
        <f>IFERROR(VLOOKUP($C20,Import!$B$3:$L$408,11,FALSE),"")</f>
        <v>0.26900000000000002</v>
      </c>
      <c r="Q20" s="2">
        <f t="shared" si="0"/>
        <v>136.92100000000002</v>
      </c>
      <c r="R20" s="2">
        <f>IF(D20='User Input'!$C$1,1,0)</f>
        <v>0</v>
      </c>
      <c r="S20" s="2">
        <f t="shared" si="6"/>
        <v>0</v>
      </c>
      <c r="T20" s="2">
        <f t="shared" si="1"/>
        <v>0</v>
      </c>
      <c r="U20" s="2" t="str">
        <f t="shared" si="2"/>
        <v>Edwin Encarnacion</v>
      </c>
      <c r="V20" s="2">
        <f t="shared" si="3"/>
        <v>0</v>
      </c>
      <c r="W20" s="9" t="str">
        <f t="shared" si="4"/>
        <v>TOR</v>
      </c>
      <c r="X20" s="231">
        <v>18</v>
      </c>
      <c r="Y20" s="280">
        <f>IFERROR(VLOOKUP(Z20,Import!$B$3:$T$450,19,FALSE),"")</f>
        <v>65</v>
      </c>
      <c r="Z20" s="227" t="str">
        <f>IFERROR(VLOOKUP(X20,Import!$W$3:$X$419,2,FALSE),"")</f>
        <v>Zack Greinke</v>
      </c>
      <c r="AA20" s="235"/>
      <c r="AB20" s="219"/>
      <c r="AC20" s="112" t="str">
        <f>IFERROR(VLOOKUP($Z20,Import!$B$3:$L$408,2,FALSE),"")</f>
        <v>LAN</v>
      </c>
      <c r="AD20" s="112" t="str">
        <f>IFERROR(VLOOKUP($Z20,Import!$B$3:$L$408,3,FALSE),"")</f>
        <v>SP</v>
      </c>
      <c r="AE20" s="112" t="str">
        <f>IFERROR(VLOOKUP($Z20,Import!$B$3:$L$408,4,FALSE),"")</f>
        <v>SP</v>
      </c>
      <c r="AF20" s="112">
        <f>IFERROR(VLOOKUP($Z20,Import!$B$3:$L$408,5,FALSE),"")</f>
        <v>20</v>
      </c>
      <c r="AG20" s="112" t="str">
        <f>IFERROR(VLOOKUP($Z20,Import!$B$3:$L$408,2,FALSE),"")</f>
        <v>LAN</v>
      </c>
      <c r="AH20" s="112">
        <f>IFERROR(VLOOKUP($Z20,Import!$B$3:$Z$408,12,FALSE),"")</f>
        <v>213</v>
      </c>
      <c r="AI20" s="218">
        <f>IFERROR(VLOOKUP($Z20,Import!$B$3:$Z$408,15,FALSE),"")</f>
        <v>3.34</v>
      </c>
      <c r="AJ20" s="218">
        <f>IFERROR(VLOOKUP($Z20,Import!$B$3:$Z$408,16,FALSE),"")</f>
        <v>1.1100000000000001</v>
      </c>
      <c r="AK20" s="112">
        <f>IFERROR(VLOOKUP($Z20,Import!$B$3:$Z$408,13,FALSE),"")</f>
        <v>16</v>
      </c>
      <c r="AL20" s="112">
        <f>IFERROR(VLOOKUP($Z20,Import!$B$3:$Z$408,14,FALSE),"")</f>
        <v>0</v>
      </c>
      <c r="AM20" s="112">
        <f>IFERROR(VLOOKUP($Z20,Import!$B$3:$Z$408,17,FALSE),"")</f>
        <v>176</v>
      </c>
      <c r="AN20" s="2">
        <f t="shared" si="7"/>
        <v>711.42</v>
      </c>
      <c r="AO20" s="2">
        <f t="shared" si="8"/>
        <v>236.43</v>
      </c>
      <c r="AP20" s="2">
        <f>IF(AA20='User Input'!$C$1,1,0)</f>
        <v>0</v>
      </c>
      <c r="AQ20" s="2">
        <f t="shared" si="13"/>
        <v>0</v>
      </c>
      <c r="AR20" s="2">
        <f t="shared" si="9"/>
        <v>0</v>
      </c>
      <c r="AS20" s="2" t="str">
        <f t="shared" si="5"/>
        <v>Zack Greinke</v>
      </c>
      <c r="AT20" s="2">
        <f t="shared" si="10"/>
        <v>0</v>
      </c>
      <c r="AU20" s="9" t="str">
        <f t="shared" si="11"/>
        <v>LAN</v>
      </c>
      <c r="BE20" s="2">
        <f>'User Input'!C20</f>
        <v>0</v>
      </c>
    </row>
    <row r="21" spans="1:57">
      <c r="A21" s="277">
        <f t="shared" si="12"/>
        <v>19</v>
      </c>
      <c r="B21" s="277">
        <f>IFERROR(VLOOKUP(C21,Import!$B$3:$T$450,19,FALSE),"")</f>
        <v>19</v>
      </c>
      <c r="C21" s="111" t="str">
        <f>IFERROR(VLOOKUP(A21,Import!$V$3:$X$419,3,FALSE),"")</f>
        <v>Yasiel Puig</v>
      </c>
      <c r="D21" s="235"/>
      <c r="E21" s="120"/>
      <c r="F21" s="112" t="str">
        <f>IFERROR(VLOOKUP($C21,Import!$B$3:$L$408,2,FALSE),"")</f>
        <v>LAN</v>
      </c>
      <c r="G21" s="112" t="str">
        <f>IFERROR(VLOOKUP($C21,Import!$B$3:$L$408,3,FALSE),"")</f>
        <v>OF</v>
      </c>
      <c r="H21" s="112" t="str">
        <f>IFERROR(VLOOKUP($C21,Import!$B$3:$L$408,4,FALSE),"")</f>
        <v>OF</v>
      </c>
      <c r="I21" s="112">
        <f>IFERROR(VLOOKUP($C21,Import!$B$3:$L$408,5,FALSE),"")</f>
        <v>30</v>
      </c>
      <c r="J21" s="112" t="str">
        <f>IFERROR(VLOOKUP($C21,Import!$B$3:$L$408,2,FALSE),"")</f>
        <v>LAN</v>
      </c>
      <c r="K21" s="112">
        <f>IFERROR(VLOOKUP($C21,Import!$B$3:$L$408,6,FALSE),"")</f>
        <v>551</v>
      </c>
      <c r="L21" s="112">
        <f>IFERROR(VLOOKUP($C21,Import!$B$3:$L$408,7,FALSE),"")</f>
        <v>90</v>
      </c>
      <c r="M21" s="112">
        <f>IFERROR(VLOOKUP($C21,Import!$B$3:$L$408,8,FALSE),"")</f>
        <v>28</v>
      </c>
      <c r="N21" s="112">
        <f>IFERROR(VLOOKUP($C21,Import!$B$3:$L$408,9,FALSE),"")</f>
        <v>94</v>
      </c>
      <c r="O21" s="112">
        <f>IFERROR(VLOOKUP($C21,Import!$B$3:$L$408,10,FALSE),"")</f>
        <v>20</v>
      </c>
      <c r="P21" s="278">
        <f>IFERROR(VLOOKUP($C21,Import!$B$3:$L$408,11,FALSE),"")</f>
        <v>0.28499999999999998</v>
      </c>
      <c r="Q21" s="2">
        <f t="shared" si="0"/>
        <v>157.035</v>
      </c>
      <c r="R21" s="2">
        <f>IF(D21='User Input'!$C$1,1,0)</f>
        <v>0</v>
      </c>
      <c r="S21" s="2">
        <f t="shared" si="6"/>
        <v>0</v>
      </c>
      <c r="T21" s="2">
        <f t="shared" si="1"/>
        <v>0</v>
      </c>
      <c r="U21" s="2" t="str">
        <f t="shared" si="2"/>
        <v>Yasiel Puig</v>
      </c>
      <c r="V21" s="2">
        <f t="shared" si="3"/>
        <v>0</v>
      </c>
      <c r="W21" s="9" t="str">
        <f t="shared" si="4"/>
        <v>LAN</v>
      </c>
      <c r="X21" s="231">
        <v>19</v>
      </c>
      <c r="Y21" s="280">
        <f>IFERROR(VLOOKUP(Z21,Import!$B$3:$T$450,19,FALSE),"")</f>
        <v>66</v>
      </c>
      <c r="Z21" s="227" t="str">
        <f>IFERROR(VLOOKUP(X21,Import!$W$3:$X$419,2,FALSE),"")</f>
        <v>Matt Moore</v>
      </c>
      <c r="AA21" s="235"/>
      <c r="AB21" s="219"/>
      <c r="AC21" s="112" t="str">
        <f>IFERROR(VLOOKUP($Z21,Import!$B$3:$L$408,2,FALSE),"")</f>
        <v>TB</v>
      </c>
      <c r="AD21" s="112" t="str">
        <f>IFERROR(VLOOKUP($Z21,Import!$B$3:$L$408,3,FALSE),"")</f>
        <v>SP</v>
      </c>
      <c r="AE21" s="112" t="str">
        <f>IFERROR(VLOOKUP($Z21,Import!$B$3:$L$408,4,FALSE),"")</f>
        <v>SP</v>
      </c>
      <c r="AF21" s="112">
        <f>IFERROR(VLOOKUP($Z21,Import!$B$3:$L$408,5,FALSE),"")</f>
        <v>20</v>
      </c>
      <c r="AG21" s="112" t="str">
        <f>IFERROR(VLOOKUP($Z21,Import!$B$3:$L$408,2,FALSE),"")</f>
        <v>TB</v>
      </c>
      <c r="AH21" s="112">
        <f>IFERROR(VLOOKUP($Z21,Import!$B$3:$Z$408,12,FALSE),"")</f>
        <v>197</v>
      </c>
      <c r="AI21" s="218">
        <f>IFERROR(VLOOKUP($Z21,Import!$B$3:$Z$408,15,FALSE),"")</f>
        <v>3.69</v>
      </c>
      <c r="AJ21" s="218">
        <f>IFERROR(VLOOKUP($Z21,Import!$B$3:$Z$408,16,FALSE),"")</f>
        <v>1.29</v>
      </c>
      <c r="AK21" s="112">
        <f>IFERROR(VLOOKUP($Z21,Import!$B$3:$Z$408,13,FALSE),"")</f>
        <v>12</v>
      </c>
      <c r="AL21" s="112">
        <f>IFERROR(VLOOKUP($Z21,Import!$B$3:$Z$408,14,FALSE),"")</f>
        <v>0</v>
      </c>
      <c r="AM21" s="112">
        <f>IFERROR(VLOOKUP($Z21,Import!$B$3:$Z$408,17,FALSE),"")</f>
        <v>187</v>
      </c>
      <c r="AN21" s="2">
        <f t="shared" si="7"/>
        <v>726.93</v>
      </c>
      <c r="AO21" s="2">
        <f t="shared" si="8"/>
        <v>254.13</v>
      </c>
      <c r="AP21" s="2">
        <f>IF(AA21='User Input'!$C$1,1,0)</f>
        <v>0</v>
      </c>
      <c r="AQ21" s="2">
        <f t="shared" si="13"/>
        <v>0</v>
      </c>
      <c r="AR21" s="2">
        <f t="shared" si="9"/>
        <v>0</v>
      </c>
      <c r="AS21" s="2" t="str">
        <f t="shared" si="5"/>
        <v>Matt Moore</v>
      </c>
      <c r="AT21" s="2">
        <f t="shared" si="10"/>
        <v>0</v>
      </c>
      <c r="AU21" s="9" t="str">
        <f t="shared" si="11"/>
        <v>TB</v>
      </c>
      <c r="BE21" s="2">
        <f>'User Input'!C21</f>
        <v>0</v>
      </c>
    </row>
    <row r="22" spans="1:57">
      <c r="A22" s="277">
        <f t="shared" si="12"/>
        <v>20</v>
      </c>
      <c r="B22" s="277">
        <f>IFERROR(VLOOKUP(C22,Import!$B$3:$T$450,19,FALSE),"")</f>
        <v>20</v>
      </c>
      <c r="C22" s="111" t="str">
        <f>IFERROR(VLOOKUP(A22,Import!$V$3:$X$419,3,FALSE),"")</f>
        <v>Jay Bruce</v>
      </c>
      <c r="D22" s="235"/>
      <c r="E22" s="120"/>
      <c r="F22" s="112" t="str">
        <f>IFERROR(VLOOKUP($C22,Import!$B$3:$L$408,2,FALSE),"")</f>
        <v>CIN</v>
      </c>
      <c r="G22" s="112" t="str">
        <f>IFERROR(VLOOKUP($C22,Import!$B$3:$L$408,3,FALSE),"")</f>
        <v>OF</v>
      </c>
      <c r="H22" s="112" t="str">
        <f>IFERROR(VLOOKUP($C22,Import!$B$3:$L$408,4,FALSE),"")</f>
        <v>OF</v>
      </c>
      <c r="I22" s="112">
        <f>IFERROR(VLOOKUP($C22,Import!$B$3:$L$408,5,FALSE),"")</f>
        <v>30</v>
      </c>
      <c r="J22" s="112" t="str">
        <f>IFERROR(VLOOKUP($C22,Import!$B$3:$L$408,2,FALSE),"")</f>
        <v>CIN</v>
      </c>
      <c r="K22" s="112">
        <f>IFERROR(VLOOKUP($C22,Import!$B$3:$L$408,6,FALSE),"")</f>
        <v>583</v>
      </c>
      <c r="L22" s="112">
        <f>IFERROR(VLOOKUP($C22,Import!$B$3:$L$408,7,FALSE),"")</f>
        <v>95</v>
      </c>
      <c r="M22" s="112">
        <f>IFERROR(VLOOKUP($C22,Import!$B$3:$L$408,8,FALSE),"")</f>
        <v>34</v>
      </c>
      <c r="N22" s="112">
        <f>IFERROR(VLOOKUP($C22,Import!$B$3:$L$408,9,FALSE),"")</f>
        <v>112</v>
      </c>
      <c r="O22" s="112">
        <f>IFERROR(VLOOKUP($C22,Import!$B$3:$L$408,10,FALSE),"")</f>
        <v>7</v>
      </c>
      <c r="P22" s="278">
        <f>IFERROR(VLOOKUP($C22,Import!$B$3:$L$408,11,FALSE),"")</f>
        <v>0.27200000000000002</v>
      </c>
      <c r="Q22" s="2">
        <f t="shared" si="0"/>
        <v>158.57600000000002</v>
      </c>
      <c r="R22" s="2">
        <f>IF(D22='User Input'!$C$1,1,0)</f>
        <v>0</v>
      </c>
      <c r="S22" s="2">
        <f t="shared" si="6"/>
        <v>0</v>
      </c>
      <c r="T22" s="2">
        <f t="shared" si="1"/>
        <v>0</v>
      </c>
      <c r="U22" s="2" t="str">
        <f t="shared" si="2"/>
        <v>Jay Bruce</v>
      </c>
      <c r="V22" s="2">
        <f t="shared" si="3"/>
        <v>0</v>
      </c>
      <c r="W22" s="9" t="str">
        <f t="shared" si="4"/>
        <v>CIN</v>
      </c>
      <c r="X22" s="231">
        <v>20</v>
      </c>
      <c r="Y22" s="280">
        <f>IFERROR(VLOOKUP(Z22,Import!$B$3:$T$450,19,FALSE),"")</f>
        <v>68</v>
      </c>
      <c r="Z22" s="227" t="str">
        <f>IFERROR(VLOOKUP(X22,Import!$W$3:$X$419,2,FALSE),"")</f>
        <v>Gio Gonzalez</v>
      </c>
      <c r="AA22" s="235"/>
      <c r="AB22" s="219"/>
      <c r="AC22" s="112" t="str">
        <f>IFERROR(VLOOKUP($Z22,Import!$B$3:$L$408,2,FALSE),"")</f>
        <v>WAS</v>
      </c>
      <c r="AD22" s="112" t="str">
        <f>IFERROR(VLOOKUP($Z22,Import!$B$3:$L$408,3,FALSE),"")</f>
        <v>SP</v>
      </c>
      <c r="AE22" s="112" t="str">
        <f>IFERROR(VLOOKUP($Z22,Import!$B$3:$L$408,4,FALSE),"")</f>
        <v>SP</v>
      </c>
      <c r="AF22" s="112">
        <f>IFERROR(VLOOKUP($Z22,Import!$B$3:$L$408,5,FALSE),"")</f>
        <v>19</v>
      </c>
      <c r="AG22" s="112" t="str">
        <f>IFERROR(VLOOKUP($Z22,Import!$B$3:$L$408,2,FALSE),"")</f>
        <v>WAS</v>
      </c>
      <c r="AH22" s="112">
        <f>IFERROR(VLOOKUP($Z22,Import!$B$3:$Z$408,12,FALSE),"")</f>
        <v>207</v>
      </c>
      <c r="AI22" s="218">
        <f>IFERROR(VLOOKUP($Z22,Import!$B$3:$Z$408,15,FALSE),"")</f>
        <v>3.28</v>
      </c>
      <c r="AJ22" s="218">
        <f>IFERROR(VLOOKUP($Z22,Import!$B$3:$Z$408,16,FALSE),"")</f>
        <v>1.19</v>
      </c>
      <c r="AK22" s="112">
        <f>IFERROR(VLOOKUP($Z22,Import!$B$3:$Z$408,13,FALSE),"")</f>
        <v>16</v>
      </c>
      <c r="AL22" s="112">
        <f>IFERROR(VLOOKUP($Z22,Import!$B$3:$Z$408,14,FALSE),"")</f>
        <v>0</v>
      </c>
      <c r="AM22" s="112">
        <f>IFERROR(VLOOKUP($Z22,Import!$B$3:$Z$408,17,FALSE),"")</f>
        <v>202</v>
      </c>
      <c r="AN22" s="2">
        <f t="shared" si="7"/>
        <v>678.95999999999992</v>
      </c>
      <c r="AO22" s="2">
        <f t="shared" si="8"/>
        <v>246.32999999999998</v>
      </c>
      <c r="AP22" s="2">
        <f>IF(AA22='User Input'!$C$1,1,0)</f>
        <v>0</v>
      </c>
      <c r="AQ22" s="2">
        <f t="shared" si="13"/>
        <v>0</v>
      </c>
      <c r="AR22" s="2">
        <f t="shared" si="9"/>
        <v>0</v>
      </c>
      <c r="AS22" s="2" t="str">
        <f t="shared" si="5"/>
        <v>Gio Gonzalez</v>
      </c>
      <c r="AT22" s="2">
        <f t="shared" si="10"/>
        <v>0</v>
      </c>
      <c r="AU22" s="9" t="str">
        <f t="shared" si="11"/>
        <v>WAS</v>
      </c>
      <c r="BE22" s="2">
        <f>'User Input'!C22</f>
        <v>0</v>
      </c>
    </row>
    <row r="23" spans="1:57" s="202" customFormat="1">
      <c r="A23" s="277">
        <f t="shared" si="12"/>
        <v>21</v>
      </c>
      <c r="B23" s="277">
        <f>IFERROR(VLOOKUP(C23,Import!$B$3:$T$450,19,FALSE),"")</f>
        <v>22</v>
      </c>
      <c r="C23" s="111" t="str">
        <f>IFERROR(VLOOKUP(A23,Import!$V$3:$X$419,3,FALSE),"")</f>
        <v>Troy Tulowitzki</v>
      </c>
      <c r="D23" s="235"/>
      <c r="E23" s="204"/>
      <c r="F23" s="112" t="str">
        <f>IFERROR(VLOOKUP($C23,Import!$B$3:$L$408,2,FALSE),"")</f>
        <v>COL</v>
      </c>
      <c r="G23" s="112" t="str">
        <f>IFERROR(VLOOKUP($C23,Import!$B$3:$L$408,3,FALSE),"")</f>
        <v>SS</v>
      </c>
      <c r="H23" s="112" t="str">
        <f>IFERROR(VLOOKUP($C23,Import!$B$3:$L$408,4,FALSE),"")</f>
        <v>SS</v>
      </c>
      <c r="I23" s="112">
        <f>IFERROR(VLOOKUP($C23,Import!$B$3:$L$408,5,FALSE),"")</f>
        <v>29</v>
      </c>
      <c r="J23" s="112" t="str">
        <f>IFERROR(VLOOKUP($C23,Import!$B$3:$L$408,2,FALSE),"")</f>
        <v>COL</v>
      </c>
      <c r="K23" s="112">
        <f>IFERROR(VLOOKUP($C23,Import!$B$3:$L$408,6,FALSE),"")</f>
        <v>502</v>
      </c>
      <c r="L23" s="112">
        <f>IFERROR(VLOOKUP($C23,Import!$B$3:$L$408,7,FALSE),"")</f>
        <v>81</v>
      </c>
      <c r="M23" s="112">
        <f>IFERROR(VLOOKUP($C23,Import!$B$3:$L$408,8,FALSE),"")</f>
        <v>27</v>
      </c>
      <c r="N23" s="112">
        <f>IFERROR(VLOOKUP($C23,Import!$B$3:$L$408,9,FALSE),"")</f>
        <v>92</v>
      </c>
      <c r="O23" s="112">
        <f>IFERROR(VLOOKUP($C23,Import!$B$3:$L$408,10,FALSE),"")</f>
        <v>2</v>
      </c>
      <c r="P23" s="278">
        <f>IFERROR(VLOOKUP($C23,Import!$B$3:$L$408,11,FALSE),"")</f>
        <v>0.30499999999999999</v>
      </c>
      <c r="Q23" s="2">
        <f t="shared" si="0"/>
        <v>153.10999999999999</v>
      </c>
      <c r="R23" s="2">
        <f>IF(D23='User Input'!$C$1,1,0)</f>
        <v>0</v>
      </c>
      <c r="S23" s="2">
        <f t="shared" si="6"/>
        <v>0</v>
      </c>
      <c r="T23" s="2">
        <f t="shared" si="1"/>
        <v>0</v>
      </c>
      <c r="U23" s="2" t="str">
        <f t="shared" si="2"/>
        <v>Troy Tulowitzki</v>
      </c>
      <c r="V23" s="2">
        <f t="shared" si="3"/>
        <v>0</v>
      </c>
      <c r="W23" s="9" t="str">
        <f t="shared" si="4"/>
        <v>COL</v>
      </c>
      <c r="X23" s="231">
        <v>21</v>
      </c>
      <c r="Y23" s="280">
        <f>IFERROR(VLOOKUP(Z23,Import!$B$3:$T$450,19,FALSE),"")</f>
        <v>70</v>
      </c>
      <c r="Z23" s="227" t="str">
        <f>IFERROR(VLOOKUP(X23,Import!$W$3:$X$419,2,FALSE),"")</f>
        <v>Francisco Liriano</v>
      </c>
      <c r="AA23" s="235"/>
      <c r="AB23" s="219"/>
      <c r="AC23" s="112" t="str">
        <f>IFERROR(VLOOKUP($Z23,Import!$B$3:$L$408,2,FALSE),"")</f>
        <v>PIT</v>
      </c>
      <c r="AD23" s="112" t="str">
        <f>IFERROR(VLOOKUP($Z23,Import!$B$3:$L$408,3,FALSE),"")</f>
        <v>SP</v>
      </c>
      <c r="AE23" s="112" t="str">
        <f>IFERROR(VLOOKUP($Z23,Import!$B$3:$L$408,4,FALSE),"")</f>
        <v>SP</v>
      </c>
      <c r="AF23" s="112">
        <f>IFERROR(VLOOKUP($Z23,Import!$B$3:$L$408,5,FALSE),"")</f>
        <v>19</v>
      </c>
      <c r="AG23" s="112" t="str">
        <f>IFERROR(VLOOKUP($Z23,Import!$B$3:$L$408,2,FALSE),"")</f>
        <v>PIT</v>
      </c>
      <c r="AH23" s="112">
        <f>IFERROR(VLOOKUP($Z23,Import!$B$3:$Z$408,12,FALSE),"")</f>
        <v>193</v>
      </c>
      <c r="AI23" s="218">
        <f>IFERROR(VLOOKUP($Z23,Import!$B$3:$Z$408,15,FALSE),"")</f>
        <v>3.24</v>
      </c>
      <c r="AJ23" s="218">
        <f>IFERROR(VLOOKUP($Z23,Import!$B$3:$Z$408,16,FALSE),"")</f>
        <v>1.25</v>
      </c>
      <c r="AK23" s="112">
        <f>IFERROR(VLOOKUP($Z23,Import!$B$3:$Z$408,13,FALSE),"")</f>
        <v>14</v>
      </c>
      <c r="AL23" s="112">
        <f>IFERROR(VLOOKUP($Z23,Import!$B$3:$Z$408,14,FALSE),"")</f>
        <v>0</v>
      </c>
      <c r="AM23" s="112">
        <f>IFERROR(VLOOKUP($Z23,Import!$B$3:$Z$408,17,FALSE),"")</f>
        <v>188</v>
      </c>
      <c r="AN23" s="2">
        <f t="shared" si="7"/>
        <v>625.32000000000005</v>
      </c>
      <c r="AO23" s="2">
        <f t="shared" si="8"/>
        <v>241.25</v>
      </c>
      <c r="AP23" s="2">
        <f>IF(AA23='User Input'!$C$1,1,0)</f>
        <v>0</v>
      </c>
      <c r="AQ23" s="2">
        <f t="shared" si="13"/>
        <v>0</v>
      </c>
      <c r="AR23" s="2">
        <f t="shared" si="9"/>
        <v>0</v>
      </c>
      <c r="AS23" s="2" t="str">
        <f t="shared" si="5"/>
        <v>Francisco Liriano</v>
      </c>
      <c r="AT23" s="2">
        <f t="shared" si="10"/>
        <v>0</v>
      </c>
      <c r="AU23" s="9" t="str">
        <f t="shared" si="11"/>
        <v>PIT</v>
      </c>
      <c r="BE23" s="202">
        <f>'User Input'!C23</f>
        <v>0</v>
      </c>
    </row>
    <row r="24" spans="1:57" s="202" customFormat="1">
      <c r="A24" s="277">
        <f t="shared" si="12"/>
        <v>22</v>
      </c>
      <c r="B24" s="277">
        <f>IFERROR(VLOOKUP(C24,Import!$B$3:$T$450,19,FALSE),"")</f>
        <v>23</v>
      </c>
      <c r="C24" s="111" t="str">
        <f>IFERROR(VLOOKUP(A24,Import!$V$3:$X$419,3,FALSE),"")</f>
        <v>Giancarlo Stanton</v>
      </c>
      <c r="D24" s="235"/>
      <c r="E24" s="204"/>
      <c r="F24" s="112" t="str">
        <f>IFERROR(VLOOKUP($C24,Import!$B$3:$L$408,2,FALSE),"")</f>
        <v>MIA</v>
      </c>
      <c r="G24" s="112" t="str">
        <f>IFERROR(VLOOKUP($C24,Import!$B$3:$L$408,3,FALSE),"")</f>
        <v>OF</v>
      </c>
      <c r="H24" s="112" t="str">
        <f>IFERROR(VLOOKUP($C24,Import!$B$3:$L$408,4,FALSE),"")</f>
        <v>OF</v>
      </c>
      <c r="I24" s="112">
        <f>IFERROR(VLOOKUP($C24,Import!$B$3:$L$408,5,FALSE),"")</f>
        <v>29</v>
      </c>
      <c r="J24" s="112" t="str">
        <f>IFERROR(VLOOKUP($C24,Import!$B$3:$L$408,2,FALSE),"")</f>
        <v>MIA</v>
      </c>
      <c r="K24" s="112">
        <f>IFERROR(VLOOKUP($C24,Import!$B$3:$L$408,6,FALSE),"")</f>
        <v>517</v>
      </c>
      <c r="L24" s="112">
        <f>IFERROR(VLOOKUP($C24,Import!$B$3:$L$408,7,FALSE),"")</f>
        <v>79</v>
      </c>
      <c r="M24" s="112">
        <f>IFERROR(VLOOKUP($C24,Import!$B$3:$L$408,8,FALSE),"")</f>
        <v>36</v>
      </c>
      <c r="N24" s="112">
        <f>IFERROR(VLOOKUP($C24,Import!$B$3:$L$408,9,FALSE),"")</f>
        <v>89</v>
      </c>
      <c r="O24" s="112">
        <f>IFERROR(VLOOKUP($C24,Import!$B$3:$L$408,10,FALSE),"")</f>
        <v>4</v>
      </c>
      <c r="P24" s="278">
        <f>IFERROR(VLOOKUP($C24,Import!$B$3:$L$408,11,FALSE),"")</f>
        <v>0.26400000000000001</v>
      </c>
      <c r="Q24" s="2">
        <f t="shared" si="0"/>
        <v>136.488</v>
      </c>
      <c r="R24" s="2">
        <f>IF(D24='User Input'!$C$1,1,0)</f>
        <v>0</v>
      </c>
      <c r="S24" s="2">
        <f t="shared" si="6"/>
        <v>0</v>
      </c>
      <c r="T24" s="2">
        <f t="shared" si="1"/>
        <v>0</v>
      </c>
      <c r="U24" s="2" t="str">
        <f t="shared" si="2"/>
        <v>Giancarlo Stanton</v>
      </c>
      <c r="V24" s="2">
        <f t="shared" si="3"/>
        <v>0</v>
      </c>
      <c r="W24" s="9" t="str">
        <f t="shared" si="4"/>
        <v>MIA</v>
      </c>
      <c r="X24" s="231">
        <v>22</v>
      </c>
      <c r="Y24" s="280">
        <f>IFERROR(VLOOKUP(Z24,Import!$B$3:$T$450,19,FALSE),"")</f>
        <v>71</v>
      </c>
      <c r="Z24" s="227" t="str">
        <f>IFERROR(VLOOKUP(X24,Import!$W$3:$X$419,2,FALSE),"")</f>
        <v>Mike Minor</v>
      </c>
      <c r="AA24" s="235"/>
      <c r="AB24" s="219"/>
      <c r="AC24" s="112" t="str">
        <f>IFERROR(VLOOKUP($Z24,Import!$B$3:$L$408,2,FALSE),"")</f>
        <v>ATL</v>
      </c>
      <c r="AD24" s="112" t="str">
        <f>IFERROR(VLOOKUP($Z24,Import!$B$3:$L$408,3,FALSE),"")</f>
        <v>SP</v>
      </c>
      <c r="AE24" s="112" t="str">
        <f>IFERROR(VLOOKUP($Z24,Import!$B$3:$L$408,4,FALSE),"")</f>
        <v>SP</v>
      </c>
      <c r="AF24" s="112">
        <f>IFERROR(VLOOKUP($Z24,Import!$B$3:$L$408,5,FALSE),"")</f>
        <v>19</v>
      </c>
      <c r="AG24" s="112" t="str">
        <f>IFERROR(VLOOKUP($Z24,Import!$B$3:$L$408,2,FALSE),"")</f>
        <v>ATL</v>
      </c>
      <c r="AH24" s="112">
        <f>IFERROR(VLOOKUP($Z24,Import!$B$3:$Z$408,12,FALSE),"")</f>
        <v>208</v>
      </c>
      <c r="AI24" s="218">
        <f>IFERROR(VLOOKUP($Z24,Import!$B$3:$Z$408,15,FALSE),"")</f>
        <v>3.47</v>
      </c>
      <c r="AJ24" s="218">
        <f>IFERROR(VLOOKUP($Z24,Import!$B$3:$Z$408,16,FALSE),"")</f>
        <v>1.1100000000000001</v>
      </c>
      <c r="AK24" s="112">
        <f>IFERROR(VLOOKUP($Z24,Import!$B$3:$Z$408,13,FALSE),"")</f>
        <v>15</v>
      </c>
      <c r="AL24" s="112">
        <f>IFERROR(VLOOKUP($Z24,Import!$B$3:$Z$408,14,FALSE),"")</f>
        <v>0</v>
      </c>
      <c r="AM24" s="112">
        <f>IFERROR(VLOOKUP($Z24,Import!$B$3:$Z$408,17,FALSE),"")</f>
        <v>187</v>
      </c>
      <c r="AN24" s="2">
        <f t="shared" si="7"/>
        <v>721.76</v>
      </c>
      <c r="AO24" s="2">
        <f t="shared" si="8"/>
        <v>230.88000000000002</v>
      </c>
      <c r="AP24" s="2">
        <f>IF(AA24='User Input'!$C$1,1,0)</f>
        <v>0</v>
      </c>
      <c r="AQ24" s="2">
        <f t="shared" si="13"/>
        <v>0</v>
      </c>
      <c r="AR24" s="2">
        <f t="shared" si="9"/>
        <v>0</v>
      </c>
      <c r="AS24" s="2" t="str">
        <f t="shared" si="5"/>
        <v>Mike Minor</v>
      </c>
      <c r="AT24" s="2">
        <f t="shared" si="10"/>
        <v>0</v>
      </c>
      <c r="AU24" s="9" t="str">
        <f t="shared" si="11"/>
        <v>ATL</v>
      </c>
      <c r="BE24" s="202">
        <f>'User Input'!C24</f>
        <v>0</v>
      </c>
    </row>
    <row r="25" spans="1:57" s="202" customFormat="1">
      <c r="A25" s="277">
        <f t="shared" si="12"/>
        <v>23</v>
      </c>
      <c r="B25" s="277">
        <f>IFERROR(VLOOKUP(C25,Import!$B$3:$T$450,19,FALSE),"")</f>
        <v>25</v>
      </c>
      <c r="C25" s="111" t="str">
        <f>IFERROR(VLOOKUP(A25,Import!$V$3:$X$419,3,FALSE),"")</f>
        <v>Freddie Freeman</v>
      </c>
      <c r="D25" s="235"/>
      <c r="E25" s="204"/>
      <c r="F25" s="112" t="str">
        <f>IFERROR(VLOOKUP($C25,Import!$B$3:$L$408,2,FALSE),"")</f>
        <v>ATL</v>
      </c>
      <c r="G25" s="112" t="str">
        <f>IFERROR(VLOOKUP($C25,Import!$B$3:$L$408,3,FALSE),"")</f>
        <v>1B</v>
      </c>
      <c r="H25" s="112" t="str">
        <f>IFERROR(VLOOKUP($C25,Import!$B$3:$L$408,4,FALSE),"")</f>
        <v>1B</v>
      </c>
      <c r="I25" s="112">
        <f>IFERROR(VLOOKUP($C25,Import!$B$3:$L$408,5,FALSE),"")</f>
        <v>29</v>
      </c>
      <c r="J25" s="112" t="str">
        <f>IFERROR(VLOOKUP($C25,Import!$B$3:$L$408,2,FALSE),"")</f>
        <v>ATL</v>
      </c>
      <c r="K25" s="112">
        <f>IFERROR(VLOOKUP($C25,Import!$B$3:$L$408,6,FALSE),"")</f>
        <v>566</v>
      </c>
      <c r="L25" s="112">
        <f>IFERROR(VLOOKUP($C25,Import!$B$3:$L$408,7,FALSE),"")</f>
        <v>85</v>
      </c>
      <c r="M25" s="112">
        <f>IFERROR(VLOOKUP($C25,Import!$B$3:$L$408,8,FALSE),"")</f>
        <v>25</v>
      </c>
      <c r="N25" s="112">
        <f>IFERROR(VLOOKUP($C25,Import!$B$3:$L$408,9,FALSE),"")</f>
        <v>102</v>
      </c>
      <c r="O25" s="112">
        <f>IFERROR(VLOOKUP($C25,Import!$B$3:$L$408,10,FALSE),"")</f>
        <v>2</v>
      </c>
      <c r="P25" s="278">
        <f>IFERROR(VLOOKUP($C25,Import!$B$3:$L$408,11,FALSE),"")</f>
        <v>0.28799999999999998</v>
      </c>
      <c r="Q25" s="2">
        <f t="shared" si="0"/>
        <v>163.00799999999998</v>
      </c>
      <c r="R25" s="2">
        <f>IF(D25='User Input'!$C$1,1,0)</f>
        <v>0</v>
      </c>
      <c r="S25" s="2">
        <f t="shared" si="6"/>
        <v>0</v>
      </c>
      <c r="T25" s="2">
        <f t="shared" si="1"/>
        <v>0</v>
      </c>
      <c r="U25" s="2" t="str">
        <f t="shared" si="2"/>
        <v>Freddie Freeman</v>
      </c>
      <c r="V25" s="2">
        <f t="shared" si="3"/>
        <v>0</v>
      </c>
      <c r="W25" s="9" t="str">
        <f t="shared" si="4"/>
        <v>ATL</v>
      </c>
      <c r="X25" s="231">
        <v>23</v>
      </c>
      <c r="Y25" s="280">
        <f>IFERROR(VLOOKUP(Z25,Import!$B$3:$T$450,19,FALSE),"")</f>
        <v>74</v>
      </c>
      <c r="Z25" s="227" t="str">
        <f>IFERROR(VLOOKUP(X25,Import!$W$3:$X$419,2,FALSE),"")</f>
        <v>Mat Latos</v>
      </c>
      <c r="AA25" s="235"/>
      <c r="AB25" s="219"/>
      <c r="AC25" s="112" t="str">
        <f>IFERROR(VLOOKUP($Z25,Import!$B$3:$L$408,2,FALSE),"")</f>
        <v>CIN</v>
      </c>
      <c r="AD25" s="112" t="str">
        <f>IFERROR(VLOOKUP($Z25,Import!$B$3:$L$408,3,FALSE),"")</f>
        <v>SP</v>
      </c>
      <c r="AE25" s="112" t="str">
        <f>IFERROR(VLOOKUP($Z25,Import!$B$3:$L$408,4,FALSE),"")</f>
        <v>SP</v>
      </c>
      <c r="AF25" s="112">
        <f>IFERROR(VLOOKUP($Z25,Import!$B$3:$L$408,5,FALSE),"")</f>
        <v>18</v>
      </c>
      <c r="AG25" s="112" t="str">
        <f>IFERROR(VLOOKUP($Z25,Import!$B$3:$L$408,2,FALSE),"")</f>
        <v>CIN</v>
      </c>
      <c r="AH25" s="112">
        <f>IFERROR(VLOOKUP($Z25,Import!$B$3:$Z$408,12,FALSE),"")</f>
        <v>209</v>
      </c>
      <c r="AI25" s="218">
        <f>IFERROR(VLOOKUP($Z25,Import!$B$3:$Z$408,15,FALSE),"")</f>
        <v>3.38</v>
      </c>
      <c r="AJ25" s="218">
        <f>IFERROR(VLOOKUP($Z25,Import!$B$3:$Z$408,16,FALSE),"")</f>
        <v>1.19</v>
      </c>
      <c r="AK25" s="112">
        <f>IFERROR(VLOOKUP($Z25,Import!$B$3:$Z$408,13,FALSE),"")</f>
        <v>16</v>
      </c>
      <c r="AL25" s="112">
        <f>IFERROR(VLOOKUP($Z25,Import!$B$3:$Z$408,14,FALSE),"")</f>
        <v>0</v>
      </c>
      <c r="AM25" s="112">
        <f>IFERROR(VLOOKUP($Z25,Import!$B$3:$Z$408,17,FALSE),"")</f>
        <v>186</v>
      </c>
      <c r="AN25" s="2">
        <f t="shared" si="7"/>
        <v>706.42</v>
      </c>
      <c r="AO25" s="2">
        <f t="shared" si="8"/>
        <v>248.70999999999998</v>
      </c>
      <c r="AP25" s="2">
        <f>IF(AA25='User Input'!$C$1,1,0)</f>
        <v>0</v>
      </c>
      <c r="AQ25" s="2">
        <f t="shared" si="13"/>
        <v>0</v>
      </c>
      <c r="AR25" s="2">
        <f t="shared" si="9"/>
        <v>0</v>
      </c>
      <c r="AS25" s="2" t="str">
        <f t="shared" si="5"/>
        <v>Mat Latos</v>
      </c>
      <c r="AT25" s="2">
        <f t="shared" si="10"/>
        <v>0</v>
      </c>
      <c r="AU25" s="9" t="str">
        <f t="shared" si="11"/>
        <v>CIN</v>
      </c>
      <c r="BE25" s="202">
        <f>'User Input'!C25</f>
        <v>0</v>
      </c>
    </row>
    <row r="26" spans="1:57" s="202" customFormat="1">
      <c r="A26" s="277">
        <f t="shared" si="12"/>
        <v>24</v>
      </c>
      <c r="B26" s="277">
        <f>IFERROR(VLOOKUP(C26,Import!$B$3:$T$450,19,FALSE),"")</f>
        <v>26</v>
      </c>
      <c r="C26" s="111" t="str">
        <f>IFERROR(VLOOKUP(A26,Import!$V$3:$X$419,3,FALSE),"")</f>
        <v>Justin Upton</v>
      </c>
      <c r="D26" s="235"/>
      <c r="E26" s="204"/>
      <c r="F26" s="112" t="str">
        <f>IFERROR(VLOOKUP($C26,Import!$B$3:$L$408,2,FALSE),"")</f>
        <v>ATL</v>
      </c>
      <c r="G26" s="112" t="str">
        <f>IFERROR(VLOOKUP($C26,Import!$B$3:$L$408,3,FALSE),"")</f>
        <v>OF</v>
      </c>
      <c r="H26" s="112" t="str">
        <f>IFERROR(VLOOKUP($C26,Import!$B$3:$L$408,4,FALSE),"")</f>
        <v>OF</v>
      </c>
      <c r="I26" s="112">
        <f>IFERROR(VLOOKUP($C26,Import!$B$3:$L$408,5,FALSE),"")</f>
        <v>28</v>
      </c>
      <c r="J26" s="112" t="str">
        <f>IFERROR(VLOOKUP($C26,Import!$B$3:$L$408,2,FALSE),"")</f>
        <v>ATL</v>
      </c>
      <c r="K26" s="112">
        <f>IFERROR(VLOOKUP($C26,Import!$B$3:$L$408,6,FALSE),"")</f>
        <v>547</v>
      </c>
      <c r="L26" s="112">
        <f>IFERROR(VLOOKUP($C26,Import!$B$3:$L$408,7,FALSE),"")</f>
        <v>88</v>
      </c>
      <c r="M26" s="112">
        <f>IFERROR(VLOOKUP($C26,Import!$B$3:$L$408,8,FALSE),"")</f>
        <v>25</v>
      </c>
      <c r="N26" s="112">
        <f>IFERROR(VLOOKUP($C26,Import!$B$3:$L$408,9,FALSE),"")</f>
        <v>79</v>
      </c>
      <c r="O26" s="112">
        <f>IFERROR(VLOOKUP($C26,Import!$B$3:$L$408,10,FALSE),"")</f>
        <v>12</v>
      </c>
      <c r="P26" s="278">
        <f>IFERROR(VLOOKUP($C26,Import!$B$3:$L$408,11,FALSE),"")</f>
        <v>0.27</v>
      </c>
      <c r="Q26" s="2">
        <f t="shared" si="0"/>
        <v>147.69</v>
      </c>
      <c r="R26" s="2">
        <f>IF(D26='User Input'!$C$1,1,0)</f>
        <v>0</v>
      </c>
      <c r="S26" s="2">
        <f t="shared" si="6"/>
        <v>0</v>
      </c>
      <c r="T26" s="2">
        <f t="shared" si="1"/>
        <v>0</v>
      </c>
      <c r="U26" s="2" t="str">
        <f t="shared" si="2"/>
        <v>Justin Upton</v>
      </c>
      <c r="V26" s="2">
        <f t="shared" si="3"/>
        <v>0</v>
      </c>
      <c r="W26" s="9" t="str">
        <f t="shared" si="4"/>
        <v>ATL</v>
      </c>
      <c r="X26" s="231">
        <v>24</v>
      </c>
      <c r="Y26" s="280">
        <f>IFERROR(VLOOKUP(Z26,Import!$B$3:$T$450,19,FALSE),"")</f>
        <v>75</v>
      </c>
      <c r="Z26" s="227" t="str">
        <f>IFERROR(VLOOKUP(X26,Import!$W$3:$X$419,2,FALSE),"")</f>
        <v>Jordan Zimmermann</v>
      </c>
      <c r="AA26" s="235"/>
      <c r="AB26" s="206"/>
      <c r="AC26" s="112" t="str">
        <f>IFERROR(VLOOKUP($Z26,Import!$B$3:$L$408,2,FALSE),"")</f>
        <v>WAS</v>
      </c>
      <c r="AD26" s="112" t="str">
        <f>IFERROR(VLOOKUP($Z26,Import!$B$3:$L$408,3,FALSE),"")</f>
        <v>SP</v>
      </c>
      <c r="AE26" s="112" t="str">
        <f>IFERROR(VLOOKUP($Z26,Import!$B$3:$L$408,4,FALSE),"")</f>
        <v>SP</v>
      </c>
      <c r="AF26" s="112">
        <f>IFERROR(VLOOKUP($Z26,Import!$B$3:$L$408,5,FALSE),"")</f>
        <v>18</v>
      </c>
      <c r="AG26" s="112" t="str">
        <f>IFERROR(VLOOKUP($Z26,Import!$B$3:$L$408,2,FALSE),"")</f>
        <v>WAS</v>
      </c>
      <c r="AH26" s="112">
        <f>IFERROR(VLOOKUP($Z26,Import!$B$3:$Z$408,12,FALSE),"")</f>
        <v>210</v>
      </c>
      <c r="AI26" s="218">
        <f>IFERROR(VLOOKUP($Z26,Import!$B$3:$Z$408,15,FALSE),"")</f>
        <v>3.31</v>
      </c>
      <c r="AJ26" s="218">
        <f>IFERROR(VLOOKUP($Z26,Import!$B$3:$Z$408,16,FALSE),"")</f>
        <v>1.1399999999999999</v>
      </c>
      <c r="AK26" s="112">
        <f>IFERROR(VLOOKUP($Z26,Import!$B$3:$Z$408,13,FALSE),"")</f>
        <v>14</v>
      </c>
      <c r="AL26" s="112">
        <f>IFERROR(VLOOKUP($Z26,Import!$B$3:$Z$408,14,FALSE),"")</f>
        <v>0</v>
      </c>
      <c r="AM26" s="112">
        <f>IFERROR(VLOOKUP($Z26,Import!$B$3:$Z$408,17,FALSE),"")</f>
        <v>168</v>
      </c>
      <c r="AN26" s="2">
        <f t="shared" si="7"/>
        <v>695.1</v>
      </c>
      <c r="AO26" s="2">
        <f t="shared" si="8"/>
        <v>239.39999999999998</v>
      </c>
      <c r="AP26" s="2">
        <f>IF(AA26='User Input'!$C$1,1,0)</f>
        <v>0</v>
      </c>
      <c r="AQ26" s="2">
        <f t="shared" si="13"/>
        <v>0</v>
      </c>
      <c r="AR26" s="2">
        <f t="shared" si="9"/>
        <v>0</v>
      </c>
      <c r="AS26" s="2" t="str">
        <f t="shared" si="5"/>
        <v>Jordan Zimmermann</v>
      </c>
      <c r="AT26" s="2">
        <f t="shared" si="10"/>
        <v>0</v>
      </c>
      <c r="AU26" s="9" t="str">
        <f t="shared" si="11"/>
        <v>WAS</v>
      </c>
    </row>
    <row r="27" spans="1:57" s="202" customFormat="1">
      <c r="A27" s="277">
        <f t="shared" si="12"/>
        <v>25</v>
      </c>
      <c r="B27" s="277">
        <f>IFERROR(VLOOKUP(C27,Import!$B$3:$T$450,19,FALSE),"")</f>
        <v>27</v>
      </c>
      <c r="C27" s="111" t="str">
        <f>IFERROR(VLOOKUP(A27,Import!$V$3:$X$419,3,FALSE),"")</f>
        <v>David Wright</v>
      </c>
      <c r="D27" s="235"/>
      <c r="E27" s="204"/>
      <c r="F27" s="112" t="str">
        <f>IFERROR(VLOOKUP($C27,Import!$B$3:$L$408,2,FALSE),"")</f>
        <v>NYN</v>
      </c>
      <c r="G27" s="112" t="str">
        <f>IFERROR(VLOOKUP($C27,Import!$B$3:$L$408,3,FALSE),"")</f>
        <v>3B</v>
      </c>
      <c r="H27" s="112" t="str">
        <f>IFERROR(VLOOKUP($C27,Import!$B$3:$L$408,4,FALSE),"")</f>
        <v>3B</v>
      </c>
      <c r="I27" s="112">
        <f>IFERROR(VLOOKUP($C27,Import!$B$3:$L$408,5,FALSE),"")</f>
        <v>28</v>
      </c>
      <c r="J27" s="112" t="str">
        <f>IFERROR(VLOOKUP($C27,Import!$B$3:$L$408,2,FALSE),"")</f>
        <v>NYN</v>
      </c>
      <c r="K27" s="112">
        <f>IFERROR(VLOOKUP($C27,Import!$B$3:$L$408,6,FALSE),"")</f>
        <v>514</v>
      </c>
      <c r="L27" s="112">
        <f>IFERROR(VLOOKUP($C27,Import!$B$3:$L$408,7,FALSE),"")</f>
        <v>84</v>
      </c>
      <c r="M27" s="112">
        <f>IFERROR(VLOOKUP($C27,Import!$B$3:$L$408,8,FALSE),"")</f>
        <v>22</v>
      </c>
      <c r="N27" s="112">
        <f>IFERROR(VLOOKUP($C27,Import!$B$3:$L$408,9,FALSE),"")</f>
        <v>93</v>
      </c>
      <c r="O27" s="112">
        <f>IFERROR(VLOOKUP($C27,Import!$B$3:$L$408,10,FALSE),"")</f>
        <v>15</v>
      </c>
      <c r="P27" s="278">
        <f>IFERROR(VLOOKUP($C27,Import!$B$3:$L$408,11,FALSE),"")</f>
        <v>0.30299999999999999</v>
      </c>
      <c r="Q27" s="2">
        <f t="shared" si="0"/>
        <v>155.74199999999999</v>
      </c>
      <c r="R27" s="2">
        <f>IF(D27='User Input'!$C$1,1,0)</f>
        <v>0</v>
      </c>
      <c r="S27" s="2">
        <f t="shared" si="6"/>
        <v>0</v>
      </c>
      <c r="T27" s="2">
        <f t="shared" si="1"/>
        <v>0</v>
      </c>
      <c r="U27" s="2" t="str">
        <f t="shared" si="2"/>
        <v>David Wright</v>
      </c>
      <c r="V27" s="2">
        <f t="shared" si="3"/>
        <v>0</v>
      </c>
      <c r="W27" s="9" t="str">
        <f t="shared" si="4"/>
        <v>NYN</v>
      </c>
      <c r="X27" s="231">
        <v>25</v>
      </c>
      <c r="Y27" s="280">
        <f>IFERROR(VLOOKUP(Z27,Import!$B$3:$T$450,19,FALSE),"")</f>
        <v>85</v>
      </c>
      <c r="Z27" s="227" t="str">
        <f>IFERROR(VLOOKUP(X27,Import!$W$3:$X$419,2,FALSE),"")</f>
        <v>Craig Kimbrel</v>
      </c>
      <c r="AA27" s="235"/>
      <c r="AB27" s="206"/>
      <c r="AC27" s="112" t="str">
        <f>IFERROR(VLOOKUP($Z27,Import!$B$3:$L$408,2,FALSE),"")</f>
        <v>ATL</v>
      </c>
      <c r="AD27" s="112" t="str">
        <f>IFERROR(VLOOKUP($Z27,Import!$B$3:$L$408,3,FALSE),"")</f>
        <v>RP</v>
      </c>
      <c r="AE27" s="112" t="str">
        <f>IFERROR(VLOOKUP($Z27,Import!$B$3:$L$408,4,FALSE),"")</f>
        <v>RP</v>
      </c>
      <c r="AF27" s="112">
        <f>IFERROR(VLOOKUP($Z27,Import!$B$3:$L$408,5,FALSE),"")</f>
        <v>16</v>
      </c>
      <c r="AG27" s="112" t="str">
        <f>IFERROR(VLOOKUP($Z27,Import!$B$3:$L$408,2,FALSE),"")</f>
        <v>ATL</v>
      </c>
      <c r="AH27" s="112">
        <f>IFERROR(VLOOKUP($Z27,Import!$B$3:$Z$408,12,FALSE),"")</f>
        <v>65</v>
      </c>
      <c r="AI27" s="218">
        <f>IFERROR(VLOOKUP($Z27,Import!$B$3:$Z$408,15,FALSE),"")</f>
        <v>2.0299999999999998</v>
      </c>
      <c r="AJ27" s="218">
        <f>IFERROR(VLOOKUP($Z27,Import!$B$3:$Z$408,16,FALSE),"")</f>
        <v>0.91</v>
      </c>
      <c r="AK27" s="112">
        <f>IFERROR(VLOOKUP($Z27,Import!$B$3:$Z$408,13,FALSE),"")</f>
        <v>6</v>
      </c>
      <c r="AL27" s="112">
        <f>IFERROR(VLOOKUP($Z27,Import!$B$3:$Z$408,14,FALSE),"")</f>
        <v>48</v>
      </c>
      <c r="AM27" s="112">
        <f>IFERROR(VLOOKUP($Z27,Import!$B$3:$Z$408,17,FALSE),"")</f>
        <v>92</v>
      </c>
      <c r="AN27" s="2">
        <f t="shared" si="7"/>
        <v>131.94999999999999</v>
      </c>
      <c r="AO27" s="2">
        <f t="shared" si="8"/>
        <v>59.15</v>
      </c>
      <c r="AP27" s="2">
        <f>IF(AA27='User Input'!$C$1,1,0)</f>
        <v>0</v>
      </c>
      <c r="AQ27" s="2">
        <f t="shared" si="13"/>
        <v>0</v>
      </c>
      <c r="AR27" s="2">
        <f t="shared" si="9"/>
        <v>0</v>
      </c>
      <c r="AS27" s="2" t="str">
        <f t="shared" si="5"/>
        <v>Craig Kimbrel</v>
      </c>
      <c r="AT27" s="2">
        <f t="shared" si="10"/>
        <v>0</v>
      </c>
      <c r="AU27" s="9" t="str">
        <f t="shared" si="11"/>
        <v>ATL</v>
      </c>
    </row>
    <row r="28" spans="1:57" s="202" customFormat="1">
      <c r="A28" s="277">
        <f t="shared" si="12"/>
        <v>26</v>
      </c>
      <c r="B28" s="277">
        <f>IFERROR(VLOOKUP(C28,Import!$B$3:$T$450,19,FALSE),"")</f>
        <v>28</v>
      </c>
      <c r="C28" s="111" t="str">
        <f>IFERROR(VLOOKUP(A28,Import!$V$3:$X$419,3,FALSE),"")</f>
        <v>Jean Segura</v>
      </c>
      <c r="D28" s="235"/>
      <c r="E28" s="204"/>
      <c r="F28" s="112" t="str">
        <f>IFERROR(VLOOKUP($C28,Import!$B$3:$L$408,2,FALSE),"")</f>
        <v>MIL</v>
      </c>
      <c r="G28" s="112" t="str">
        <f>IFERROR(VLOOKUP($C28,Import!$B$3:$L$408,3,FALSE),"")</f>
        <v>SS</v>
      </c>
      <c r="H28" s="112" t="str">
        <f>IFERROR(VLOOKUP($C28,Import!$B$3:$L$408,4,FALSE),"")</f>
        <v>SS</v>
      </c>
      <c r="I28" s="112">
        <f>IFERROR(VLOOKUP($C28,Import!$B$3:$L$408,5,FALSE),"")</f>
        <v>28</v>
      </c>
      <c r="J28" s="112" t="str">
        <f>IFERROR(VLOOKUP($C28,Import!$B$3:$L$408,2,FALSE),"")</f>
        <v>MIL</v>
      </c>
      <c r="K28" s="112">
        <f>IFERROR(VLOOKUP($C28,Import!$B$3:$L$408,6,FALSE),"")</f>
        <v>581</v>
      </c>
      <c r="L28" s="112">
        <f>IFERROR(VLOOKUP($C28,Import!$B$3:$L$408,7,FALSE),"")</f>
        <v>84</v>
      </c>
      <c r="M28" s="112">
        <f>IFERROR(VLOOKUP($C28,Import!$B$3:$L$408,8,FALSE),"")</f>
        <v>10</v>
      </c>
      <c r="N28" s="112">
        <f>IFERROR(VLOOKUP($C28,Import!$B$3:$L$408,9,FALSE),"")</f>
        <v>51</v>
      </c>
      <c r="O28" s="112">
        <f>IFERROR(VLOOKUP($C28,Import!$B$3:$L$408,10,FALSE),"")</f>
        <v>40</v>
      </c>
      <c r="P28" s="278">
        <f>IFERROR(VLOOKUP($C28,Import!$B$3:$L$408,11,FALSE),"")</f>
        <v>0.28699999999999998</v>
      </c>
      <c r="Q28" s="2">
        <f t="shared" si="0"/>
        <v>166.74699999999999</v>
      </c>
      <c r="R28" s="2">
        <f>IF(D28='User Input'!$C$1,1,0)</f>
        <v>0</v>
      </c>
      <c r="S28" s="2">
        <f t="shared" si="6"/>
        <v>0</v>
      </c>
      <c r="T28" s="2">
        <f t="shared" si="1"/>
        <v>0</v>
      </c>
      <c r="U28" s="2" t="str">
        <f t="shared" si="2"/>
        <v>Jean Segura</v>
      </c>
      <c r="V28" s="2">
        <f t="shared" si="3"/>
        <v>0</v>
      </c>
      <c r="W28" s="9" t="str">
        <f t="shared" si="4"/>
        <v>MIL</v>
      </c>
      <c r="X28" s="231">
        <v>26</v>
      </c>
      <c r="Y28" s="280">
        <f>IFERROR(VLOOKUP(Z28,Import!$B$3:$T$450,19,FALSE),"")</f>
        <v>86</v>
      </c>
      <c r="Z28" s="227" t="str">
        <f>IFERROR(VLOOKUP(X28,Import!$W$3:$X$419,2,FALSE),"")</f>
        <v>Aroldis Chapman</v>
      </c>
      <c r="AA28" s="235"/>
      <c r="AB28" s="206"/>
      <c r="AC28" s="112" t="str">
        <f>IFERROR(VLOOKUP($Z28,Import!$B$3:$L$408,2,FALSE),"")</f>
        <v>CIN</v>
      </c>
      <c r="AD28" s="112" t="str">
        <f>IFERROR(VLOOKUP($Z28,Import!$B$3:$L$408,3,FALSE),"")</f>
        <v>RP</v>
      </c>
      <c r="AE28" s="112" t="str">
        <f>IFERROR(VLOOKUP($Z28,Import!$B$3:$L$408,4,FALSE),"")</f>
        <v>RP</v>
      </c>
      <c r="AF28" s="112">
        <f>IFERROR(VLOOKUP($Z28,Import!$B$3:$L$408,5,FALSE),"")</f>
        <v>16</v>
      </c>
      <c r="AG28" s="112" t="str">
        <f>IFERROR(VLOOKUP($Z28,Import!$B$3:$L$408,2,FALSE),"")</f>
        <v>CIN</v>
      </c>
      <c r="AH28" s="112">
        <f>IFERROR(VLOOKUP($Z28,Import!$B$3:$Z$408,12,FALSE),"")</f>
        <v>64</v>
      </c>
      <c r="AI28" s="218">
        <f>IFERROR(VLOOKUP($Z28,Import!$B$3:$Z$408,15,FALSE),"")</f>
        <v>2.3199999999999998</v>
      </c>
      <c r="AJ28" s="218">
        <f>IFERROR(VLOOKUP($Z28,Import!$B$3:$Z$408,16,FALSE),"")</f>
        <v>1.07</v>
      </c>
      <c r="AK28" s="112">
        <f>IFERROR(VLOOKUP($Z28,Import!$B$3:$Z$408,13,FALSE),"")</f>
        <v>6</v>
      </c>
      <c r="AL28" s="112">
        <f>IFERROR(VLOOKUP($Z28,Import!$B$3:$Z$408,14,FALSE),"")</f>
        <v>46</v>
      </c>
      <c r="AM28" s="112">
        <f>IFERROR(VLOOKUP($Z28,Import!$B$3:$Z$408,17,FALSE),"")</f>
        <v>106</v>
      </c>
      <c r="AN28" s="2">
        <f t="shared" si="7"/>
        <v>148.47999999999999</v>
      </c>
      <c r="AO28" s="2">
        <f t="shared" si="8"/>
        <v>68.48</v>
      </c>
      <c r="AP28" s="2">
        <f>IF(AA28='User Input'!$C$1,1,0)</f>
        <v>0</v>
      </c>
      <c r="AQ28" s="2">
        <f t="shared" si="13"/>
        <v>0</v>
      </c>
      <c r="AR28" s="2">
        <f t="shared" si="9"/>
        <v>0</v>
      </c>
      <c r="AS28" s="2" t="str">
        <f t="shared" si="5"/>
        <v>Aroldis Chapman</v>
      </c>
      <c r="AT28" s="2">
        <f t="shared" si="10"/>
        <v>0</v>
      </c>
      <c r="AU28" s="9" t="str">
        <f t="shared" si="11"/>
        <v>CIN</v>
      </c>
    </row>
    <row r="29" spans="1:57" s="202" customFormat="1">
      <c r="A29" s="277">
        <f t="shared" si="12"/>
        <v>27</v>
      </c>
      <c r="B29" s="277">
        <f>IFERROR(VLOOKUP(C29,Import!$B$3:$T$450,19,FALSE),"")</f>
        <v>29</v>
      </c>
      <c r="C29" s="111" t="str">
        <f>IFERROR(VLOOKUP(A29,Import!$V$3:$X$419,3,FALSE),"")</f>
        <v>Alex Rios</v>
      </c>
      <c r="D29" s="235"/>
      <c r="E29" s="204"/>
      <c r="F29" s="112" t="str">
        <f>IFERROR(VLOOKUP($C29,Import!$B$3:$L$408,2,FALSE),"")</f>
        <v>TEX</v>
      </c>
      <c r="G29" s="112" t="str">
        <f>IFERROR(VLOOKUP($C29,Import!$B$3:$L$408,3,FALSE),"")</f>
        <v>OF</v>
      </c>
      <c r="H29" s="112" t="str">
        <f>IFERROR(VLOOKUP($C29,Import!$B$3:$L$408,4,FALSE),"")</f>
        <v>OF</v>
      </c>
      <c r="I29" s="112">
        <f>IFERROR(VLOOKUP($C29,Import!$B$3:$L$408,5,FALSE),"")</f>
        <v>27</v>
      </c>
      <c r="J29" s="112" t="str">
        <f>IFERROR(VLOOKUP($C29,Import!$B$3:$L$408,2,FALSE),"")</f>
        <v>TEX</v>
      </c>
      <c r="K29" s="112">
        <f>IFERROR(VLOOKUP($C29,Import!$B$3:$L$408,6,FALSE),"")</f>
        <v>577</v>
      </c>
      <c r="L29" s="112">
        <f>IFERROR(VLOOKUP($C29,Import!$B$3:$L$408,7,FALSE),"")</f>
        <v>91</v>
      </c>
      <c r="M29" s="112">
        <f>IFERROR(VLOOKUP($C29,Import!$B$3:$L$408,8,FALSE),"")</f>
        <v>17</v>
      </c>
      <c r="N29" s="112">
        <f>IFERROR(VLOOKUP($C29,Import!$B$3:$L$408,9,FALSE),"")</f>
        <v>74</v>
      </c>
      <c r="O29" s="112">
        <f>IFERROR(VLOOKUP($C29,Import!$B$3:$L$408,10,FALSE),"")</f>
        <v>30</v>
      </c>
      <c r="P29" s="278">
        <f>IFERROR(VLOOKUP($C29,Import!$B$3:$L$408,11,FALSE),"")</f>
        <v>0.28399999999999997</v>
      </c>
      <c r="Q29" s="2">
        <f t="shared" si="0"/>
        <v>163.86799999999999</v>
      </c>
      <c r="R29" s="2">
        <f>IF(D29='User Input'!$C$1,1,0)</f>
        <v>0</v>
      </c>
      <c r="S29" s="2">
        <f t="shared" si="6"/>
        <v>0</v>
      </c>
      <c r="T29" s="2">
        <f t="shared" si="1"/>
        <v>0</v>
      </c>
      <c r="U29" s="2" t="str">
        <f t="shared" si="2"/>
        <v>Alex Rios</v>
      </c>
      <c r="V29" s="2">
        <f t="shared" si="3"/>
        <v>0</v>
      </c>
      <c r="W29" s="9" t="str">
        <f t="shared" si="4"/>
        <v>TEX</v>
      </c>
      <c r="X29" s="231">
        <v>27</v>
      </c>
      <c r="Y29" s="280">
        <f>IFERROR(VLOOKUP(Z29,Import!$B$3:$T$450,19,FALSE),"")</f>
        <v>87</v>
      </c>
      <c r="Z29" s="227" t="str">
        <f>IFERROR(VLOOKUP(X29,Import!$W$3:$X$419,2,FALSE),"")</f>
        <v>Kenley Jansen</v>
      </c>
      <c r="AA29" s="235"/>
      <c r="AB29" s="219"/>
      <c r="AC29" s="112" t="str">
        <f>IFERROR(VLOOKUP($Z29,Import!$B$3:$L$408,2,FALSE),"")</f>
        <v>LAN</v>
      </c>
      <c r="AD29" s="112" t="str">
        <f>IFERROR(VLOOKUP($Z29,Import!$B$3:$L$408,3,FALSE),"")</f>
        <v>RP</v>
      </c>
      <c r="AE29" s="112" t="str">
        <f>IFERROR(VLOOKUP($Z29,Import!$B$3:$L$408,4,FALSE),"")</f>
        <v>RP</v>
      </c>
      <c r="AF29" s="112">
        <f>IFERROR(VLOOKUP($Z29,Import!$B$3:$L$408,5,FALSE),"")</f>
        <v>16</v>
      </c>
      <c r="AG29" s="112" t="str">
        <f>IFERROR(VLOOKUP($Z29,Import!$B$3:$L$408,2,FALSE),"")</f>
        <v>LAN</v>
      </c>
      <c r="AH29" s="112">
        <f>IFERROR(VLOOKUP($Z29,Import!$B$3:$Z$408,12,FALSE),"")</f>
        <v>70</v>
      </c>
      <c r="AI29" s="218">
        <f>IFERROR(VLOOKUP($Z29,Import!$B$3:$Z$408,15,FALSE),"")</f>
        <v>2.23</v>
      </c>
      <c r="AJ29" s="218">
        <f>IFERROR(VLOOKUP($Z29,Import!$B$3:$Z$408,16,FALSE),"")</f>
        <v>0.97</v>
      </c>
      <c r="AK29" s="112">
        <f>IFERROR(VLOOKUP($Z29,Import!$B$3:$Z$408,13,FALSE),"")</f>
        <v>4</v>
      </c>
      <c r="AL29" s="112">
        <f>IFERROR(VLOOKUP($Z29,Import!$B$3:$Z$408,14,FALSE),"")</f>
        <v>39</v>
      </c>
      <c r="AM29" s="112">
        <f>IFERROR(VLOOKUP($Z29,Import!$B$3:$Z$408,17,FALSE),"")</f>
        <v>103</v>
      </c>
      <c r="AN29" s="2">
        <f t="shared" si="7"/>
        <v>156.1</v>
      </c>
      <c r="AO29" s="2">
        <f t="shared" si="8"/>
        <v>67.899999999999991</v>
      </c>
      <c r="AP29" s="2">
        <f>IF(AA29='User Input'!$C$1,1,0)</f>
        <v>0</v>
      </c>
      <c r="AQ29" s="2">
        <f t="shared" si="13"/>
        <v>0</v>
      </c>
      <c r="AR29" s="2">
        <f t="shared" si="9"/>
        <v>0</v>
      </c>
      <c r="AS29" s="2" t="str">
        <f t="shared" si="5"/>
        <v>Kenley Jansen</v>
      </c>
      <c r="AT29" s="2">
        <f t="shared" si="10"/>
        <v>0</v>
      </c>
      <c r="AU29" s="9" t="str">
        <f t="shared" si="11"/>
        <v>LAN</v>
      </c>
    </row>
    <row r="30" spans="1:57" s="10" customFormat="1">
      <c r="A30" s="277">
        <f t="shared" si="12"/>
        <v>28</v>
      </c>
      <c r="B30" s="277">
        <f>IFERROR(VLOOKUP(C30,Import!$B$3:$T$450,19,FALSE),"")</f>
        <v>30</v>
      </c>
      <c r="C30" s="111" t="str">
        <f>IFERROR(VLOOKUP(A30,Import!$V$3:$X$419,3,FALSE),"")</f>
        <v>Jacoby Ellsbury</v>
      </c>
      <c r="D30" s="235"/>
      <c r="E30" s="204"/>
      <c r="F30" s="112" t="str">
        <f>IFERROR(VLOOKUP($C30,Import!$B$3:$L$408,2,FALSE),"")</f>
        <v>NYA</v>
      </c>
      <c r="G30" s="112" t="str">
        <f>IFERROR(VLOOKUP($C30,Import!$B$3:$L$408,3,FALSE),"")</f>
        <v>OF</v>
      </c>
      <c r="H30" s="112" t="str">
        <f>IFERROR(VLOOKUP($C30,Import!$B$3:$L$408,4,FALSE),"")</f>
        <v>OF</v>
      </c>
      <c r="I30" s="112">
        <f>IFERROR(VLOOKUP($C30,Import!$B$3:$L$408,5,FALSE),"")</f>
        <v>27</v>
      </c>
      <c r="J30" s="112" t="str">
        <f>IFERROR(VLOOKUP($C30,Import!$B$3:$L$408,2,FALSE),"")</f>
        <v>NYA</v>
      </c>
      <c r="K30" s="112">
        <f>IFERROR(VLOOKUP($C30,Import!$B$3:$L$408,6,FALSE),"")</f>
        <v>545</v>
      </c>
      <c r="L30" s="112">
        <f>IFERROR(VLOOKUP($C30,Import!$B$3:$L$408,7,FALSE),"")</f>
        <v>98</v>
      </c>
      <c r="M30" s="112">
        <f>IFERROR(VLOOKUP($C30,Import!$B$3:$L$408,8,FALSE),"")</f>
        <v>13</v>
      </c>
      <c r="N30" s="112">
        <f>IFERROR(VLOOKUP($C30,Import!$B$3:$L$408,9,FALSE),"")</f>
        <v>57</v>
      </c>
      <c r="O30" s="112">
        <f>IFERROR(VLOOKUP($C30,Import!$B$3:$L$408,10,FALSE),"")</f>
        <v>32</v>
      </c>
      <c r="P30" s="278">
        <f>IFERROR(VLOOKUP($C30,Import!$B$3:$L$408,11,FALSE),"")</f>
        <v>0.27900000000000003</v>
      </c>
      <c r="Q30" s="2">
        <f t="shared" si="0"/>
        <v>152.05500000000001</v>
      </c>
      <c r="R30" s="2">
        <f>IF(D30='User Input'!$C$1,1,0)</f>
        <v>0</v>
      </c>
      <c r="S30" s="2">
        <f t="shared" si="6"/>
        <v>0</v>
      </c>
      <c r="T30" s="2">
        <f t="shared" si="1"/>
        <v>0</v>
      </c>
      <c r="U30" s="2" t="str">
        <f t="shared" si="2"/>
        <v>Jacoby Ellsbury</v>
      </c>
      <c r="V30" s="2">
        <f t="shared" si="3"/>
        <v>0</v>
      </c>
      <c r="W30" s="9" t="str">
        <f t="shared" si="4"/>
        <v>NYA</v>
      </c>
      <c r="X30" s="231">
        <v>28</v>
      </c>
      <c r="Y30" s="280">
        <f>IFERROR(VLOOKUP(Z30,Import!$B$3:$T$450,19,FALSE),"")</f>
        <v>95</v>
      </c>
      <c r="Z30" s="227" t="str">
        <f>IFERROR(VLOOKUP(X30,Import!$W$3:$X$419,2,FALSE),"")</f>
        <v>Matt Cain</v>
      </c>
      <c r="AA30" s="235"/>
      <c r="AB30" s="206"/>
      <c r="AC30" s="112" t="str">
        <f>IFERROR(VLOOKUP($Z30,Import!$B$3:$L$408,2,FALSE),"")</f>
        <v>SF</v>
      </c>
      <c r="AD30" s="112" t="str">
        <f>IFERROR(VLOOKUP($Z30,Import!$B$3:$L$408,3,FALSE),"")</f>
        <v>SP</v>
      </c>
      <c r="AE30" s="112" t="str">
        <f>IFERROR(VLOOKUP($Z30,Import!$B$3:$L$408,4,FALSE),"")</f>
        <v>SP</v>
      </c>
      <c r="AF30" s="112">
        <f>IFERROR(VLOOKUP($Z30,Import!$B$3:$L$408,5,FALSE),"")</f>
        <v>15</v>
      </c>
      <c r="AG30" s="112" t="str">
        <f>IFERROR(VLOOKUP($Z30,Import!$B$3:$L$408,2,FALSE),"")</f>
        <v>SF</v>
      </c>
      <c r="AH30" s="112">
        <f>IFERROR(VLOOKUP($Z30,Import!$B$3:$Z$408,12,FALSE),"")</f>
        <v>204</v>
      </c>
      <c r="AI30" s="218">
        <f>IFERROR(VLOOKUP($Z30,Import!$B$3:$Z$408,15,FALSE),"")</f>
        <v>3.49</v>
      </c>
      <c r="AJ30" s="218">
        <f>IFERROR(VLOOKUP($Z30,Import!$B$3:$Z$408,16,FALSE),"")</f>
        <v>1.1499999999999999</v>
      </c>
      <c r="AK30" s="112">
        <f>IFERROR(VLOOKUP($Z30,Import!$B$3:$Z$408,13,FALSE),"")</f>
        <v>14</v>
      </c>
      <c r="AL30" s="112">
        <f>IFERROR(VLOOKUP($Z30,Import!$B$3:$Z$408,14,FALSE),"")</f>
        <v>0</v>
      </c>
      <c r="AM30" s="112">
        <f>IFERROR(VLOOKUP($Z30,Import!$B$3:$Z$408,17,FALSE),"")</f>
        <v>179</v>
      </c>
      <c r="AN30" s="2">
        <f t="shared" si="7"/>
        <v>711.96</v>
      </c>
      <c r="AO30" s="2">
        <f t="shared" si="8"/>
        <v>234.6</v>
      </c>
      <c r="AP30" s="2">
        <f>IF(AA30='User Input'!$C$1,1,0)</f>
        <v>0</v>
      </c>
      <c r="AQ30" s="2">
        <f t="shared" si="13"/>
        <v>0</v>
      </c>
      <c r="AR30" s="2">
        <f t="shared" si="9"/>
        <v>0</v>
      </c>
      <c r="AS30" s="2" t="str">
        <f t="shared" si="5"/>
        <v>Matt Cain</v>
      </c>
      <c r="AT30" s="2">
        <f t="shared" si="10"/>
        <v>0</v>
      </c>
      <c r="AU30" s="9" t="str">
        <f t="shared" si="11"/>
        <v>SF</v>
      </c>
    </row>
    <row r="31" spans="1:57" s="202" customFormat="1">
      <c r="A31" s="277">
        <f t="shared" si="12"/>
        <v>29</v>
      </c>
      <c r="B31" s="277">
        <f>IFERROR(VLOOKUP(C31,Import!$B$3:$T$450,19,FALSE),"")</f>
        <v>33</v>
      </c>
      <c r="C31" s="111" t="str">
        <f>IFERROR(VLOOKUP(A31,Import!$V$3:$X$419,3,FALSE),"")</f>
        <v>Jason Kipnis</v>
      </c>
      <c r="D31" s="235"/>
      <c r="E31" s="120"/>
      <c r="F31" s="112" t="str">
        <f>IFERROR(VLOOKUP($C31,Import!$B$3:$L$408,2,FALSE),"")</f>
        <v>CLE</v>
      </c>
      <c r="G31" s="112" t="str">
        <f>IFERROR(VLOOKUP($C31,Import!$B$3:$L$408,3,FALSE),"")</f>
        <v>2B</v>
      </c>
      <c r="H31" s="112" t="str">
        <f>IFERROR(VLOOKUP($C31,Import!$B$3:$L$408,4,FALSE),"")</f>
        <v>2B</v>
      </c>
      <c r="I31" s="112">
        <f>IFERROR(VLOOKUP($C31,Import!$B$3:$L$408,5,FALSE),"")</f>
        <v>26</v>
      </c>
      <c r="J31" s="112" t="str">
        <f>IFERROR(VLOOKUP($C31,Import!$B$3:$L$408,2,FALSE),"")</f>
        <v>CLE</v>
      </c>
      <c r="K31" s="112">
        <f>IFERROR(VLOOKUP($C31,Import!$B$3:$L$408,6,FALSE),"")</f>
        <v>542</v>
      </c>
      <c r="L31" s="112">
        <f>IFERROR(VLOOKUP($C31,Import!$B$3:$L$408,7,FALSE),"")</f>
        <v>90</v>
      </c>
      <c r="M31" s="112">
        <f>IFERROR(VLOOKUP($C31,Import!$B$3:$L$408,8,FALSE),"")</f>
        <v>19</v>
      </c>
      <c r="N31" s="112">
        <f>IFERROR(VLOOKUP($C31,Import!$B$3:$L$408,9,FALSE),"")</f>
        <v>92</v>
      </c>
      <c r="O31" s="112">
        <f>IFERROR(VLOOKUP($C31,Import!$B$3:$L$408,10,FALSE),"")</f>
        <v>27</v>
      </c>
      <c r="P31" s="278">
        <f>IFERROR(VLOOKUP($C31,Import!$B$3:$L$408,11,FALSE),"")</f>
        <v>0.26900000000000002</v>
      </c>
      <c r="Q31" s="2">
        <f t="shared" si="0"/>
        <v>145.798</v>
      </c>
      <c r="R31" s="2">
        <f>IF(D31='User Input'!$C$1,1,0)</f>
        <v>0</v>
      </c>
      <c r="S31" s="2">
        <f t="shared" si="6"/>
        <v>0</v>
      </c>
      <c r="T31" s="2">
        <f t="shared" si="1"/>
        <v>0</v>
      </c>
      <c r="U31" s="2" t="str">
        <f t="shared" si="2"/>
        <v>Jason Kipnis</v>
      </c>
      <c r="V31" s="2">
        <f t="shared" si="3"/>
        <v>0</v>
      </c>
      <c r="W31" s="9" t="str">
        <f t="shared" si="4"/>
        <v>CLE</v>
      </c>
      <c r="X31" s="231">
        <v>29</v>
      </c>
      <c r="Y31" s="280">
        <f>IFERROR(VLOOKUP(Z31,Import!$B$3:$T$450,19,FALSE),"")</f>
        <v>96</v>
      </c>
      <c r="Z31" s="227" t="str">
        <f>IFERROR(VLOOKUP(X31,Import!$W$3:$X$419,2,FALSE),"")</f>
        <v>James Shields</v>
      </c>
      <c r="AA31" s="235"/>
      <c r="AB31" s="206"/>
      <c r="AC31" s="112" t="str">
        <f>IFERROR(VLOOKUP($Z31,Import!$B$3:$L$408,2,FALSE),"")</f>
        <v>KC</v>
      </c>
      <c r="AD31" s="112" t="str">
        <f>IFERROR(VLOOKUP($Z31,Import!$B$3:$L$408,3,FALSE),"")</f>
        <v>SP</v>
      </c>
      <c r="AE31" s="112" t="str">
        <f>IFERROR(VLOOKUP($Z31,Import!$B$3:$L$408,4,FALSE),"")</f>
        <v>SP</v>
      </c>
      <c r="AF31" s="112">
        <f>IFERROR(VLOOKUP($Z31,Import!$B$3:$L$408,5,FALSE),"")</f>
        <v>15</v>
      </c>
      <c r="AG31" s="112" t="str">
        <f>IFERROR(VLOOKUP($Z31,Import!$B$3:$L$408,2,FALSE),"")</f>
        <v>KC</v>
      </c>
      <c r="AH31" s="112">
        <f>IFERROR(VLOOKUP($Z31,Import!$B$3:$Z$408,12,FALSE),"")</f>
        <v>224</v>
      </c>
      <c r="AI31" s="218">
        <f>IFERROR(VLOOKUP($Z31,Import!$B$3:$Z$408,15,FALSE),"")</f>
        <v>3.47</v>
      </c>
      <c r="AJ31" s="218">
        <f>IFERROR(VLOOKUP($Z31,Import!$B$3:$Z$408,16,FALSE),"")</f>
        <v>1.22</v>
      </c>
      <c r="AK31" s="112">
        <f>IFERROR(VLOOKUP($Z31,Import!$B$3:$Z$408,13,FALSE),"")</f>
        <v>14</v>
      </c>
      <c r="AL31" s="112">
        <f>IFERROR(VLOOKUP($Z31,Import!$B$3:$Z$408,14,FALSE),"")</f>
        <v>0</v>
      </c>
      <c r="AM31" s="112">
        <f>IFERROR(VLOOKUP($Z31,Import!$B$3:$Z$408,17,FALSE),"")</f>
        <v>193</v>
      </c>
      <c r="AN31" s="2">
        <f t="shared" si="7"/>
        <v>777.28000000000009</v>
      </c>
      <c r="AO31" s="2">
        <f t="shared" si="8"/>
        <v>273.27999999999997</v>
      </c>
      <c r="AP31" s="2">
        <f>IF(AA31='User Input'!$C$1,1,0)</f>
        <v>0</v>
      </c>
      <c r="AQ31" s="2">
        <f t="shared" si="13"/>
        <v>0</v>
      </c>
      <c r="AR31" s="2">
        <f t="shared" si="9"/>
        <v>0</v>
      </c>
      <c r="AS31" s="2" t="str">
        <f t="shared" si="5"/>
        <v>James Shields</v>
      </c>
      <c r="AT31" s="2">
        <f t="shared" si="10"/>
        <v>0</v>
      </c>
      <c r="AU31" s="9" t="str">
        <f t="shared" si="11"/>
        <v>KC</v>
      </c>
    </row>
    <row r="32" spans="1:57" s="10" customFormat="1">
      <c r="A32" s="277">
        <f t="shared" si="12"/>
        <v>30</v>
      </c>
      <c r="B32" s="277">
        <f>IFERROR(VLOOKUP(C32,Import!$B$3:$T$450,19,FALSE),"")</f>
        <v>34</v>
      </c>
      <c r="C32" s="111" t="str">
        <f>IFERROR(VLOOKUP(A32,Import!$V$3:$X$419,3,FALSE),"")</f>
        <v>Dustin Pedroia</v>
      </c>
      <c r="D32" s="235"/>
      <c r="E32" s="120"/>
      <c r="F32" s="112" t="str">
        <f>IFERROR(VLOOKUP($C32,Import!$B$3:$L$408,2,FALSE),"")</f>
        <v>BOS</v>
      </c>
      <c r="G32" s="112" t="str">
        <f>IFERROR(VLOOKUP($C32,Import!$B$3:$L$408,3,FALSE),"")</f>
        <v>2B</v>
      </c>
      <c r="H32" s="112" t="str">
        <f>IFERROR(VLOOKUP($C32,Import!$B$3:$L$408,4,FALSE),"")</f>
        <v>2B</v>
      </c>
      <c r="I32" s="112">
        <f>IFERROR(VLOOKUP($C32,Import!$B$3:$L$408,5,FALSE),"")</f>
        <v>26</v>
      </c>
      <c r="J32" s="112" t="str">
        <f>IFERROR(VLOOKUP($C32,Import!$B$3:$L$408,2,FALSE),"")</f>
        <v>BOS</v>
      </c>
      <c r="K32" s="112">
        <f>IFERROR(VLOOKUP($C32,Import!$B$3:$L$408,6,FALSE),"")</f>
        <v>539</v>
      </c>
      <c r="L32" s="112">
        <f>IFERROR(VLOOKUP($C32,Import!$B$3:$L$408,7,FALSE),"")</f>
        <v>93</v>
      </c>
      <c r="M32" s="112">
        <f>IFERROR(VLOOKUP($C32,Import!$B$3:$L$408,8,FALSE),"")</f>
        <v>14</v>
      </c>
      <c r="N32" s="112">
        <f>IFERROR(VLOOKUP($C32,Import!$B$3:$L$408,9,FALSE),"")</f>
        <v>89</v>
      </c>
      <c r="O32" s="112">
        <f>IFERROR(VLOOKUP($C32,Import!$B$3:$L$408,10,FALSE),"")</f>
        <v>18</v>
      </c>
      <c r="P32" s="278">
        <f>IFERROR(VLOOKUP($C32,Import!$B$3:$L$408,11,FALSE),"")</f>
        <v>0.29799999999999999</v>
      </c>
      <c r="Q32" s="2">
        <f t="shared" si="0"/>
        <v>160.62199999999999</v>
      </c>
      <c r="R32" s="2">
        <f>IF(D32='User Input'!$C$1,1,0)</f>
        <v>0</v>
      </c>
      <c r="S32" s="2">
        <f t="shared" si="6"/>
        <v>0</v>
      </c>
      <c r="T32" s="2">
        <f t="shared" si="1"/>
        <v>0</v>
      </c>
      <c r="U32" s="2" t="str">
        <f t="shared" si="2"/>
        <v>Dustin Pedroia</v>
      </c>
      <c r="V32" s="2">
        <f t="shared" si="3"/>
        <v>0</v>
      </c>
      <c r="W32" s="9" t="str">
        <f t="shared" si="4"/>
        <v>BOS</v>
      </c>
      <c r="X32" s="231">
        <v>30</v>
      </c>
      <c r="Y32" s="280">
        <f>IFERROR(VLOOKUP(Z32,Import!$B$3:$T$450,19,FALSE),"")</f>
        <v>97</v>
      </c>
      <c r="Z32" s="227" t="str">
        <f>IFERROR(VLOOKUP(X32,Import!$W$3:$X$419,2,FALSE),"")</f>
        <v>Doug Fister</v>
      </c>
      <c r="AA32" s="235"/>
      <c r="AB32" s="206"/>
      <c r="AC32" s="112" t="str">
        <f>IFERROR(VLOOKUP($Z32,Import!$B$3:$L$408,2,FALSE),"")</f>
        <v>WAS</v>
      </c>
      <c r="AD32" s="112" t="str">
        <f>IFERROR(VLOOKUP($Z32,Import!$B$3:$L$408,3,FALSE),"")</f>
        <v>SP</v>
      </c>
      <c r="AE32" s="112" t="str">
        <f>IFERROR(VLOOKUP($Z32,Import!$B$3:$L$408,4,FALSE),"")</f>
        <v>SP</v>
      </c>
      <c r="AF32" s="112">
        <f>IFERROR(VLOOKUP($Z32,Import!$B$3:$L$408,5,FALSE),"")</f>
        <v>15</v>
      </c>
      <c r="AG32" s="112" t="str">
        <f>IFERROR(VLOOKUP($Z32,Import!$B$3:$L$408,2,FALSE),"")</f>
        <v>WAS</v>
      </c>
      <c r="AH32" s="112">
        <f>IFERROR(VLOOKUP($Z32,Import!$B$3:$Z$408,12,FALSE),"")</f>
        <v>217</v>
      </c>
      <c r="AI32" s="218">
        <f>IFERROR(VLOOKUP($Z32,Import!$B$3:$Z$408,15,FALSE),"")</f>
        <v>3.33</v>
      </c>
      <c r="AJ32" s="218">
        <f>IFERROR(VLOOKUP($Z32,Import!$B$3:$Z$408,16,FALSE),"")</f>
        <v>1.22</v>
      </c>
      <c r="AK32" s="112">
        <f>IFERROR(VLOOKUP($Z32,Import!$B$3:$Z$408,13,FALSE),"")</f>
        <v>13</v>
      </c>
      <c r="AL32" s="112">
        <f>IFERROR(VLOOKUP($Z32,Import!$B$3:$Z$408,14,FALSE),"")</f>
        <v>0</v>
      </c>
      <c r="AM32" s="112">
        <f>IFERROR(VLOOKUP($Z32,Import!$B$3:$Z$408,17,FALSE),"")</f>
        <v>164</v>
      </c>
      <c r="AN32" s="2">
        <f t="shared" si="7"/>
        <v>722.61</v>
      </c>
      <c r="AO32" s="2">
        <f t="shared" si="8"/>
        <v>264.74</v>
      </c>
      <c r="AP32" s="2">
        <f>IF(AA32='User Input'!$C$1,1,0)</f>
        <v>0</v>
      </c>
      <c r="AQ32" s="2">
        <f t="shared" si="13"/>
        <v>0</v>
      </c>
      <c r="AR32" s="2">
        <f t="shared" si="9"/>
        <v>0</v>
      </c>
      <c r="AS32" s="2" t="str">
        <f t="shared" si="5"/>
        <v>Doug Fister</v>
      </c>
      <c r="AT32" s="2">
        <f t="shared" si="10"/>
        <v>0</v>
      </c>
      <c r="AU32" s="9" t="str">
        <f t="shared" si="11"/>
        <v>WAS</v>
      </c>
    </row>
    <row r="33" spans="1:47" s="202" customFormat="1">
      <c r="A33" s="277">
        <f t="shared" si="12"/>
        <v>31</v>
      </c>
      <c r="B33" s="277">
        <f>IFERROR(VLOOKUP(C33,Import!$B$3:$T$450,19,FALSE),"")</f>
        <v>35</v>
      </c>
      <c r="C33" s="111" t="str">
        <f>IFERROR(VLOOKUP(A33,Import!$V$3:$X$419,3,FALSE),"")</f>
        <v>Ryan Zimmerman</v>
      </c>
      <c r="D33" s="235"/>
      <c r="E33" s="204"/>
      <c r="F33" s="112" t="str">
        <f>IFERROR(VLOOKUP($C33,Import!$B$3:$L$408,2,FALSE),"")</f>
        <v>WAS</v>
      </c>
      <c r="G33" s="112" t="str">
        <f>IFERROR(VLOOKUP($C33,Import!$B$3:$L$408,3,FALSE),"")</f>
        <v>3B</v>
      </c>
      <c r="H33" s="112" t="str">
        <f>IFERROR(VLOOKUP($C33,Import!$B$3:$L$408,4,FALSE),"")</f>
        <v>3B</v>
      </c>
      <c r="I33" s="112">
        <f>IFERROR(VLOOKUP($C33,Import!$B$3:$L$408,5,FALSE),"")</f>
        <v>26</v>
      </c>
      <c r="J33" s="112" t="str">
        <f>IFERROR(VLOOKUP($C33,Import!$B$3:$L$408,2,FALSE),"")</f>
        <v>WAS</v>
      </c>
      <c r="K33" s="112">
        <f>IFERROR(VLOOKUP($C33,Import!$B$3:$L$408,6,FALSE),"")</f>
        <v>551</v>
      </c>
      <c r="L33" s="112">
        <f>IFERROR(VLOOKUP($C33,Import!$B$3:$L$408,7,FALSE),"")</f>
        <v>86</v>
      </c>
      <c r="M33" s="112">
        <f>IFERROR(VLOOKUP($C33,Import!$B$3:$L$408,8,FALSE),"")</f>
        <v>25</v>
      </c>
      <c r="N33" s="112">
        <f>IFERROR(VLOOKUP($C33,Import!$B$3:$L$408,9,FALSE),"")</f>
        <v>91</v>
      </c>
      <c r="O33" s="112">
        <f>IFERROR(VLOOKUP($C33,Import!$B$3:$L$408,10,FALSE),"")</f>
        <v>4</v>
      </c>
      <c r="P33" s="278">
        <f>IFERROR(VLOOKUP($C33,Import!$B$3:$L$408,11,FALSE),"")</f>
        <v>0.27900000000000003</v>
      </c>
      <c r="Q33" s="2">
        <f t="shared" si="0"/>
        <v>153.72900000000001</v>
      </c>
      <c r="R33" s="2">
        <f>IF(D33='User Input'!$C$1,1,0)</f>
        <v>0</v>
      </c>
      <c r="S33" s="2">
        <f t="shared" si="6"/>
        <v>0</v>
      </c>
      <c r="T33" s="2">
        <f t="shared" si="1"/>
        <v>0</v>
      </c>
      <c r="U33" s="2" t="str">
        <f t="shared" si="2"/>
        <v>Ryan Zimmerman</v>
      </c>
      <c r="V33" s="2">
        <f t="shared" si="3"/>
        <v>0</v>
      </c>
      <c r="W33" s="9" t="str">
        <f t="shared" si="4"/>
        <v>WAS</v>
      </c>
      <c r="X33" s="231">
        <v>31</v>
      </c>
      <c r="Y33" s="280">
        <f>IFERROR(VLOOKUP(Z33,Import!$B$3:$T$450,19,FALSE),"")</f>
        <v>99</v>
      </c>
      <c r="Z33" s="227" t="str">
        <f>IFERROR(VLOOKUP(X33,Import!$W$3:$X$419,2,FALSE),"")</f>
        <v>Justin Masterson</v>
      </c>
      <c r="AA33" s="235"/>
      <c r="AB33" s="206"/>
      <c r="AC33" s="112" t="str">
        <f>IFERROR(VLOOKUP($Z33,Import!$B$3:$L$408,2,FALSE),"")</f>
        <v>CLE</v>
      </c>
      <c r="AD33" s="112" t="str">
        <f>IFERROR(VLOOKUP($Z33,Import!$B$3:$L$408,3,FALSE),"")</f>
        <v>SP</v>
      </c>
      <c r="AE33" s="112" t="str">
        <f>IFERROR(VLOOKUP($Z33,Import!$B$3:$L$408,4,FALSE),"")</f>
        <v>SP</v>
      </c>
      <c r="AF33" s="112">
        <f>IFERROR(VLOOKUP($Z33,Import!$B$3:$L$408,5,FALSE),"")</f>
        <v>14</v>
      </c>
      <c r="AG33" s="112" t="str">
        <f>IFERROR(VLOOKUP($Z33,Import!$B$3:$L$408,2,FALSE),"")</f>
        <v>CLE</v>
      </c>
      <c r="AH33" s="112">
        <f>IFERROR(VLOOKUP($Z33,Import!$B$3:$Z$408,12,FALSE),"")</f>
        <v>203</v>
      </c>
      <c r="AI33" s="218">
        <f>IFERROR(VLOOKUP($Z33,Import!$B$3:$Z$408,15,FALSE),"")</f>
        <v>3.51</v>
      </c>
      <c r="AJ33" s="218">
        <f>IFERROR(VLOOKUP($Z33,Import!$B$3:$Z$408,16,FALSE),"")</f>
        <v>1.22</v>
      </c>
      <c r="AK33" s="112">
        <f>IFERROR(VLOOKUP($Z33,Import!$B$3:$Z$408,13,FALSE),"")</f>
        <v>12</v>
      </c>
      <c r="AL33" s="112">
        <f>IFERROR(VLOOKUP($Z33,Import!$B$3:$Z$408,14,FALSE),"")</f>
        <v>0</v>
      </c>
      <c r="AM33" s="112">
        <f>IFERROR(VLOOKUP($Z33,Import!$B$3:$Z$408,17,FALSE),"")</f>
        <v>191</v>
      </c>
      <c r="AN33" s="2">
        <f t="shared" si="7"/>
        <v>712.53</v>
      </c>
      <c r="AO33" s="2">
        <f t="shared" si="8"/>
        <v>247.66</v>
      </c>
      <c r="AP33" s="2">
        <f>IF(AA33='User Input'!$C$1,1,0)</f>
        <v>0</v>
      </c>
      <c r="AQ33" s="2">
        <f t="shared" si="13"/>
        <v>0</v>
      </c>
      <c r="AR33" s="2">
        <f t="shared" si="9"/>
        <v>0</v>
      </c>
      <c r="AS33" s="2" t="str">
        <f t="shared" si="5"/>
        <v>Justin Masterson</v>
      </c>
      <c r="AT33" s="2">
        <f t="shared" si="10"/>
        <v>0</v>
      </c>
      <c r="AU33" s="9" t="str">
        <f t="shared" si="11"/>
        <v>CLE</v>
      </c>
    </row>
    <row r="34" spans="1:47" s="202" customFormat="1">
      <c r="A34" s="277">
        <f t="shared" si="12"/>
        <v>32</v>
      </c>
      <c r="B34" s="277">
        <f>IFERROR(VLOOKUP(C34,Import!$B$3:$T$450,19,FALSE),"")</f>
        <v>36</v>
      </c>
      <c r="C34" s="111" t="str">
        <f>IFERROR(VLOOKUP(A34,Import!$V$3:$X$419,3,FALSE),"")</f>
        <v>Ian Desmond</v>
      </c>
      <c r="D34" s="235"/>
      <c r="E34" s="204"/>
      <c r="F34" s="112" t="str">
        <f>IFERROR(VLOOKUP($C34,Import!$B$3:$L$408,2,FALSE),"")</f>
        <v>WAS</v>
      </c>
      <c r="G34" s="112" t="str">
        <f>IFERROR(VLOOKUP($C34,Import!$B$3:$L$408,3,FALSE),"")</f>
        <v>SS</v>
      </c>
      <c r="H34" s="112" t="str">
        <f>IFERROR(VLOOKUP($C34,Import!$B$3:$L$408,4,FALSE),"")</f>
        <v>SS</v>
      </c>
      <c r="I34" s="112">
        <f>IFERROR(VLOOKUP($C34,Import!$B$3:$L$408,5,FALSE),"")</f>
        <v>26</v>
      </c>
      <c r="J34" s="112" t="str">
        <f>IFERROR(VLOOKUP($C34,Import!$B$3:$L$408,2,FALSE),"")</f>
        <v>WAS</v>
      </c>
      <c r="K34" s="112">
        <f>IFERROR(VLOOKUP($C34,Import!$B$3:$L$408,6,FALSE),"")</f>
        <v>533</v>
      </c>
      <c r="L34" s="112">
        <f>IFERROR(VLOOKUP($C34,Import!$B$3:$L$408,7,FALSE),"")</f>
        <v>71</v>
      </c>
      <c r="M34" s="112">
        <f>IFERROR(VLOOKUP($C34,Import!$B$3:$L$408,8,FALSE),"")</f>
        <v>20</v>
      </c>
      <c r="N34" s="112">
        <f>IFERROR(VLOOKUP($C34,Import!$B$3:$L$408,9,FALSE),"")</f>
        <v>87</v>
      </c>
      <c r="O34" s="112">
        <f>IFERROR(VLOOKUP($C34,Import!$B$3:$L$408,10,FALSE),"")</f>
        <v>17</v>
      </c>
      <c r="P34" s="278">
        <f>IFERROR(VLOOKUP($C34,Import!$B$3:$L$408,11,FALSE),"")</f>
        <v>0.27100000000000002</v>
      </c>
      <c r="Q34" s="2">
        <f t="shared" si="0"/>
        <v>144.44300000000001</v>
      </c>
      <c r="R34" s="2">
        <f>IF(D34='User Input'!$C$1,1,0)</f>
        <v>0</v>
      </c>
      <c r="S34" s="2">
        <f t="shared" si="6"/>
        <v>0</v>
      </c>
      <c r="T34" s="2">
        <f t="shared" si="1"/>
        <v>0</v>
      </c>
      <c r="U34" s="2" t="str">
        <f t="shared" si="2"/>
        <v>Ian Desmond</v>
      </c>
      <c r="V34" s="2">
        <f t="shared" si="3"/>
        <v>0</v>
      </c>
      <c r="W34" s="9" t="str">
        <f t="shared" si="4"/>
        <v>WAS</v>
      </c>
      <c r="X34" s="231">
        <v>32</v>
      </c>
      <c r="Y34" s="280">
        <f>IFERROR(VLOOKUP(Z34,Import!$B$3:$T$450,19,FALSE),"")</f>
        <v>100</v>
      </c>
      <c r="Z34" s="227" t="str">
        <f>IFERROR(VLOOKUP(X34,Import!$W$3:$X$419,2,FALSE),"")</f>
        <v>Gerrit Cole</v>
      </c>
      <c r="AA34" s="235"/>
      <c r="AB34" s="219"/>
      <c r="AC34" s="112" t="str">
        <f>IFERROR(VLOOKUP($Z34,Import!$B$3:$L$408,2,FALSE),"")</f>
        <v>PIT</v>
      </c>
      <c r="AD34" s="112" t="str">
        <f>IFERROR(VLOOKUP($Z34,Import!$B$3:$L$408,3,FALSE),"")</f>
        <v>SP</v>
      </c>
      <c r="AE34" s="112" t="str">
        <f>IFERROR(VLOOKUP($Z34,Import!$B$3:$L$408,4,FALSE),"")</f>
        <v>SP</v>
      </c>
      <c r="AF34" s="112">
        <f>IFERROR(VLOOKUP($Z34,Import!$B$3:$L$408,5,FALSE),"")</f>
        <v>14</v>
      </c>
      <c r="AG34" s="112" t="str">
        <f>IFERROR(VLOOKUP($Z34,Import!$B$3:$L$408,2,FALSE),"")</f>
        <v>PIT</v>
      </c>
      <c r="AH34" s="112">
        <f>IFERROR(VLOOKUP($Z34,Import!$B$3:$Z$408,12,FALSE),"")</f>
        <v>198</v>
      </c>
      <c r="AI34" s="218">
        <f>IFERROR(VLOOKUP($Z34,Import!$B$3:$Z$408,15,FALSE),"")</f>
        <v>3.18</v>
      </c>
      <c r="AJ34" s="218">
        <f>IFERROR(VLOOKUP($Z34,Import!$B$3:$Z$408,16,FALSE),"")</f>
        <v>1.1200000000000001</v>
      </c>
      <c r="AK34" s="112">
        <f>IFERROR(VLOOKUP($Z34,Import!$B$3:$Z$408,13,FALSE),"")</f>
        <v>14</v>
      </c>
      <c r="AL34" s="112">
        <f>IFERROR(VLOOKUP($Z34,Import!$B$3:$Z$408,14,FALSE),"")</f>
        <v>0</v>
      </c>
      <c r="AM34" s="112">
        <f>IFERROR(VLOOKUP($Z34,Import!$B$3:$Z$408,17,FALSE),"")</f>
        <v>195</v>
      </c>
      <c r="AN34" s="2">
        <f t="shared" si="7"/>
        <v>629.64</v>
      </c>
      <c r="AO34" s="2">
        <f t="shared" si="8"/>
        <v>221.76000000000002</v>
      </c>
      <c r="AP34" s="2">
        <f>IF(AA34='User Input'!$C$1,1,0)</f>
        <v>0</v>
      </c>
      <c r="AQ34" s="2">
        <f t="shared" si="13"/>
        <v>0</v>
      </c>
      <c r="AR34" s="2">
        <f t="shared" si="9"/>
        <v>0</v>
      </c>
      <c r="AS34" s="2" t="str">
        <f t="shared" si="5"/>
        <v>Gerrit Cole</v>
      </c>
      <c r="AT34" s="2">
        <f t="shared" si="10"/>
        <v>0</v>
      </c>
      <c r="AU34" s="9" t="str">
        <f t="shared" si="11"/>
        <v>PIT</v>
      </c>
    </row>
    <row r="35" spans="1:47" s="202" customFormat="1">
      <c r="A35" s="277">
        <f t="shared" si="12"/>
        <v>33</v>
      </c>
      <c r="B35" s="277">
        <f>IFERROR(VLOOKUP(C35,Import!$B$3:$T$450,19,FALSE),"")</f>
        <v>39</v>
      </c>
      <c r="C35" s="111" t="str">
        <f>IFERROR(VLOOKUP(A35,Import!$V$3:$X$419,3,FALSE),"")</f>
        <v>Shin-Soo Choo</v>
      </c>
      <c r="D35" s="235"/>
      <c r="E35" s="204"/>
      <c r="F35" s="112" t="str">
        <f>IFERROR(VLOOKUP($C35,Import!$B$3:$L$408,2,FALSE),"")</f>
        <v>TEX</v>
      </c>
      <c r="G35" s="112" t="str">
        <f>IFERROR(VLOOKUP($C35,Import!$B$3:$L$408,3,FALSE),"")</f>
        <v>OF</v>
      </c>
      <c r="H35" s="112" t="str">
        <f>IFERROR(VLOOKUP($C35,Import!$B$3:$L$408,4,FALSE),"")</f>
        <v>OF</v>
      </c>
      <c r="I35" s="112">
        <f>IFERROR(VLOOKUP($C35,Import!$B$3:$L$408,5,FALSE),"")</f>
        <v>25</v>
      </c>
      <c r="J35" s="112" t="str">
        <f>IFERROR(VLOOKUP($C35,Import!$B$3:$L$408,2,FALSE),"")</f>
        <v>TEX</v>
      </c>
      <c r="K35" s="112">
        <f>IFERROR(VLOOKUP($C35,Import!$B$3:$L$408,6,FALSE),"")</f>
        <v>586</v>
      </c>
      <c r="L35" s="112">
        <f>IFERROR(VLOOKUP($C35,Import!$B$3:$L$408,7,FALSE),"")</f>
        <v>101</v>
      </c>
      <c r="M35" s="112">
        <f>IFERROR(VLOOKUP($C35,Import!$B$3:$L$408,8,FALSE),"")</f>
        <v>20</v>
      </c>
      <c r="N35" s="112">
        <f>IFERROR(VLOOKUP($C35,Import!$B$3:$L$408,9,FALSE),"")</f>
        <v>59</v>
      </c>
      <c r="O35" s="112">
        <f>IFERROR(VLOOKUP($C35,Import!$B$3:$L$408,10,FALSE),"")</f>
        <v>20</v>
      </c>
      <c r="P35" s="278">
        <f>IFERROR(VLOOKUP($C35,Import!$B$3:$L$408,11,FALSE),"")</f>
        <v>0.27700000000000002</v>
      </c>
      <c r="Q35" s="2">
        <f t="shared" ref="Q35:Q66" si="14">P35*K35</f>
        <v>162.322</v>
      </c>
      <c r="R35" s="2">
        <f>IF(D35='User Input'!$C$1,1,0)</f>
        <v>0</v>
      </c>
      <c r="S35" s="2">
        <f t="shared" si="6"/>
        <v>0</v>
      </c>
      <c r="T35" s="2">
        <f t="shared" ref="T35:T66" si="15">IF(S35=S34,0,S35)</f>
        <v>0</v>
      </c>
      <c r="U35" s="2" t="str">
        <f t="shared" ref="U35:U66" si="16">C35</f>
        <v>Shin-Soo Choo</v>
      </c>
      <c r="V35" s="2">
        <f t="shared" ref="V35:V66" si="17">E35</f>
        <v>0</v>
      </c>
      <c r="W35" s="9" t="str">
        <f t="shared" ref="W35:W66" si="18">J35</f>
        <v>TEX</v>
      </c>
      <c r="X35" s="231">
        <v>33</v>
      </c>
      <c r="Y35" s="280">
        <f>IFERROR(VLOOKUP(Z35,Import!$B$3:$T$450,19,FALSE),"")</f>
        <v>101</v>
      </c>
      <c r="Z35" s="227" t="str">
        <f>IFERROR(VLOOKUP(X35,Import!$W$3:$X$419,2,FALSE),"")</f>
        <v>Sonny Gray</v>
      </c>
      <c r="AA35" s="235"/>
      <c r="AB35" s="206"/>
      <c r="AC35" s="112" t="str">
        <f>IFERROR(VLOOKUP($Z35,Import!$B$3:$L$408,2,FALSE),"")</f>
        <v>OAK</v>
      </c>
      <c r="AD35" s="112" t="str">
        <f>IFERROR(VLOOKUP($Z35,Import!$B$3:$L$408,3,FALSE),"")</f>
        <v>SP</v>
      </c>
      <c r="AE35" s="112" t="str">
        <f>IFERROR(VLOOKUP($Z35,Import!$B$3:$L$408,4,FALSE),"")</f>
        <v>SP</v>
      </c>
      <c r="AF35" s="112">
        <f>IFERROR(VLOOKUP($Z35,Import!$B$3:$L$408,5,FALSE),"")</f>
        <v>14</v>
      </c>
      <c r="AG35" s="112" t="str">
        <f>IFERROR(VLOOKUP($Z35,Import!$B$3:$L$408,2,FALSE),"")</f>
        <v>OAK</v>
      </c>
      <c r="AH35" s="112">
        <f>IFERROR(VLOOKUP($Z35,Import!$B$3:$Z$408,12,FALSE),"")</f>
        <v>193</v>
      </c>
      <c r="AI35" s="218">
        <f>IFERROR(VLOOKUP($Z35,Import!$B$3:$Z$408,15,FALSE),"")</f>
        <v>3.32</v>
      </c>
      <c r="AJ35" s="218">
        <f>IFERROR(VLOOKUP($Z35,Import!$B$3:$Z$408,16,FALSE),"")</f>
        <v>1.17</v>
      </c>
      <c r="AK35" s="112">
        <f>IFERROR(VLOOKUP($Z35,Import!$B$3:$Z$408,13,FALSE),"")</f>
        <v>13</v>
      </c>
      <c r="AL35" s="112">
        <f>IFERROR(VLOOKUP($Z35,Import!$B$3:$Z$408,14,FALSE),"")</f>
        <v>0</v>
      </c>
      <c r="AM35" s="112">
        <f>IFERROR(VLOOKUP($Z35,Import!$B$3:$Z$408,17,FALSE),"")</f>
        <v>195</v>
      </c>
      <c r="AN35" s="2">
        <f t="shared" si="7"/>
        <v>640.76</v>
      </c>
      <c r="AO35" s="2">
        <f t="shared" si="8"/>
        <v>225.80999999999997</v>
      </c>
      <c r="AP35" s="2">
        <f>IF(AA35='User Input'!$C$1,1,0)</f>
        <v>0</v>
      </c>
      <c r="AQ35" s="2">
        <f t="shared" si="13"/>
        <v>0</v>
      </c>
      <c r="AR35" s="2">
        <f t="shared" si="9"/>
        <v>0</v>
      </c>
      <c r="AS35" s="2" t="str">
        <f t="shared" si="5"/>
        <v>Sonny Gray</v>
      </c>
      <c r="AT35" s="2">
        <f t="shared" si="10"/>
        <v>0</v>
      </c>
      <c r="AU35" s="9" t="str">
        <f t="shared" si="11"/>
        <v>OAK</v>
      </c>
    </row>
    <row r="36" spans="1:47" s="202" customFormat="1">
      <c r="A36" s="277">
        <f t="shared" si="12"/>
        <v>34</v>
      </c>
      <c r="B36" s="277">
        <f>IFERROR(VLOOKUP(C36,Import!$B$3:$T$450,19,FALSE),"")</f>
        <v>40</v>
      </c>
      <c r="C36" s="111" t="str">
        <f>IFERROR(VLOOKUP(A36,Import!$V$3:$X$419,3,FALSE),"")</f>
        <v>Elvis Andrus</v>
      </c>
      <c r="D36" s="235"/>
      <c r="E36" s="204"/>
      <c r="F36" s="112" t="str">
        <f>IFERROR(VLOOKUP($C36,Import!$B$3:$L$408,2,FALSE),"")</f>
        <v>TEX</v>
      </c>
      <c r="G36" s="112" t="str">
        <f>IFERROR(VLOOKUP($C36,Import!$B$3:$L$408,3,FALSE),"")</f>
        <v>SS</v>
      </c>
      <c r="H36" s="112" t="str">
        <f>IFERROR(VLOOKUP($C36,Import!$B$3:$L$408,4,FALSE),"")</f>
        <v>SS</v>
      </c>
      <c r="I36" s="112">
        <f>IFERROR(VLOOKUP($C36,Import!$B$3:$L$408,5,FALSE),"")</f>
        <v>25</v>
      </c>
      <c r="J36" s="112" t="str">
        <f>IFERROR(VLOOKUP($C36,Import!$B$3:$L$408,2,FALSE),"")</f>
        <v>TEX</v>
      </c>
      <c r="K36" s="112">
        <f>IFERROR(VLOOKUP($C36,Import!$B$3:$L$408,6,FALSE),"")</f>
        <v>597</v>
      </c>
      <c r="L36" s="112">
        <f>IFERROR(VLOOKUP($C36,Import!$B$3:$L$408,7,FALSE),"")</f>
        <v>93</v>
      </c>
      <c r="M36" s="112">
        <f>IFERROR(VLOOKUP($C36,Import!$B$3:$L$408,8,FALSE),"")</f>
        <v>7</v>
      </c>
      <c r="N36" s="112">
        <f>IFERROR(VLOOKUP($C36,Import!$B$3:$L$408,9,FALSE),"")</f>
        <v>70</v>
      </c>
      <c r="O36" s="112">
        <f>IFERROR(VLOOKUP($C36,Import!$B$3:$L$408,10,FALSE),"")</f>
        <v>34</v>
      </c>
      <c r="P36" s="278">
        <f>IFERROR(VLOOKUP($C36,Import!$B$3:$L$408,11,FALSE),"")</f>
        <v>0.27900000000000003</v>
      </c>
      <c r="Q36" s="2">
        <f t="shared" si="14"/>
        <v>166.56300000000002</v>
      </c>
      <c r="R36" s="2">
        <f>IF(D36='User Input'!$C$1,1,0)</f>
        <v>0</v>
      </c>
      <c r="S36" s="2">
        <f t="shared" ref="S36:S67" si="19">R36+S35</f>
        <v>0</v>
      </c>
      <c r="T36" s="2">
        <f t="shared" si="15"/>
        <v>0</v>
      </c>
      <c r="U36" s="2" t="str">
        <f t="shared" si="16"/>
        <v>Elvis Andrus</v>
      </c>
      <c r="V36" s="2">
        <f t="shared" si="17"/>
        <v>0</v>
      </c>
      <c r="W36" s="9" t="str">
        <f t="shared" si="18"/>
        <v>TEX</v>
      </c>
      <c r="X36" s="231">
        <v>34</v>
      </c>
      <c r="Y36" s="280">
        <f>IFERROR(VLOOKUP(Z36,Import!$B$3:$T$450,19,FALSE),"")</f>
        <v>102</v>
      </c>
      <c r="Z36" s="227" t="str">
        <f>IFERROR(VLOOKUP(X36,Import!$W$3:$X$419,2,FALSE),"")</f>
        <v>Masahiro Tanaka</v>
      </c>
      <c r="AA36" s="235"/>
      <c r="AB36" s="219"/>
      <c r="AC36" s="112" t="str">
        <f>IFERROR(VLOOKUP($Z36,Import!$B$3:$L$408,2,FALSE),"")</f>
        <v>NYA</v>
      </c>
      <c r="AD36" s="112" t="str">
        <f>IFERROR(VLOOKUP($Z36,Import!$B$3:$L$408,3,FALSE),"")</f>
        <v>SP</v>
      </c>
      <c r="AE36" s="112" t="str">
        <f>IFERROR(VLOOKUP($Z36,Import!$B$3:$L$408,4,FALSE),"")</f>
        <v>SP</v>
      </c>
      <c r="AF36" s="112">
        <f>IFERROR(VLOOKUP($Z36,Import!$B$3:$L$408,5,FALSE),"")</f>
        <v>14</v>
      </c>
      <c r="AG36" s="112" t="str">
        <f>IFERROR(VLOOKUP($Z36,Import!$B$3:$L$408,2,FALSE),"")</f>
        <v>NYA</v>
      </c>
      <c r="AH36" s="112">
        <f>IFERROR(VLOOKUP($Z36,Import!$B$3:$Z$408,12,FALSE),"")</f>
        <v>204</v>
      </c>
      <c r="AI36" s="218">
        <f>IFERROR(VLOOKUP($Z36,Import!$B$3:$Z$408,15,FALSE),"")</f>
        <v>3.39</v>
      </c>
      <c r="AJ36" s="218">
        <f>IFERROR(VLOOKUP($Z36,Import!$B$3:$Z$408,16,FALSE),"")</f>
        <v>1.1100000000000001</v>
      </c>
      <c r="AK36" s="112">
        <f>IFERROR(VLOOKUP($Z36,Import!$B$3:$Z$408,13,FALSE),"")</f>
        <v>14</v>
      </c>
      <c r="AL36" s="112">
        <f>IFERROR(VLOOKUP($Z36,Import!$B$3:$Z$408,14,FALSE),"")</f>
        <v>0</v>
      </c>
      <c r="AM36" s="112">
        <f>IFERROR(VLOOKUP($Z36,Import!$B$3:$Z$408,17,FALSE),"")</f>
        <v>187</v>
      </c>
      <c r="AN36" s="2">
        <f t="shared" si="7"/>
        <v>691.56000000000006</v>
      </c>
      <c r="AO36" s="2">
        <f t="shared" si="8"/>
        <v>226.44000000000003</v>
      </c>
      <c r="AP36" s="2">
        <f>IF(AA36='User Input'!$C$1,1,0)</f>
        <v>0</v>
      </c>
      <c r="AQ36" s="2">
        <f t="shared" ref="AQ36:AQ99" si="20">AP36+AQ35</f>
        <v>0</v>
      </c>
      <c r="AR36" s="2">
        <f t="shared" ref="AR36:AR99" si="21">IF(AQ36=AQ35,0,AQ36)</f>
        <v>0</v>
      </c>
      <c r="AS36" s="2" t="str">
        <f t="shared" ref="AS36:AS99" si="22">Z36</f>
        <v>Masahiro Tanaka</v>
      </c>
      <c r="AT36" s="2">
        <f t="shared" ref="AT36:AT99" si="23">AB36</f>
        <v>0</v>
      </c>
      <c r="AU36" s="9" t="str">
        <f t="shared" ref="AU36:AU99" si="24">AG36</f>
        <v>NYA</v>
      </c>
    </row>
    <row r="37" spans="1:47" s="202" customFormat="1">
      <c r="A37" s="277">
        <f t="shared" si="12"/>
        <v>35</v>
      </c>
      <c r="B37" s="277">
        <f>IFERROR(VLOOKUP(C37,Import!$B$3:$T$450,19,FALSE),"")</f>
        <v>41</v>
      </c>
      <c r="C37" s="111" t="str">
        <f>IFERROR(VLOOKUP(A37,Import!$V$3:$X$419,3,FALSE),"")</f>
        <v>Ian Kinsler</v>
      </c>
      <c r="D37" s="235"/>
      <c r="E37" s="120"/>
      <c r="F37" s="112" t="str">
        <f>IFERROR(VLOOKUP($C37,Import!$B$3:$L$408,2,FALSE),"")</f>
        <v>DET</v>
      </c>
      <c r="G37" s="112" t="str">
        <f>IFERROR(VLOOKUP($C37,Import!$B$3:$L$408,3,FALSE),"")</f>
        <v>2B</v>
      </c>
      <c r="H37" s="112" t="str">
        <f>IFERROR(VLOOKUP($C37,Import!$B$3:$L$408,4,FALSE),"")</f>
        <v>2B</v>
      </c>
      <c r="I37" s="112">
        <f>IFERROR(VLOOKUP($C37,Import!$B$3:$L$408,5,FALSE),"")</f>
        <v>25</v>
      </c>
      <c r="J37" s="112" t="str">
        <f>IFERROR(VLOOKUP($C37,Import!$B$3:$L$408,2,FALSE),"")</f>
        <v>DET</v>
      </c>
      <c r="K37" s="112">
        <f>IFERROR(VLOOKUP($C37,Import!$B$3:$L$408,6,FALSE),"")</f>
        <v>553</v>
      </c>
      <c r="L37" s="112">
        <f>IFERROR(VLOOKUP($C37,Import!$B$3:$L$408,7,FALSE),"")</f>
        <v>103</v>
      </c>
      <c r="M37" s="112">
        <f>IFERROR(VLOOKUP($C37,Import!$B$3:$L$408,8,FALSE),"")</f>
        <v>16</v>
      </c>
      <c r="N37" s="112">
        <f>IFERROR(VLOOKUP($C37,Import!$B$3:$L$408,9,FALSE),"")</f>
        <v>74</v>
      </c>
      <c r="O37" s="112">
        <f>IFERROR(VLOOKUP($C37,Import!$B$3:$L$408,10,FALSE),"")</f>
        <v>17</v>
      </c>
      <c r="P37" s="278">
        <f>IFERROR(VLOOKUP($C37,Import!$B$3:$L$408,11,FALSE),"")</f>
        <v>0.26900000000000002</v>
      </c>
      <c r="Q37" s="2">
        <f t="shared" si="14"/>
        <v>148.75700000000001</v>
      </c>
      <c r="R37" s="2">
        <f>IF(D37='User Input'!$C$1,1,0)</f>
        <v>0</v>
      </c>
      <c r="S37" s="2">
        <f t="shared" si="19"/>
        <v>0</v>
      </c>
      <c r="T37" s="2">
        <f t="shared" si="15"/>
        <v>0</v>
      </c>
      <c r="U37" s="2" t="str">
        <f t="shared" si="16"/>
        <v>Ian Kinsler</v>
      </c>
      <c r="V37" s="2">
        <f t="shared" si="17"/>
        <v>0</v>
      </c>
      <c r="W37" s="9" t="str">
        <f t="shared" si="18"/>
        <v>DET</v>
      </c>
      <c r="X37" s="231">
        <v>35</v>
      </c>
      <c r="Y37" s="280">
        <f>IFERROR(VLOOKUP(Z37,Import!$B$3:$T$450,19,FALSE),"")</f>
        <v>112</v>
      </c>
      <c r="Z37" s="227" t="str">
        <f>IFERROR(VLOOKUP(X37,Import!$W$3:$X$419,2,FALSE),"")</f>
        <v>Greg Holland</v>
      </c>
      <c r="AA37" s="235"/>
      <c r="AB37" s="237"/>
      <c r="AC37" s="112" t="str">
        <f>IFERROR(VLOOKUP($Z37,Import!$B$3:$L$408,2,FALSE),"")</f>
        <v>KC</v>
      </c>
      <c r="AD37" s="112" t="str">
        <f>IFERROR(VLOOKUP($Z37,Import!$B$3:$L$408,3,FALSE),"")</f>
        <v>RP</v>
      </c>
      <c r="AE37" s="112" t="str">
        <f>IFERROR(VLOOKUP($Z37,Import!$B$3:$L$408,4,FALSE),"")</f>
        <v>RP</v>
      </c>
      <c r="AF37" s="112">
        <f>IFERROR(VLOOKUP($Z37,Import!$B$3:$L$408,5,FALSE),"")</f>
        <v>13</v>
      </c>
      <c r="AG37" s="112" t="str">
        <f>IFERROR(VLOOKUP($Z37,Import!$B$3:$L$408,2,FALSE),"")</f>
        <v>KC</v>
      </c>
      <c r="AH37" s="112">
        <f>IFERROR(VLOOKUP($Z37,Import!$B$3:$Z$408,12,FALSE),"")</f>
        <v>73</v>
      </c>
      <c r="AI37" s="218">
        <f>IFERROR(VLOOKUP($Z37,Import!$B$3:$Z$408,15,FALSE),"")</f>
        <v>2.41</v>
      </c>
      <c r="AJ37" s="218">
        <f>IFERROR(VLOOKUP($Z37,Import!$B$3:$Z$408,16,FALSE),"")</f>
        <v>1.01</v>
      </c>
      <c r="AK37" s="112">
        <f>IFERROR(VLOOKUP($Z37,Import!$B$3:$Z$408,13,FALSE),"")</f>
        <v>4</v>
      </c>
      <c r="AL37" s="112">
        <f>IFERROR(VLOOKUP($Z37,Import!$B$3:$Z$408,14,FALSE),"")</f>
        <v>39</v>
      </c>
      <c r="AM37" s="112">
        <f>IFERROR(VLOOKUP($Z37,Import!$B$3:$Z$408,17,FALSE),"")</f>
        <v>98</v>
      </c>
      <c r="AN37" s="2">
        <f t="shared" si="7"/>
        <v>175.93</v>
      </c>
      <c r="AO37" s="2">
        <f t="shared" si="8"/>
        <v>73.73</v>
      </c>
      <c r="AP37" s="2">
        <f>IF(AA37='User Input'!$C$1,1,0)</f>
        <v>0</v>
      </c>
      <c r="AQ37" s="2">
        <f t="shared" si="20"/>
        <v>0</v>
      </c>
      <c r="AR37" s="2">
        <f t="shared" si="21"/>
        <v>0</v>
      </c>
      <c r="AS37" s="2" t="str">
        <f t="shared" si="22"/>
        <v>Greg Holland</v>
      </c>
      <c r="AT37" s="2">
        <f t="shared" si="23"/>
        <v>0</v>
      </c>
      <c r="AU37" s="9" t="str">
        <f t="shared" si="24"/>
        <v>KC</v>
      </c>
    </row>
    <row r="38" spans="1:47" s="202" customFormat="1">
      <c r="A38" s="277">
        <f t="shared" si="12"/>
        <v>36</v>
      </c>
      <c r="B38" s="277">
        <f>IFERROR(VLOOKUP(C38,Import!$B$3:$T$450,19,FALSE),"")</f>
        <v>42</v>
      </c>
      <c r="C38" s="111" t="str">
        <f>IFERROR(VLOOKUP(A38,Import!$V$3:$X$419,3,FALSE),"")</f>
        <v>Jose Reyes</v>
      </c>
      <c r="D38" s="235"/>
      <c r="E38" s="204"/>
      <c r="F38" s="112" t="str">
        <f>IFERROR(VLOOKUP($C38,Import!$B$3:$L$408,2,FALSE),"")</f>
        <v>TOR</v>
      </c>
      <c r="G38" s="112" t="str">
        <f>IFERROR(VLOOKUP($C38,Import!$B$3:$L$408,3,FALSE),"")</f>
        <v>SS</v>
      </c>
      <c r="H38" s="112" t="str">
        <f>IFERROR(VLOOKUP($C38,Import!$B$3:$L$408,4,FALSE),"")</f>
        <v>SS</v>
      </c>
      <c r="I38" s="112">
        <f>IFERROR(VLOOKUP($C38,Import!$B$3:$L$408,5,FALSE),"")</f>
        <v>25</v>
      </c>
      <c r="J38" s="112" t="str">
        <f>IFERROR(VLOOKUP($C38,Import!$B$3:$L$408,2,FALSE),"")</f>
        <v>TOR</v>
      </c>
      <c r="K38" s="112">
        <f>IFERROR(VLOOKUP($C38,Import!$B$3:$L$408,6,FALSE),"")</f>
        <v>541</v>
      </c>
      <c r="L38" s="112">
        <f>IFERROR(VLOOKUP($C38,Import!$B$3:$L$408,7,FALSE),"")</f>
        <v>87</v>
      </c>
      <c r="M38" s="112">
        <f>IFERROR(VLOOKUP($C38,Import!$B$3:$L$408,8,FALSE),"")</f>
        <v>13</v>
      </c>
      <c r="N38" s="112">
        <f>IFERROR(VLOOKUP($C38,Import!$B$3:$L$408,9,FALSE),"")</f>
        <v>56</v>
      </c>
      <c r="O38" s="112">
        <f>IFERROR(VLOOKUP($C38,Import!$B$3:$L$408,10,FALSE),"")</f>
        <v>25</v>
      </c>
      <c r="P38" s="278">
        <f>IFERROR(VLOOKUP($C38,Import!$B$3:$L$408,11,FALSE),"")</f>
        <v>0.28799999999999998</v>
      </c>
      <c r="Q38" s="2">
        <f t="shared" si="14"/>
        <v>155.80799999999999</v>
      </c>
      <c r="R38" s="2">
        <f>IF(D38='User Input'!$C$1,1,0)</f>
        <v>0</v>
      </c>
      <c r="S38" s="2">
        <f t="shared" si="19"/>
        <v>0</v>
      </c>
      <c r="T38" s="2">
        <f t="shared" si="15"/>
        <v>0</v>
      </c>
      <c r="U38" s="2" t="str">
        <f t="shared" si="16"/>
        <v>Jose Reyes</v>
      </c>
      <c r="V38" s="2">
        <f t="shared" si="17"/>
        <v>0</v>
      </c>
      <c r="W38" s="9" t="str">
        <f t="shared" si="18"/>
        <v>TOR</v>
      </c>
      <c r="X38" s="231">
        <v>36</v>
      </c>
      <c r="Y38" s="280">
        <f>IFERROR(VLOOKUP(Z38,Import!$B$3:$T$450,19,FALSE),"")</f>
        <v>114</v>
      </c>
      <c r="Z38" s="227" t="str">
        <f>IFERROR(VLOOKUP(X38,Import!$W$3:$X$419,2,FALSE),"")</f>
        <v>Trevor Rosenthal</v>
      </c>
      <c r="AA38" s="235"/>
      <c r="AB38" s="237"/>
      <c r="AC38" s="112" t="str">
        <f>IFERROR(VLOOKUP($Z38,Import!$B$3:$L$408,2,FALSE),"")</f>
        <v>STL</v>
      </c>
      <c r="AD38" s="112" t="str">
        <f>IFERROR(VLOOKUP($Z38,Import!$B$3:$L$408,3,FALSE),"")</f>
        <v>RP</v>
      </c>
      <c r="AE38" s="112" t="str">
        <f>IFERROR(VLOOKUP($Z38,Import!$B$3:$L$408,4,FALSE),"")</f>
        <v>RP</v>
      </c>
      <c r="AF38" s="112">
        <f>IFERROR(VLOOKUP($Z38,Import!$B$3:$L$408,5,FALSE),"")</f>
        <v>12</v>
      </c>
      <c r="AG38" s="112" t="str">
        <f>IFERROR(VLOOKUP($Z38,Import!$B$3:$L$408,2,FALSE),"")</f>
        <v>STL</v>
      </c>
      <c r="AH38" s="112">
        <f>IFERROR(VLOOKUP($Z38,Import!$B$3:$Z$408,12,FALSE),"")</f>
        <v>76</v>
      </c>
      <c r="AI38" s="218">
        <f>IFERROR(VLOOKUP($Z38,Import!$B$3:$Z$408,15,FALSE),"")</f>
        <v>2.67</v>
      </c>
      <c r="AJ38" s="218">
        <f>IFERROR(VLOOKUP($Z38,Import!$B$3:$Z$408,16,FALSE),"")</f>
        <v>1.06</v>
      </c>
      <c r="AK38" s="112">
        <f>IFERROR(VLOOKUP($Z38,Import!$B$3:$Z$408,13,FALSE),"")</f>
        <v>5</v>
      </c>
      <c r="AL38" s="112">
        <f>IFERROR(VLOOKUP($Z38,Import!$B$3:$Z$408,14,FALSE),"")</f>
        <v>42</v>
      </c>
      <c r="AM38" s="112">
        <f>IFERROR(VLOOKUP($Z38,Import!$B$3:$Z$408,17,FALSE),"")</f>
        <v>102</v>
      </c>
      <c r="AN38" s="2">
        <f t="shared" si="7"/>
        <v>202.92</v>
      </c>
      <c r="AO38" s="2">
        <f t="shared" si="8"/>
        <v>80.56</v>
      </c>
      <c r="AP38" s="2">
        <f>IF(AA38='User Input'!$C$1,1,0)</f>
        <v>0</v>
      </c>
      <c r="AQ38" s="2">
        <f t="shared" si="20"/>
        <v>0</v>
      </c>
      <c r="AR38" s="2">
        <f t="shared" si="21"/>
        <v>0</v>
      </c>
      <c r="AS38" s="2" t="str">
        <f t="shared" si="22"/>
        <v>Trevor Rosenthal</v>
      </c>
      <c r="AT38" s="2">
        <f t="shared" si="23"/>
        <v>0</v>
      </c>
      <c r="AU38" s="9" t="str">
        <f t="shared" si="24"/>
        <v>STL</v>
      </c>
    </row>
    <row r="39" spans="1:47" s="202" customFormat="1">
      <c r="A39" s="277">
        <f t="shared" si="12"/>
        <v>37</v>
      </c>
      <c r="B39" s="277">
        <f>IFERROR(VLOOKUP(C39,Import!$B$3:$T$450,19,FALSE),"")</f>
        <v>46</v>
      </c>
      <c r="C39" s="111" t="str">
        <f>IFERROR(VLOOKUP(A39,Import!$V$3:$X$419,3,FALSE),"")</f>
        <v>Eric Hosmer</v>
      </c>
      <c r="D39" s="235"/>
      <c r="E39" s="204"/>
      <c r="F39" s="112" t="str">
        <f>IFERROR(VLOOKUP($C39,Import!$B$3:$L$408,2,FALSE),"")</f>
        <v>KC</v>
      </c>
      <c r="G39" s="112" t="str">
        <f>IFERROR(VLOOKUP($C39,Import!$B$3:$L$408,3,FALSE),"")</f>
        <v>1B</v>
      </c>
      <c r="H39" s="112" t="str">
        <f>IFERROR(VLOOKUP($C39,Import!$B$3:$L$408,4,FALSE),"")</f>
        <v>1B</v>
      </c>
      <c r="I39" s="112">
        <f>IFERROR(VLOOKUP($C39,Import!$B$3:$L$408,5,FALSE),"")</f>
        <v>24</v>
      </c>
      <c r="J39" s="112" t="str">
        <f>IFERROR(VLOOKUP($C39,Import!$B$3:$L$408,2,FALSE),"")</f>
        <v>KC</v>
      </c>
      <c r="K39" s="112">
        <f>IFERROR(VLOOKUP($C39,Import!$B$3:$L$408,6,FALSE),"")</f>
        <v>577</v>
      </c>
      <c r="L39" s="112">
        <f>IFERROR(VLOOKUP($C39,Import!$B$3:$L$408,7,FALSE),"")</f>
        <v>89</v>
      </c>
      <c r="M39" s="112">
        <f>IFERROR(VLOOKUP($C39,Import!$B$3:$L$408,8,FALSE),"")</f>
        <v>18</v>
      </c>
      <c r="N39" s="112">
        <f>IFERROR(VLOOKUP($C39,Import!$B$3:$L$408,9,FALSE),"")</f>
        <v>98</v>
      </c>
      <c r="O39" s="112">
        <f>IFERROR(VLOOKUP($C39,Import!$B$3:$L$408,10,FALSE),"")</f>
        <v>14</v>
      </c>
      <c r="P39" s="278">
        <f>IFERROR(VLOOKUP($C39,Import!$B$3:$L$408,11,FALSE),"")</f>
        <v>0.30499999999999999</v>
      </c>
      <c r="Q39" s="2">
        <f t="shared" si="14"/>
        <v>175.98499999999999</v>
      </c>
      <c r="R39" s="2">
        <f>IF(D39='User Input'!$C$1,1,0)</f>
        <v>0</v>
      </c>
      <c r="S39" s="2">
        <f t="shared" si="19"/>
        <v>0</v>
      </c>
      <c r="T39" s="2">
        <f t="shared" si="15"/>
        <v>0</v>
      </c>
      <c r="U39" s="2" t="str">
        <f t="shared" si="16"/>
        <v>Eric Hosmer</v>
      </c>
      <c r="V39" s="2">
        <f t="shared" si="17"/>
        <v>0</v>
      </c>
      <c r="W39" s="9" t="str">
        <f t="shared" si="18"/>
        <v>KC</v>
      </c>
      <c r="X39" s="231">
        <v>37</v>
      </c>
      <c r="Y39" s="280">
        <f>IFERROR(VLOOKUP(Z39,Import!$B$3:$T$450,19,FALSE),"")</f>
        <v>115</v>
      </c>
      <c r="Z39" s="227" t="str">
        <f>IFERROR(VLOOKUP(X39,Import!$W$3:$X$419,2,FALSE),"")</f>
        <v>Michael Wacha</v>
      </c>
      <c r="AA39" s="235"/>
      <c r="AB39" s="219"/>
      <c r="AC39" s="112" t="str">
        <f>IFERROR(VLOOKUP($Z39,Import!$B$3:$L$408,2,FALSE),"")</f>
        <v>STL</v>
      </c>
      <c r="AD39" s="112" t="str">
        <f>IFERROR(VLOOKUP($Z39,Import!$B$3:$L$408,3,FALSE),"")</f>
        <v>SP</v>
      </c>
      <c r="AE39" s="112" t="str">
        <f>IFERROR(VLOOKUP($Z39,Import!$B$3:$L$408,4,FALSE),"")</f>
        <v>SP</v>
      </c>
      <c r="AF39" s="112">
        <f>IFERROR(VLOOKUP($Z39,Import!$B$3:$L$408,5,FALSE),"")</f>
        <v>12</v>
      </c>
      <c r="AG39" s="112" t="str">
        <f>IFERROR(VLOOKUP($Z39,Import!$B$3:$L$408,2,FALSE),"")</f>
        <v>STL</v>
      </c>
      <c r="AH39" s="112">
        <f>IFERROR(VLOOKUP($Z39,Import!$B$3:$Z$408,12,FALSE),"")</f>
        <v>175</v>
      </c>
      <c r="AI39" s="218">
        <f>IFERROR(VLOOKUP($Z39,Import!$B$3:$Z$408,15,FALSE),"")</f>
        <v>3.41</v>
      </c>
      <c r="AJ39" s="218">
        <f>IFERROR(VLOOKUP($Z39,Import!$B$3:$Z$408,16,FALSE),"")</f>
        <v>1.0900000000000001</v>
      </c>
      <c r="AK39" s="112">
        <f>IFERROR(VLOOKUP($Z39,Import!$B$3:$Z$408,13,FALSE),"")</f>
        <v>12</v>
      </c>
      <c r="AL39" s="112">
        <f>IFERROR(VLOOKUP($Z39,Import!$B$3:$Z$408,14,FALSE),"")</f>
        <v>0</v>
      </c>
      <c r="AM39" s="112">
        <f>IFERROR(VLOOKUP($Z39,Import!$B$3:$Z$408,17,FALSE),"")</f>
        <v>172</v>
      </c>
      <c r="AN39" s="2">
        <f t="shared" si="7"/>
        <v>596.75</v>
      </c>
      <c r="AO39" s="2">
        <f t="shared" si="8"/>
        <v>190.75</v>
      </c>
      <c r="AP39" s="2">
        <f>IF(AA39='User Input'!$C$1,1,0)</f>
        <v>0</v>
      </c>
      <c r="AQ39" s="2">
        <f t="shared" si="20"/>
        <v>0</v>
      </c>
      <c r="AR39" s="2">
        <f t="shared" si="21"/>
        <v>0</v>
      </c>
      <c r="AS39" s="2" t="str">
        <f t="shared" si="22"/>
        <v>Michael Wacha</v>
      </c>
      <c r="AT39" s="2">
        <f t="shared" si="23"/>
        <v>0</v>
      </c>
      <c r="AU39" s="9" t="str">
        <f t="shared" si="24"/>
        <v>STL</v>
      </c>
    </row>
    <row r="40" spans="1:47" s="202" customFormat="1">
      <c r="A40" s="277">
        <f t="shared" si="12"/>
        <v>38</v>
      </c>
      <c r="B40" s="277">
        <f>IFERROR(VLOOKUP(C40,Import!$B$3:$T$450,19,FALSE),"")</f>
        <v>47</v>
      </c>
      <c r="C40" s="111" t="str">
        <f>IFERROR(VLOOKUP(A40,Import!$V$3:$X$419,3,FALSE),"")</f>
        <v>Wil Myers</v>
      </c>
      <c r="D40" s="235"/>
      <c r="E40" s="204"/>
      <c r="F40" s="112" t="str">
        <f>IFERROR(VLOOKUP($C40,Import!$B$3:$L$408,2,FALSE),"")</f>
        <v>TB</v>
      </c>
      <c r="G40" s="112" t="str">
        <f>IFERROR(VLOOKUP($C40,Import!$B$3:$L$408,3,FALSE),"")</f>
        <v>OF</v>
      </c>
      <c r="H40" s="112" t="str">
        <f>IFERROR(VLOOKUP($C40,Import!$B$3:$L$408,4,FALSE),"")</f>
        <v>OF</v>
      </c>
      <c r="I40" s="112">
        <f>IFERROR(VLOOKUP($C40,Import!$B$3:$L$408,5,FALSE),"")</f>
        <v>24</v>
      </c>
      <c r="J40" s="112" t="str">
        <f>IFERROR(VLOOKUP($C40,Import!$B$3:$L$408,2,FALSE),"")</f>
        <v>TB</v>
      </c>
      <c r="K40" s="112">
        <f>IFERROR(VLOOKUP($C40,Import!$B$3:$L$408,6,FALSE),"")</f>
        <v>551</v>
      </c>
      <c r="L40" s="112">
        <f>IFERROR(VLOOKUP($C40,Import!$B$3:$L$408,7,FALSE),"")</f>
        <v>78</v>
      </c>
      <c r="M40" s="112">
        <f>IFERROR(VLOOKUP($C40,Import!$B$3:$L$408,8,FALSE),"")</f>
        <v>25</v>
      </c>
      <c r="N40" s="112">
        <f>IFERROR(VLOOKUP($C40,Import!$B$3:$L$408,9,FALSE),"")</f>
        <v>90</v>
      </c>
      <c r="O40" s="112">
        <f>IFERROR(VLOOKUP($C40,Import!$B$3:$L$408,10,FALSE),"")</f>
        <v>10</v>
      </c>
      <c r="P40" s="278">
        <f>IFERROR(VLOOKUP($C40,Import!$B$3:$L$408,11,FALSE),"")</f>
        <v>0.27100000000000002</v>
      </c>
      <c r="Q40" s="2">
        <f t="shared" si="14"/>
        <v>149.321</v>
      </c>
      <c r="R40" s="2">
        <f>IF(D40='User Input'!$C$1,1,0)</f>
        <v>0</v>
      </c>
      <c r="S40" s="2">
        <f t="shared" si="19"/>
        <v>0</v>
      </c>
      <c r="T40" s="2">
        <f t="shared" si="15"/>
        <v>0</v>
      </c>
      <c r="U40" s="2" t="str">
        <f t="shared" si="16"/>
        <v>Wil Myers</v>
      </c>
      <c r="V40" s="2">
        <f t="shared" si="17"/>
        <v>0</v>
      </c>
      <c r="W40" s="9" t="str">
        <f t="shared" si="18"/>
        <v>TB</v>
      </c>
      <c r="X40" s="231">
        <v>38</v>
      </c>
      <c r="Y40" s="280">
        <f>IFERROR(VLOOKUP(Z40,Import!$B$3:$T$450,19,FALSE),"")</f>
        <v>116</v>
      </c>
      <c r="Z40" s="227" t="str">
        <f>IFERROR(VLOOKUP(X40,Import!$W$3:$X$419,2,FALSE),"")</f>
        <v>David Robertson</v>
      </c>
      <c r="AA40" s="235"/>
      <c r="AB40" s="237"/>
      <c r="AC40" s="112" t="str">
        <f>IFERROR(VLOOKUP($Z40,Import!$B$3:$L$408,2,FALSE),"")</f>
        <v>NYA</v>
      </c>
      <c r="AD40" s="112" t="str">
        <f>IFERROR(VLOOKUP($Z40,Import!$B$3:$L$408,3,FALSE),"")</f>
        <v>RP</v>
      </c>
      <c r="AE40" s="112" t="str">
        <f>IFERROR(VLOOKUP($Z40,Import!$B$3:$L$408,4,FALSE),"")</f>
        <v>RP</v>
      </c>
      <c r="AF40" s="112">
        <f>IFERROR(VLOOKUP($Z40,Import!$B$3:$L$408,5,FALSE),"")</f>
        <v>12</v>
      </c>
      <c r="AG40" s="112" t="str">
        <f>IFERROR(VLOOKUP($Z40,Import!$B$3:$L$408,2,FALSE),"")</f>
        <v>NYA</v>
      </c>
      <c r="AH40" s="112">
        <f>IFERROR(VLOOKUP($Z40,Import!$B$3:$Z$408,12,FALSE),"")</f>
        <v>72</v>
      </c>
      <c r="AI40" s="218">
        <f>IFERROR(VLOOKUP($Z40,Import!$B$3:$Z$408,15,FALSE),"")</f>
        <v>2.73</v>
      </c>
      <c r="AJ40" s="218">
        <f>IFERROR(VLOOKUP($Z40,Import!$B$3:$Z$408,16,FALSE),"")</f>
        <v>1.06</v>
      </c>
      <c r="AK40" s="112">
        <f>IFERROR(VLOOKUP($Z40,Import!$B$3:$Z$408,13,FALSE),"")</f>
        <v>6</v>
      </c>
      <c r="AL40" s="112">
        <f>IFERROR(VLOOKUP($Z40,Import!$B$3:$Z$408,14,FALSE),"")</f>
        <v>39</v>
      </c>
      <c r="AM40" s="112">
        <f>IFERROR(VLOOKUP($Z40,Import!$B$3:$Z$408,17,FALSE),"")</f>
        <v>93</v>
      </c>
      <c r="AN40" s="2">
        <f t="shared" si="7"/>
        <v>196.56</v>
      </c>
      <c r="AO40" s="2">
        <f t="shared" si="8"/>
        <v>76.320000000000007</v>
      </c>
      <c r="AP40" s="2">
        <f>IF(AA40='User Input'!$C$1,1,0)</f>
        <v>0</v>
      </c>
      <c r="AQ40" s="2">
        <f t="shared" si="20"/>
        <v>0</v>
      </c>
      <c r="AR40" s="2">
        <f t="shared" si="21"/>
        <v>0</v>
      </c>
      <c r="AS40" s="2" t="str">
        <f t="shared" si="22"/>
        <v>David Robertson</v>
      </c>
      <c r="AT40" s="2">
        <f t="shared" si="23"/>
        <v>0</v>
      </c>
      <c r="AU40" s="9" t="str">
        <f t="shared" si="24"/>
        <v>NYA</v>
      </c>
    </row>
    <row r="41" spans="1:47" s="202" customFormat="1">
      <c r="A41" s="277">
        <f t="shared" si="12"/>
        <v>39</v>
      </c>
      <c r="B41" s="277">
        <f>IFERROR(VLOOKUP(C41,Import!$B$3:$T$450,19,FALSE),"")</f>
        <v>48</v>
      </c>
      <c r="C41" s="111" t="str">
        <f>IFERROR(VLOOKUP(A41,Import!$V$3:$X$419,3,FALSE),"")</f>
        <v>Starling Marte</v>
      </c>
      <c r="D41" s="235"/>
      <c r="E41" s="204"/>
      <c r="F41" s="112" t="str">
        <f>IFERROR(VLOOKUP($C41,Import!$B$3:$L$408,2,FALSE),"")</f>
        <v>PIT</v>
      </c>
      <c r="G41" s="112" t="str">
        <f>IFERROR(VLOOKUP($C41,Import!$B$3:$L$408,3,FALSE),"")</f>
        <v>OF</v>
      </c>
      <c r="H41" s="112" t="str">
        <f>IFERROR(VLOOKUP($C41,Import!$B$3:$L$408,4,FALSE),"")</f>
        <v>OF</v>
      </c>
      <c r="I41" s="112">
        <f>IFERROR(VLOOKUP($C41,Import!$B$3:$L$408,5,FALSE),"")</f>
        <v>24</v>
      </c>
      <c r="J41" s="112" t="str">
        <f>IFERROR(VLOOKUP($C41,Import!$B$3:$L$408,2,FALSE),"")</f>
        <v>PIT</v>
      </c>
      <c r="K41" s="112">
        <f>IFERROR(VLOOKUP($C41,Import!$B$3:$L$408,6,FALSE),"")</f>
        <v>570</v>
      </c>
      <c r="L41" s="112">
        <f>IFERROR(VLOOKUP($C41,Import!$B$3:$L$408,7,FALSE),"")</f>
        <v>91</v>
      </c>
      <c r="M41" s="112">
        <f>IFERROR(VLOOKUP($C41,Import!$B$3:$L$408,8,FALSE),"")</f>
        <v>15</v>
      </c>
      <c r="N41" s="112">
        <f>IFERROR(VLOOKUP($C41,Import!$B$3:$L$408,9,FALSE),"")</f>
        <v>40</v>
      </c>
      <c r="O41" s="112">
        <f>IFERROR(VLOOKUP($C41,Import!$B$3:$L$408,10,FALSE),"")</f>
        <v>30</v>
      </c>
      <c r="P41" s="278">
        <f>IFERROR(VLOOKUP($C41,Import!$B$3:$L$408,11,FALSE),"")</f>
        <v>0.25900000000000001</v>
      </c>
      <c r="Q41" s="2">
        <f t="shared" si="14"/>
        <v>147.63</v>
      </c>
      <c r="R41" s="2">
        <f>IF(D41='User Input'!$C$1,1,0)</f>
        <v>0</v>
      </c>
      <c r="S41" s="2">
        <f t="shared" si="19"/>
        <v>0</v>
      </c>
      <c r="T41" s="2">
        <f t="shared" si="15"/>
        <v>0</v>
      </c>
      <c r="U41" s="2" t="str">
        <f t="shared" si="16"/>
        <v>Starling Marte</v>
      </c>
      <c r="V41" s="2">
        <f t="shared" si="17"/>
        <v>0</v>
      </c>
      <c r="W41" s="9" t="str">
        <f t="shared" si="18"/>
        <v>PIT</v>
      </c>
      <c r="X41" s="231">
        <v>39</v>
      </c>
      <c r="Y41" s="280">
        <f>IFERROR(VLOOKUP(Z41,Import!$B$3:$T$450,19,FALSE),"")</f>
        <v>119</v>
      </c>
      <c r="Z41" s="227" t="str">
        <f>IFERROR(VLOOKUP(X41,Import!$W$3:$X$419,2,FALSE),"")</f>
        <v>Koji Uehara</v>
      </c>
      <c r="AA41" s="235"/>
      <c r="AB41" s="237"/>
      <c r="AC41" s="112" t="str">
        <f>IFERROR(VLOOKUP($Z41,Import!$B$3:$L$408,2,FALSE),"")</f>
        <v>BOS</v>
      </c>
      <c r="AD41" s="112" t="str">
        <f>IFERROR(VLOOKUP($Z41,Import!$B$3:$L$408,3,FALSE),"")</f>
        <v>RP</v>
      </c>
      <c r="AE41" s="112" t="str">
        <f>IFERROR(VLOOKUP($Z41,Import!$B$3:$L$408,4,FALSE),"")</f>
        <v>RP</v>
      </c>
      <c r="AF41" s="112">
        <f>IFERROR(VLOOKUP($Z41,Import!$B$3:$L$408,5,FALSE),"")</f>
        <v>12</v>
      </c>
      <c r="AG41" s="112" t="str">
        <f>IFERROR(VLOOKUP($Z41,Import!$B$3:$L$408,2,FALSE),"")</f>
        <v>BOS</v>
      </c>
      <c r="AH41" s="112">
        <f>IFERROR(VLOOKUP($Z41,Import!$B$3:$Z$408,12,FALSE),"")</f>
        <v>71</v>
      </c>
      <c r="AI41" s="218">
        <f>IFERROR(VLOOKUP($Z41,Import!$B$3:$Z$408,15,FALSE),"")</f>
        <v>2.89</v>
      </c>
      <c r="AJ41" s="218">
        <f>IFERROR(VLOOKUP($Z41,Import!$B$3:$Z$408,16,FALSE),"")</f>
        <v>1.04</v>
      </c>
      <c r="AK41" s="112">
        <f>IFERROR(VLOOKUP($Z41,Import!$B$3:$Z$408,13,FALSE),"")</f>
        <v>5</v>
      </c>
      <c r="AL41" s="112">
        <f>IFERROR(VLOOKUP($Z41,Import!$B$3:$Z$408,14,FALSE),"")</f>
        <v>39</v>
      </c>
      <c r="AM41" s="112">
        <f>IFERROR(VLOOKUP($Z41,Import!$B$3:$Z$408,17,FALSE),"")</f>
        <v>94</v>
      </c>
      <c r="AN41" s="2">
        <f t="shared" si="7"/>
        <v>205.19</v>
      </c>
      <c r="AO41" s="2">
        <f t="shared" si="8"/>
        <v>73.84</v>
      </c>
      <c r="AP41" s="2">
        <f>IF(AA41='User Input'!$C$1,1,0)</f>
        <v>0</v>
      </c>
      <c r="AQ41" s="2">
        <f t="shared" si="20"/>
        <v>0</v>
      </c>
      <c r="AR41" s="2">
        <f t="shared" si="21"/>
        <v>0</v>
      </c>
      <c r="AS41" s="2" t="str">
        <f t="shared" si="22"/>
        <v>Koji Uehara</v>
      </c>
      <c r="AT41" s="2">
        <f t="shared" si="23"/>
        <v>0</v>
      </c>
      <c r="AU41" s="9" t="str">
        <f t="shared" si="24"/>
        <v>BOS</v>
      </c>
    </row>
    <row r="42" spans="1:47" s="202" customFormat="1">
      <c r="A42" s="277">
        <f t="shared" si="12"/>
        <v>40</v>
      </c>
      <c r="B42" s="277">
        <f>IFERROR(VLOOKUP(C42,Import!$B$3:$T$450,19,FALSE),"")</f>
        <v>49</v>
      </c>
      <c r="C42" s="111" t="str">
        <f>IFERROR(VLOOKUP(A42,Import!$V$3:$X$419,3,FALSE),"")</f>
        <v>Alex Gordon</v>
      </c>
      <c r="D42" s="235"/>
      <c r="E42" s="204"/>
      <c r="F42" s="112" t="str">
        <f>IFERROR(VLOOKUP($C42,Import!$B$3:$L$408,2,FALSE),"")</f>
        <v>KC</v>
      </c>
      <c r="G42" s="112" t="str">
        <f>IFERROR(VLOOKUP($C42,Import!$B$3:$L$408,3,FALSE),"")</f>
        <v>OF</v>
      </c>
      <c r="H42" s="112" t="str">
        <f>IFERROR(VLOOKUP($C42,Import!$B$3:$L$408,4,FALSE),"")</f>
        <v>OF</v>
      </c>
      <c r="I42" s="112">
        <f>IFERROR(VLOOKUP($C42,Import!$B$3:$L$408,5,FALSE),"")</f>
        <v>23</v>
      </c>
      <c r="J42" s="112" t="str">
        <f>IFERROR(VLOOKUP($C42,Import!$B$3:$L$408,2,FALSE),"")</f>
        <v>KC</v>
      </c>
      <c r="K42" s="112">
        <f>IFERROR(VLOOKUP($C42,Import!$B$3:$L$408,6,FALSE),"")</f>
        <v>583</v>
      </c>
      <c r="L42" s="112">
        <f>IFERROR(VLOOKUP($C42,Import!$B$3:$L$408,7,FALSE),"")</f>
        <v>84</v>
      </c>
      <c r="M42" s="112">
        <f>IFERROR(VLOOKUP($C42,Import!$B$3:$L$408,8,FALSE),"")</f>
        <v>23</v>
      </c>
      <c r="N42" s="112">
        <f>IFERROR(VLOOKUP($C42,Import!$B$3:$L$408,9,FALSE),"")</f>
        <v>92</v>
      </c>
      <c r="O42" s="112">
        <f>IFERROR(VLOOKUP($C42,Import!$B$3:$L$408,10,FALSE),"")</f>
        <v>12</v>
      </c>
      <c r="P42" s="278">
        <f>IFERROR(VLOOKUP($C42,Import!$B$3:$L$408,11,FALSE),"")</f>
        <v>0.28199999999999997</v>
      </c>
      <c r="Q42" s="2">
        <f t="shared" si="14"/>
        <v>164.40599999999998</v>
      </c>
      <c r="R42" s="2">
        <f>IF(D42='User Input'!$C$1,1,0)</f>
        <v>0</v>
      </c>
      <c r="S42" s="2">
        <f t="shared" si="19"/>
        <v>0</v>
      </c>
      <c r="T42" s="2">
        <f t="shared" si="15"/>
        <v>0</v>
      </c>
      <c r="U42" s="2" t="str">
        <f t="shared" si="16"/>
        <v>Alex Gordon</v>
      </c>
      <c r="V42" s="2">
        <f t="shared" si="17"/>
        <v>0</v>
      </c>
      <c r="W42" s="9" t="str">
        <f t="shared" si="18"/>
        <v>KC</v>
      </c>
      <c r="X42" s="231">
        <v>40</v>
      </c>
      <c r="Y42" s="280">
        <f>IFERROR(VLOOKUP(Z42,Import!$B$3:$T$450,19,FALSE),"")</f>
        <v>123</v>
      </c>
      <c r="Z42" s="227" t="str">
        <f>IFERROR(VLOOKUP(X42,Import!$W$3:$X$419,2,FALSE),"")</f>
        <v>Danny Salazar</v>
      </c>
      <c r="AA42" s="235"/>
      <c r="AB42" s="219"/>
      <c r="AC42" s="112" t="str">
        <f>IFERROR(VLOOKUP($Z42,Import!$B$3:$L$408,2,FALSE),"")</f>
        <v>CLE</v>
      </c>
      <c r="AD42" s="112" t="str">
        <f>IFERROR(VLOOKUP($Z42,Import!$B$3:$L$408,3,FALSE),"")</f>
        <v>SP</v>
      </c>
      <c r="AE42" s="112" t="str">
        <f>IFERROR(VLOOKUP($Z42,Import!$B$3:$L$408,4,FALSE),"")</f>
        <v>SP</v>
      </c>
      <c r="AF42" s="112">
        <f>IFERROR(VLOOKUP($Z42,Import!$B$3:$L$408,5,FALSE),"")</f>
        <v>11</v>
      </c>
      <c r="AG42" s="112" t="str">
        <f>IFERROR(VLOOKUP($Z42,Import!$B$3:$L$408,2,FALSE),"")</f>
        <v>CLE</v>
      </c>
      <c r="AH42" s="112">
        <f>IFERROR(VLOOKUP($Z42,Import!$B$3:$Z$408,12,FALSE),"")</f>
        <v>170</v>
      </c>
      <c r="AI42" s="218">
        <f>IFERROR(VLOOKUP($Z42,Import!$B$3:$Z$408,15,FALSE),"")</f>
        <v>3.4</v>
      </c>
      <c r="AJ42" s="218">
        <f>IFERROR(VLOOKUP($Z42,Import!$B$3:$Z$408,16,FALSE),"")</f>
        <v>1.19</v>
      </c>
      <c r="AK42" s="112">
        <f>IFERROR(VLOOKUP($Z42,Import!$B$3:$Z$408,13,FALSE),"")</f>
        <v>10</v>
      </c>
      <c r="AL42" s="112">
        <f>IFERROR(VLOOKUP($Z42,Import!$B$3:$Z$408,14,FALSE),"")</f>
        <v>0</v>
      </c>
      <c r="AM42" s="112">
        <f>IFERROR(VLOOKUP($Z42,Import!$B$3:$Z$408,17,FALSE),"")</f>
        <v>180</v>
      </c>
      <c r="AN42" s="2">
        <f t="shared" si="7"/>
        <v>578</v>
      </c>
      <c r="AO42" s="2">
        <f t="shared" si="8"/>
        <v>202.29999999999998</v>
      </c>
      <c r="AP42" s="2">
        <f>IF(AA42='User Input'!$C$1,1,0)</f>
        <v>0</v>
      </c>
      <c r="AQ42" s="2">
        <f t="shared" si="20"/>
        <v>0</v>
      </c>
      <c r="AR42" s="2">
        <f t="shared" si="21"/>
        <v>0</v>
      </c>
      <c r="AS42" s="2" t="str">
        <f t="shared" si="22"/>
        <v>Danny Salazar</v>
      </c>
      <c r="AT42" s="2">
        <f t="shared" si="23"/>
        <v>0</v>
      </c>
      <c r="AU42" s="9" t="str">
        <f t="shared" si="24"/>
        <v>CLE</v>
      </c>
    </row>
    <row r="43" spans="1:47" s="202" customFormat="1">
      <c r="A43" s="277">
        <f t="shared" si="12"/>
        <v>41</v>
      </c>
      <c r="B43" s="277">
        <f>IFERROR(VLOOKUP(C43,Import!$B$3:$T$450,19,FALSE),"")</f>
        <v>50</v>
      </c>
      <c r="C43" s="111" t="str">
        <f>IFERROR(VLOOKUP(A43,Import!$V$3:$X$419,3,FALSE),"")</f>
        <v>Carlos Gomez</v>
      </c>
      <c r="D43" s="235"/>
      <c r="E43" s="204"/>
      <c r="F43" s="112" t="str">
        <f>IFERROR(VLOOKUP($C43,Import!$B$3:$L$408,2,FALSE),"")</f>
        <v>MIL</v>
      </c>
      <c r="G43" s="112" t="str">
        <f>IFERROR(VLOOKUP($C43,Import!$B$3:$L$408,3,FALSE),"")</f>
        <v>OF</v>
      </c>
      <c r="H43" s="112" t="str">
        <f>IFERROR(VLOOKUP($C43,Import!$B$3:$L$408,4,FALSE),"")</f>
        <v>OF</v>
      </c>
      <c r="I43" s="112">
        <f>IFERROR(VLOOKUP($C43,Import!$B$3:$L$408,5,FALSE),"")</f>
        <v>23</v>
      </c>
      <c r="J43" s="112" t="str">
        <f>IFERROR(VLOOKUP($C43,Import!$B$3:$L$408,2,FALSE),"")</f>
        <v>MIL</v>
      </c>
      <c r="K43" s="112">
        <f>IFERROR(VLOOKUP($C43,Import!$B$3:$L$408,6,FALSE),"")</f>
        <v>518</v>
      </c>
      <c r="L43" s="112">
        <f>IFERROR(VLOOKUP($C43,Import!$B$3:$L$408,7,FALSE),"")</f>
        <v>84</v>
      </c>
      <c r="M43" s="112">
        <f>IFERROR(VLOOKUP($C43,Import!$B$3:$L$408,8,FALSE),"")</f>
        <v>22</v>
      </c>
      <c r="N43" s="112">
        <f>IFERROR(VLOOKUP($C43,Import!$B$3:$L$408,9,FALSE),"")</f>
        <v>71</v>
      </c>
      <c r="O43" s="112">
        <f>IFERROR(VLOOKUP($C43,Import!$B$3:$L$408,10,FALSE),"")</f>
        <v>35</v>
      </c>
      <c r="P43" s="278">
        <f>IFERROR(VLOOKUP($C43,Import!$B$3:$L$408,11,FALSE),"")</f>
        <v>0.25900000000000001</v>
      </c>
      <c r="Q43" s="2">
        <f t="shared" si="14"/>
        <v>134.16200000000001</v>
      </c>
      <c r="R43" s="2">
        <f>IF(D43='User Input'!$C$1,1,0)</f>
        <v>0</v>
      </c>
      <c r="S43" s="2">
        <f t="shared" si="19"/>
        <v>0</v>
      </c>
      <c r="T43" s="2">
        <f t="shared" si="15"/>
        <v>0</v>
      </c>
      <c r="U43" s="2" t="str">
        <f t="shared" si="16"/>
        <v>Carlos Gomez</v>
      </c>
      <c r="V43" s="2">
        <f t="shared" si="17"/>
        <v>0</v>
      </c>
      <c r="W43" s="9" t="str">
        <f t="shared" si="18"/>
        <v>MIL</v>
      </c>
      <c r="X43" s="231">
        <v>41</v>
      </c>
      <c r="Y43" s="280">
        <f>IFERROR(VLOOKUP(Z43,Import!$B$3:$T$450,19,FALSE),"")</f>
        <v>124</v>
      </c>
      <c r="Z43" s="227" t="str">
        <f>IFERROR(VLOOKUP(X43,Import!$W$3:$X$419,2,FALSE),"")</f>
        <v>Tony Cingrani</v>
      </c>
      <c r="AA43" s="235"/>
      <c r="AB43" s="219"/>
      <c r="AC43" s="112" t="str">
        <f>IFERROR(VLOOKUP($Z43,Import!$B$3:$L$408,2,FALSE),"")</f>
        <v>CIN</v>
      </c>
      <c r="AD43" s="112" t="str">
        <f>IFERROR(VLOOKUP($Z43,Import!$B$3:$L$408,3,FALSE),"")</f>
        <v>SP</v>
      </c>
      <c r="AE43" s="112" t="str">
        <f>IFERROR(VLOOKUP($Z43,Import!$B$3:$L$408,4,FALSE),"")</f>
        <v>SP</v>
      </c>
      <c r="AF43" s="112">
        <f>IFERROR(VLOOKUP($Z43,Import!$B$3:$L$408,5,FALSE),"")</f>
        <v>11</v>
      </c>
      <c r="AG43" s="112" t="str">
        <f>IFERROR(VLOOKUP($Z43,Import!$B$3:$L$408,2,FALSE),"")</f>
        <v>CIN</v>
      </c>
      <c r="AH43" s="112">
        <f>IFERROR(VLOOKUP($Z43,Import!$B$3:$Z$408,12,FALSE),"")</f>
        <v>160</v>
      </c>
      <c r="AI43" s="218">
        <f>IFERROR(VLOOKUP($Z43,Import!$B$3:$Z$408,15,FALSE),"")</f>
        <v>3.46</v>
      </c>
      <c r="AJ43" s="218">
        <f>IFERROR(VLOOKUP($Z43,Import!$B$3:$Z$408,16,FALSE),"")</f>
        <v>1.22</v>
      </c>
      <c r="AK43" s="112">
        <f>IFERROR(VLOOKUP($Z43,Import!$B$3:$Z$408,13,FALSE),"")</f>
        <v>12</v>
      </c>
      <c r="AL43" s="112">
        <f>IFERROR(VLOOKUP($Z43,Import!$B$3:$Z$408,14,FALSE),"")</f>
        <v>0</v>
      </c>
      <c r="AM43" s="112">
        <f>IFERROR(VLOOKUP($Z43,Import!$B$3:$Z$408,17,FALSE),"")</f>
        <v>163</v>
      </c>
      <c r="AN43" s="2">
        <f t="shared" si="7"/>
        <v>553.6</v>
      </c>
      <c r="AO43" s="2">
        <f t="shared" si="8"/>
        <v>195.2</v>
      </c>
      <c r="AP43" s="2">
        <f>IF(AA43='User Input'!$C$1,1,0)</f>
        <v>0</v>
      </c>
      <c r="AQ43" s="2">
        <f t="shared" si="20"/>
        <v>0</v>
      </c>
      <c r="AR43" s="2">
        <f t="shared" si="21"/>
        <v>0</v>
      </c>
      <c r="AS43" s="2" t="str">
        <f t="shared" si="22"/>
        <v>Tony Cingrani</v>
      </c>
      <c r="AT43" s="2">
        <f t="shared" si="23"/>
        <v>0</v>
      </c>
      <c r="AU43" s="9" t="str">
        <f t="shared" si="24"/>
        <v>CIN</v>
      </c>
    </row>
    <row r="44" spans="1:47" s="202" customFormat="1">
      <c r="A44" s="277">
        <f t="shared" si="12"/>
        <v>42</v>
      </c>
      <c r="B44" s="277">
        <f>IFERROR(VLOOKUP(C44,Import!$B$3:$T$450,19,FALSE),"")</f>
        <v>56</v>
      </c>
      <c r="C44" s="111" t="str">
        <f>IFERROR(VLOOKUP(A44,Import!$V$3:$X$419,3,FALSE),"")</f>
        <v>Josh Donaldson</v>
      </c>
      <c r="D44" s="235"/>
      <c r="E44" s="204"/>
      <c r="F44" s="112" t="str">
        <f>IFERROR(VLOOKUP($C44,Import!$B$3:$L$408,2,FALSE),"")</f>
        <v>OAK</v>
      </c>
      <c r="G44" s="112" t="str">
        <f>IFERROR(VLOOKUP($C44,Import!$B$3:$L$408,3,FALSE),"")</f>
        <v>3B</v>
      </c>
      <c r="H44" s="112" t="str">
        <f>IFERROR(VLOOKUP($C44,Import!$B$3:$L$408,4,FALSE),"")</f>
        <v>3B</v>
      </c>
      <c r="I44" s="112">
        <f>IFERROR(VLOOKUP($C44,Import!$B$3:$L$408,5,FALSE),"")</f>
        <v>22</v>
      </c>
      <c r="J44" s="112" t="str">
        <f>IFERROR(VLOOKUP($C44,Import!$B$3:$L$408,2,FALSE),"")</f>
        <v>OAK</v>
      </c>
      <c r="K44" s="112">
        <f>IFERROR(VLOOKUP($C44,Import!$B$3:$L$408,6,FALSE),"")</f>
        <v>541</v>
      </c>
      <c r="L44" s="112">
        <f>IFERROR(VLOOKUP($C44,Import!$B$3:$L$408,7,FALSE),"")</f>
        <v>74</v>
      </c>
      <c r="M44" s="112">
        <f>IFERROR(VLOOKUP($C44,Import!$B$3:$L$408,8,FALSE),"")</f>
        <v>19</v>
      </c>
      <c r="N44" s="112">
        <f>IFERROR(VLOOKUP($C44,Import!$B$3:$L$408,9,FALSE),"")</f>
        <v>80</v>
      </c>
      <c r="O44" s="112">
        <f>IFERROR(VLOOKUP($C44,Import!$B$3:$L$408,10,FALSE),"")</f>
        <v>4</v>
      </c>
      <c r="P44" s="278">
        <f>IFERROR(VLOOKUP($C44,Import!$B$3:$L$408,11,FALSE),"")</f>
        <v>0.28999999999999998</v>
      </c>
      <c r="Q44" s="2">
        <f t="shared" si="14"/>
        <v>156.88999999999999</v>
      </c>
      <c r="R44" s="2">
        <f>IF(D44='User Input'!$C$1,1,0)</f>
        <v>0</v>
      </c>
      <c r="S44" s="2">
        <f t="shared" si="19"/>
        <v>0</v>
      </c>
      <c r="T44" s="2">
        <f t="shared" si="15"/>
        <v>0</v>
      </c>
      <c r="U44" s="2" t="str">
        <f t="shared" si="16"/>
        <v>Josh Donaldson</v>
      </c>
      <c r="V44" s="2">
        <f t="shared" si="17"/>
        <v>0</v>
      </c>
      <c r="W44" s="9" t="str">
        <f t="shared" si="18"/>
        <v>OAK</v>
      </c>
      <c r="X44" s="231">
        <v>42</v>
      </c>
      <c r="Y44" s="280">
        <f>IFERROR(VLOOKUP(Z44,Import!$B$3:$T$450,19,FALSE),"")</f>
        <v>126</v>
      </c>
      <c r="Z44" s="227" t="str">
        <f>IFERROR(VLOOKUP(X44,Import!$W$3:$X$419,2,FALSE),"")</f>
        <v>Cole Hamels</v>
      </c>
      <c r="AA44" s="235"/>
      <c r="AB44" s="206"/>
      <c r="AC44" s="112" t="str">
        <f>IFERROR(VLOOKUP($Z44,Import!$B$3:$L$408,2,FALSE),"")</f>
        <v>PHI</v>
      </c>
      <c r="AD44" s="112" t="str">
        <f>IFERROR(VLOOKUP($Z44,Import!$B$3:$L$408,3,FALSE),"")</f>
        <v>SP</v>
      </c>
      <c r="AE44" s="112" t="str">
        <f>IFERROR(VLOOKUP($Z44,Import!$B$3:$L$408,4,FALSE),"")</f>
        <v>SP</v>
      </c>
      <c r="AF44" s="112">
        <f>IFERROR(VLOOKUP($Z44,Import!$B$3:$L$408,5,FALSE),"")</f>
        <v>11</v>
      </c>
      <c r="AG44" s="112" t="str">
        <f>IFERROR(VLOOKUP($Z44,Import!$B$3:$L$408,2,FALSE),"")</f>
        <v>PHI</v>
      </c>
      <c r="AH44" s="112">
        <f>IFERROR(VLOOKUP($Z44,Import!$B$3:$Z$408,12,FALSE),"")</f>
        <v>222</v>
      </c>
      <c r="AI44" s="218">
        <f>IFERROR(VLOOKUP($Z44,Import!$B$3:$Z$408,15,FALSE),"")</f>
        <v>3.68</v>
      </c>
      <c r="AJ44" s="218">
        <f>IFERROR(VLOOKUP($Z44,Import!$B$3:$Z$408,16,FALSE),"")</f>
        <v>1.18</v>
      </c>
      <c r="AK44" s="112">
        <f>IFERROR(VLOOKUP($Z44,Import!$B$3:$Z$408,13,FALSE),"")</f>
        <v>11</v>
      </c>
      <c r="AL44" s="112">
        <f>IFERROR(VLOOKUP($Z44,Import!$B$3:$Z$408,14,FALSE),"")</f>
        <v>0</v>
      </c>
      <c r="AM44" s="112">
        <f>IFERROR(VLOOKUP($Z44,Import!$B$3:$Z$408,17,FALSE),"")</f>
        <v>192</v>
      </c>
      <c r="AN44" s="2">
        <f t="shared" si="7"/>
        <v>816.96</v>
      </c>
      <c r="AO44" s="2">
        <f t="shared" si="8"/>
        <v>261.95999999999998</v>
      </c>
      <c r="AP44" s="2">
        <f>IF(AA44='User Input'!$C$1,1,0)</f>
        <v>0</v>
      </c>
      <c r="AQ44" s="2">
        <f t="shared" si="20"/>
        <v>0</v>
      </c>
      <c r="AR44" s="2">
        <f t="shared" si="21"/>
        <v>0</v>
      </c>
      <c r="AS44" s="2" t="str">
        <f t="shared" si="22"/>
        <v>Cole Hamels</v>
      </c>
      <c r="AT44" s="2">
        <f t="shared" si="23"/>
        <v>0</v>
      </c>
      <c r="AU44" s="9" t="str">
        <f t="shared" si="24"/>
        <v>PHI</v>
      </c>
    </row>
    <row r="45" spans="1:47" s="202" customFormat="1">
      <c r="A45" s="277">
        <f t="shared" si="12"/>
        <v>43</v>
      </c>
      <c r="B45" s="277">
        <f>IFERROR(VLOOKUP(C45,Import!$B$3:$T$450,19,FALSE),"")</f>
        <v>57</v>
      </c>
      <c r="C45" s="111" t="str">
        <f>IFERROR(VLOOKUP(A45,Import!$V$3:$X$419,3,FALSE),"")</f>
        <v>Hunter Pence</v>
      </c>
      <c r="D45" s="235"/>
      <c r="E45" s="204"/>
      <c r="F45" s="112" t="str">
        <f>IFERROR(VLOOKUP($C45,Import!$B$3:$L$408,2,FALSE),"")</f>
        <v>SF</v>
      </c>
      <c r="G45" s="112" t="str">
        <f>IFERROR(VLOOKUP($C45,Import!$B$3:$L$408,3,FALSE),"")</f>
        <v>OF</v>
      </c>
      <c r="H45" s="112" t="str">
        <f>IFERROR(VLOOKUP($C45,Import!$B$3:$L$408,4,FALSE),"")</f>
        <v>OF</v>
      </c>
      <c r="I45" s="112">
        <f>IFERROR(VLOOKUP($C45,Import!$B$3:$L$408,5,FALSE),"")</f>
        <v>22</v>
      </c>
      <c r="J45" s="112" t="str">
        <f>IFERROR(VLOOKUP($C45,Import!$B$3:$L$408,2,FALSE),"")</f>
        <v>SF</v>
      </c>
      <c r="K45" s="112">
        <f>IFERROR(VLOOKUP($C45,Import!$B$3:$L$408,6,FALSE),"")</f>
        <v>601</v>
      </c>
      <c r="L45" s="112">
        <f>IFERROR(VLOOKUP($C45,Import!$B$3:$L$408,7,FALSE),"")</f>
        <v>83</v>
      </c>
      <c r="M45" s="112">
        <f>IFERROR(VLOOKUP($C45,Import!$B$3:$L$408,8,FALSE),"")</f>
        <v>24</v>
      </c>
      <c r="N45" s="112">
        <f>IFERROR(VLOOKUP($C45,Import!$B$3:$L$408,9,FALSE),"")</f>
        <v>90</v>
      </c>
      <c r="O45" s="112">
        <f>IFERROR(VLOOKUP($C45,Import!$B$3:$L$408,10,FALSE),"")</f>
        <v>12</v>
      </c>
      <c r="P45" s="278">
        <f>IFERROR(VLOOKUP($C45,Import!$B$3:$L$408,11,FALSE),"")</f>
        <v>0.26200000000000001</v>
      </c>
      <c r="Q45" s="2">
        <f t="shared" si="14"/>
        <v>157.46200000000002</v>
      </c>
      <c r="R45" s="2">
        <f>IF(D45='User Input'!$C$1,1,0)</f>
        <v>0</v>
      </c>
      <c r="S45" s="2">
        <f t="shared" si="19"/>
        <v>0</v>
      </c>
      <c r="T45" s="2">
        <f t="shared" si="15"/>
        <v>0</v>
      </c>
      <c r="U45" s="2" t="str">
        <f t="shared" si="16"/>
        <v>Hunter Pence</v>
      </c>
      <c r="V45" s="2">
        <f t="shared" si="17"/>
        <v>0</v>
      </c>
      <c r="W45" s="9" t="str">
        <f t="shared" si="18"/>
        <v>SF</v>
      </c>
      <c r="X45" s="231">
        <v>43</v>
      </c>
      <c r="Y45" s="280">
        <f>IFERROR(VLOOKUP(Z45,Import!$B$3:$T$450,19,FALSE),"")</f>
        <v>127</v>
      </c>
      <c r="Z45" s="227" t="str">
        <f>IFERROR(VLOOKUP(X45,Import!$W$3:$X$419,2,FALSE),"")</f>
        <v>Jered Weaver</v>
      </c>
      <c r="AA45" s="235"/>
      <c r="AB45" s="206"/>
      <c r="AC45" s="112" t="str">
        <f>IFERROR(VLOOKUP($Z45,Import!$B$3:$L$408,2,FALSE),"")</f>
        <v>LAA</v>
      </c>
      <c r="AD45" s="112" t="str">
        <f>IFERROR(VLOOKUP($Z45,Import!$B$3:$L$408,3,FALSE),"")</f>
        <v>SP</v>
      </c>
      <c r="AE45" s="112" t="str">
        <f>IFERROR(VLOOKUP($Z45,Import!$B$3:$L$408,4,FALSE),"")</f>
        <v>SP</v>
      </c>
      <c r="AF45" s="112">
        <f>IFERROR(VLOOKUP($Z45,Import!$B$3:$L$408,5,FALSE),"")</f>
        <v>11</v>
      </c>
      <c r="AG45" s="112" t="str">
        <f>IFERROR(VLOOKUP($Z45,Import!$B$3:$L$408,2,FALSE),"")</f>
        <v>LAA</v>
      </c>
      <c r="AH45" s="112">
        <f>IFERROR(VLOOKUP($Z45,Import!$B$3:$Z$408,12,FALSE),"")</f>
        <v>186</v>
      </c>
      <c r="AI45" s="218">
        <f>IFERROR(VLOOKUP($Z45,Import!$B$3:$Z$408,15,FALSE),"")</f>
        <v>3.44</v>
      </c>
      <c r="AJ45" s="218">
        <f>IFERROR(VLOOKUP($Z45,Import!$B$3:$Z$408,16,FALSE),"")</f>
        <v>1.1000000000000001</v>
      </c>
      <c r="AK45" s="112">
        <f>IFERROR(VLOOKUP($Z45,Import!$B$3:$Z$408,13,FALSE),"")</f>
        <v>14</v>
      </c>
      <c r="AL45" s="112">
        <f>IFERROR(VLOOKUP($Z45,Import!$B$3:$Z$408,14,FALSE),"")</f>
        <v>0</v>
      </c>
      <c r="AM45" s="112">
        <f>IFERROR(VLOOKUP($Z45,Import!$B$3:$Z$408,17,FALSE),"")</f>
        <v>140</v>
      </c>
      <c r="AN45" s="2">
        <f t="shared" si="7"/>
        <v>639.84</v>
      </c>
      <c r="AO45" s="2">
        <f t="shared" si="8"/>
        <v>204.60000000000002</v>
      </c>
      <c r="AP45" s="2">
        <f>IF(AA45='User Input'!$C$1,1,0)</f>
        <v>0</v>
      </c>
      <c r="AQ45" s="2">
        <f t="shared" si="20"/>
        <v>0</v>
      </c>
      <c r="AR45" s="2">
        <f t="shared" si="21"/>
        <v>0</v>
      </c>
      <c r="AS45" s="2" t="str">
        <f t="shared" si="22"/>
        <v>Jered Weaver</v>
      </c>
      <c r="AT45" s="2">
        <f t="shared" si="23"/>
        <v>0</v>
      </c>
      <c r="AU45" s="9" t="str">
        <f t="shared" si="24"/>
        <v>LAA</v>
      </c>
    </row>
    <row r="46" spans="1:47" s="202" customFormat="1">
      <c r="A46" s="277">
        <f t="shared" si="12"/>
        <v>44</v>
      </c>
      <c r="B46" s="277">
        <f>IFERROR(VLOOKUP(C46,Import!$B$3:$T$450,19,FALSE),"")</f>
        <v>60</v>
      </c>
      <c r="C46" s="111" t="str">
        <f>IFERROR(VLOOKUP(A46,Import!$V$3:$X$419,3,FALSE),"")</f>
        <v>Anthony Rizzo</v>
      </c>
      <c r="D46" s="235"/>
      <c r="E46" s="204"/>
      <c r="F46" s="112" t="str">
        <f>IFERROR(VLOOKUP($C46,Import!$B$3:$L$408,2,FALSE),"")</f>
        <v>CHN</v>
      </c>
      <c r="G46" s="112" t="str">
        <f>IFERROR(VLOOKUP($C46,Import!$B$3:$L$408,3,FALSE),"")</f>
        <v>1B</v>
      </c>
      <c r="H46" s="112" t="str">
        <f>IFERROR(VLOOKUP($C46,Import!$B$3:$L$408,4,FALSE),"")</f>
        <v>1B</v>
      </c>
      <c r="I46" s="112">
        <f>IFERROR(VLOOKUP($C46,Import!$B$3:$L$408,5,FALSE),"")</f>
        <v>21</v>
      </c>
      <c r="J46" s="112" t="str">
        <f>IFERROR(VLOOKUP($C46,Import!$B$3:$L$408,2,FALSE),"")</f>
        <v>CHN</v>
      </c>
      <c r="K46" s="112">
        <f>IFERROR(VLOOKUP($C46,Import!$B$3:$L$408,6,FALSE),"")</f>
        <v>589</v>
      </c>
      <c r="L46" s="112">
        <f>IFERROR(VLOOKUP($C46,Import!$B$3:$L$408,7,FALSE),"")</f>
        <v>82</v>
      </c>
      <c r="M46" s="112">
        <f>IFERROR(VLOOKUP($C46,Import!$B$3:$L$408,8,FALSE),"")</f>
        <v>28</v>
      </c>
      <c r="N46" s="112">
        <f>IFERROR(VLOOKUP($C46,Import!$B$3:$L$408,9,FALSE),"")</f>
        <v>92</v>
      </c>
      <c r="O46" s="112">
        <f>IFERROR(VLOOKUP($C46,Import!$B$3:$L$408,10,FALSE),"")</f>
        <v>8</v>
      </c>
      <c r="P46" s="278">
        <f>IFERROR(VLOOKUP($C46,Import!$B$3:$L$408,11,FALSE),"")</f>
        <v>0.25600000000000001</v>
      </c>
      <c r="Q46" s="2">
        <f t="shared" si="14"/>
        <v>150.78399999999999</v>
      </c>
      <c r="R46" s="2">
        <f>IF(D46='User Input'!$C$1,1,0)</f>
        <v>0</v>
      </c>
      <c r="S46" s="2">
        <f t="shared" si="19"/>
        <v>0</v>
      </c>
      <c r="T46" s="2">
        <f t="shared" si="15"/>
        <v>0</v>
      </c>
      <c r="U46" s="2" t="str">
        <f t="shared" si="16"/>
        <v>Anthony Rizzo</v>
      </c>
      <c r="V46" s="2">
        <f t="shared" si="17"/>
        <v>0</v>
      </c>
      <c r="W46" s="9" t="str">
        <f t="shared" si="18"/>
        <v>CHN</v>
      </c>
      <c r="X46" s="231">
        <v>44</v>
      </c>
      <c r="Y46" s="280">
        <f>IFERROR(VLOOKUP(Z46,Import!$B$3:$T$450,19,FALSE),"")</f>
        <v>128</v>
      </c>
      <c r="Z46" s="227" t="str">
        <f>IFERROR(VLOOKUP(X46,Import!$W$3:$X$419,2,FALSE),"")</f>
        <v>Shelby Miller</v>
      </c>
      <c r="AA46" s="235"/>
      <c r="AB46" s="219"/>
      <c r="AC46" s="112" t="str">
        <f>IFERROR(VLOOKUP($Z46,Import!$B$3:$L$408,2,FALSE),"")</f>
        <v>STL</v>
      </c>
      <c r="AD46" s="112" t="str">
        <f>IFERROR(VLOOKUP($Z46,Import!$B$3:$L$408,3,FALSE),"")</f>
        <v>SP</v>
      </c>
      <c r="AE46" s="112" t="str">
        <f>IFERROR(VLOOKUP($Z46,Import!$B$3:$L$408,4,FALSE),"")</f>
        <v>SP</v>
      </c>
      <c r="AF46" s="112">
        <f>IFERROR(VLOOKUP($Z46,Import!$B$3:$L$408,5,FALSE),"")</f>
        <v>11</v>
      </c>
      <c r="AG46" s="112" t="str">
        <f>IFERROR(VLOOKUP($Z46,Import!$B$3:$L$408,2,FALSE),"")</f>
        <v>STL</v>
      </c>
      <c r="AH46" s="112">
        <f>IFERROR(VLOOKUP($Z46,Import!$B$3:$Z$408,12,FALSE),"")</f>
        <v>184</v>
      </c>
      <c r="AI46" s="218">
        <f>IFERROR(VLOOKUP($Z46,Import!$B$3:$Z$408,15,FALSE),"")</f>
        <v>3.71</v>
      </c>
      <c r="AJ46" s="218">
        <f>IFERROR(VLOOKUP($Z46,Import!$B$3:$Z$408,16,FALSE),"")</f>
        <v>1.25</v>
      </c>
      <c r="AK46" s="112">
        <f>IFERROR(VLOOKUP($Z46,Import!$B$3:$Z$408,13,FALSE),"")</f>
        <v>13</v>
      </c>
      <c r="AL46" s="112">
        <f>IFERROR(VLOOKUP($Z46,Import!$B$3:$Z$408,14,FALSE),"")</f>
        <v>0</v>
      </c>
      <c r="AM46" s="112">
        <f>IFERROR(VLOOKUP($Z46,Import!$B$3:$Z$408,17,FALSE),"")</f>
        <v>171</v>
      </c>
      <c r="AN46" s="2">
        <f t="shared" si="7"/>
        <v>682.64</v>
      </c>
      <c r="AO46" s="2">
        <f t="shared" si="8"/>
        <v>230</v>
      </c>
      <c r="AP46" s="2">
        <f>IF(AA46='User Input'!$C$1,1,0)</f>
        <v>0</v>
      </c>
      <c r="AQ46" s="2">
        <f t="shared" si="20"/>
        <v>0</v>
      </c>
      <c r="AR46" s="2">
        <f t="shared" si="21"/>
        <v>0</v>
      </c>
      <c r="AS46" s="2" t="str">
        <f t="shared" si="22"/>
        <v>Shelby Miller</v>
      </c>
      <c r="AT46" s="2">
        <f t="shared" si="23"/>
        <v>0</v>
      </c>
      <c r="AU46" s="9" t="str">
        <f t="shared" si="24"/>
        <v>STL</v>
      </c>
    </row>
    <row r="47" spans="1:47" s="202" customFormat="1">
      <c r="A47" s="277">
        <f t="shared" si="12"/>
        <v>45</v>
      </c>
      <c r="B47" s="277">
        <f>IFERROR(VLOOKUP(C47,Import!$B$3:$T$450,19,FALSE),"")</f>
        <v>61</v>
      </c>
      <c r="C47" s="111" t="str">
        <f>IFERROR(VLOOKUP(A47,Import!$V$3:$X$419,3,FALSE),"")</f>
        <v>Adrian Gonzalez</v>
      </c>
      <c r="D47" s="235"/>
      <c r="E47" s="204"/>
      <c r="F47" s="112" t="str">
        <f>IFERROR(VLOOKUP($C47,Import!$B$3:$L$408,2,FALSE),"")</f>
        <v>LAN</v>
      </c>
      <c r="G47" s="112" t="str">
        <f>IFERROR(VLOOKUP($C47,Import!$B$3:$L$408,3,FALSE),"")</f>
        <v>1B</v>
      </c>
      <c r="H47" s="112" t="str">
        <f>IFERROR(VLOOKUP($C47,Import!$B$3:$L$408,4,FALSE),"")</f>
        <v>1B</v>
      </c>
      <c r="I47" s="112">
        <f>IFERROR(VLOOKUP($C47,Import!$B$3:$L$408,5,FALSE),"")</f>
        <v>21</v>
      </c>
      <c r="J47" s="112" t="str">
        <f>IFERROR(VLOOKUP($C47,Import!$B$3:$L$408,2,FALSE),"")</f>
        <v>LAN</v>
      </c>
      <c r="K47" s="112">
        <f>IFERROR(VLOOKUP($C47,Import!$B$3:$L$408,6,FALSE),"")</f>
        <v>574</v>
      </c>
      <c r="L47" s="112">
        <f>IFERROR(VLOOKUP($C47,Import!$B$3:$L$408,7,FALSE),"")</f>
        <v>86</v>
      </c>
      <c r="M47" s="112">
        <f>IFERROR(VLOOKUP($C47,Import!$B$3:$L$408,8,FALSE),"")</f>
        <v>20</v>
      </c>
      <c r="N47" s="112">
        <f>IFERROR(VLOOKUP($C47,Import!$B$3:$L$408,9,FALSE),"")</f>
        <v>94</v>
      </c>
      <c r="O47" s="112">
        <f>IFERROR(VLOOKUP($C47,Import!$B$3:$L$408,10,FALSE),"")</f>
        <v>1</v>
      </c>
      <c r="P47" s="278">
        <f>IFERROR(VLOOKUP($C47,Import!$B$3:$L$408,11,FALSE),"")</f>
        <v>0.28499999999999998</v>
      </c>
      <c r="Q47" s="2">
        <f t="shared" si="14"/>
        <v>163.58999999999997</v>
      </c>
      <c r="R47" s="2">
        <f>IF(D47='User Input'!$C$1,1,0)</f>
        <v>0</v>
      </c>
      <c r="S47" s="2">
        <f t="shared" si="19"/>
        <v>0</v>
      </c>
      <c r="T47" s="2">
        <f t="shared" si="15"/>
        <v>0</v>
      </c>
      <c r="U47" s="2" t="str">
        <f t="shared" si="16"/>
        <v>Adrian Gonzalez</v>
      </c>
      <c r="V47" s="2">
        <f t="shared" si="17"/>
        <v>0</v>
      </c>
      <c r="W47" s="9" t="str">
        <f t="shared" si="18"/>
        <v>LAN</v>
      </c>
      <c r="X47" s="231">
        <v>45</v>
      </c>
      <c r="Y47" s="280">
        <f>IFERROR(VLOOKUP(Z47,Import!$B$3:$T$450,19,FALSE),"")</f>
        <v>129</v>
      </c>
      <c r="Z47" s="227" t="str">
        <f>IFERROR(VLOOKUP(X47,Import!$W$3:$X$419,2,FALSE),"")</f>
        <v>Jon Lester</v>
      </c>
      <c r="AA47" s="235"/>
      <c r="AB47" s="219"/>
      <c r="AC47" s="112" t="str">
        <f>IFERROR(VLOOKUP($Z47,Import!$B$3:$L$408,2,FALSE),"")</f>
        <v>BOS</v>
      </c>
      <c r="AD47" s="112" t="str">
        <f>IFERROR(VLOOKUP($Z47,Import!$B$3:$L$408,3,FALSE),"")</f>
        <v>SP</v>
      </c>
      <c r="AE47" s="112" t="str">
        <f>IFERROR(VLOOKUP($Z47,Import!$B$3:$L$408,4,FALSE),"")</f>
        <v>SP</v>
      </c>
      <c r="AF47" s="112">
        <f>IFERROR(VLOOKUP($Z47,Import!$B$3:$L$408,5,FALSE),"")</f>
        <v>11</v>
      </c>
      <c r="AG47" s="112" t="str">
        <f>IFERROR(VLOOKUP($Z47,Import!$B$3:$L$408,2,FALSE),"")</f>
        <v>BOS</v>
      </c>
      <c r="AH47" s="112">
        <f>IFERROR(VLOOKUP($Z47,Import!$B$3:$Z$408,12,FALSE),"")</f>
        <v>202</v>
      </c>
      <c r="AI47" s="218">
        <f>IFERROR(VLOOKUP($Z47,Import!$B$3:$Z$408,15,FALSE),"")</f>
        <v>3.71</v>
      </c>
      <c r="AJ47" s="218">
        <f>IFERROR(VLOOKUP($Z47,Import!$B$3:$Z$408,16,FALSE),"")</f>
        <v>1.25</v>
      </c>
      <c r="AK47" s="112">
        <f>IFERROR(VLOOKUP($Z47,Import!$B$3:$Z$408,13,FALSE),"")</f>
        <v>13</v>
      </c>
      <c r="AL47" s="112">
        <f>IFERROR(VLOOKUP($Z47,Import!$B$3:$Z$408,14,FALSE),"")</f>
        <v>0</v>
      </c>
      <c r="AM47" s="112">
        <f>IFERROR(VLOOKUP($Z47,Import!$B$3:$Z$408,17,FALSE),"")</f>
        <v>171</v>
      </c>
      <c r="AN47" s="2">
        <f t="shared" si="7"/>
        <v>749.42</v>
      </c>
      <c r="AO47" s="2">
        <f t="shared" si="8"/>
        <v>252.5</v>
      </c>
      <c r="AP47" s="2">
        <f>IF(AA47='User Input'!$C$1,1,0)</f>
        <v>0</v>
      </c>
      <c r="AQ47" s="2">
        <f t="shared" si="20"/>
        <v>0</v>
      </c>
      <c r="AR47" s="2">
        <f t="shared" si="21"/>
        <v>0</v>
      </c>
      <c r="AS47" s="2" t="str">
        <f t="shared" si="22"/>
        <v>Jon Lester</v>
      </c>
      <c r="AT47" s="2">
        <f t="shared" si="23"/>
        <v>0</v>
      </c>
      <c r="AU47" s="9" t="str">
        <f t="shared" si="24"/>
        <v>BOS</v>
      </c>
    </row>
    <row r="48" spans="1:47" s="202" customFormat="1">
      <c r="A48" s="277">
        <f t="shared" si="12"/>
        <v>46</v>
      </c>
      <c r="B48" s="277">
        <f>IFERROR(VLOOKUP(C48,Import!$B$3:$T$450,19,FALSE),"")</f>
        <v>62</v>
      </c>
      <c r="C48" s="111" t="str">
        <f>IFERROR(VLOOKUP(A48,Import!$V$3:$X$419,3,FALSE),"")</f>
        <v>Mark Trumbo</v>
      </c>
      <c r="D48" s="235"/>
      <c r="E48" s="204"/>
      <c r="F48" s="112" t="str">
        <f>IFERROR(VLOOKUP($C48,Import!$B$3:$L$408,2,FALSE),"")</f>
        <v>ARI</v>
      </c>
      <c r="G48" s="112" t="str">
        <f>IFERROR(VLOOKUP($C48,Import!$B$3:$L$408,3,FALSE),"")</f>
        <v>1B, OF</v>
      </c>
      <c r="H48" s="112" t="str">
        <f>IFERROR(VLOOKUP($C48,Import!$B$3:$L$408,4,FALSE),"")</f>
        <v>1B, OF</v>
      </c>
      <c r="I48" s="112">
        <f>IFERROR(VLOOKUP($C48,Import!$B$3:$L$408,5,FALSE),"")</f>
        <v>21</v>
      </c>
      <c r="J48" s="112" t="str">
        <f>IFERROR(VLOOKUP($C48,Import!$B$3:$L$408,2,FALSE),"")</f>
        <v>ARI</v>
      </c>
      <c r="K48" s="112">
        <f>IFERROR(VLOOKUP($C48,Import!$B$3:$L$408,6,FALSE),"")</f>
        <v>581</v>
      </c>
      <c r="L48" s="112">
        <f>IFERROR(VLOOKUP($C48,Import!$B$3:$L$408,7,FALSE),"")</f>
        <v>74</v>
      </c>
      <c r="M48" s="112">
        <f>IFERROR(VLOOKUP($C48,Import!$B$3:$L$408,8,FALSE),"")</f>
        <v>33</v>
      </c>
      <c r="N48" s="112">
        <f>IFERROR(VLOOKUP($C48,Import!$B$3:$L$408,9,FALSE),"")</f>
        <v>89</v>
      </c>
      <c r="O48" s="112">
        <f>IFERROR(VLOOKUP($C48,Import!$B$3:$L$408,10,FALSE),"")</f>
        <v>5</v>
      </c>
      <c r="P48" s="278">
        <f>IFERROR(VLOOKUP($C48,Import!$B$3:$L$408,11,FALSE),"")</f>
        <v>0.24399999999999999</v>
      </c>
      <c r="Q48" s="2">
        <f t="shared" si="14"/>
        <v>141.76400000000001</v>
      </c>
      <c r="R48" s="2">
        <f>IF(D48='User Input'!$C$1,1,0)</f>
        <v>0</v>
      </c>
      <c r="S48" s="2">
        <f t="shared" si="19"/>
        <v>0</v>
      </c>
      <c r="T48" s="2">
        <f t="shared" si="15"/>
        <v>0</v>
      </c>
      <c r="U48" s="2" t="str">
        <f t="shared" si="16"/>
        <v>Mark Trumbo</v>
      </c>
      <c r="V48" s="2">
        <f t="shared" si="17"/>
        <v>0</v>
      </c>
      <c r="W48" s="9" t="str">
        <f t="shared" si="18"/>
        <v>ARI</v>
      </c>
      <c r="X48" s="231">
        <v>46</v>
      </c>
      <c r="Y48" s="280">
        <f>IFERROR(VLOOKUP(Z48,Import!$B$3:$T$450,19,FALSE),"")</f>
        <v>130</v>
      </c>
      <c r="Z48" s="227" t="str">
        <f>IFERROR(VLOOKUP(X48,Import!$W$3:$X$419,2,FALSE),"")</f>
        <v>Patrick Corbin</v>
      </c>
      <c r="AA48" s="235"/>
      <c r="AB48" s="8"/>
      <c r="AC48" s="112" t="str">
        <f>IFERROR(VLOOKUP($Z48,Import!$B$3:$L$408,2,FALSE),"")</f>
        <v>ARI</v>
      </c>
      <c r="AD48" s="112" t="str">
        <f>IFERROR(VLOOKUP($Z48,Import!$B$3:$L$408,3,FALSE),"")</f>
        <v>SP</v>
      </c>
      <c r="AE48" s="112" t="str">
        <f>IFERROR(VLOOKUP($Z48,Import!$B$3:$L$408,4,FALSE),"")</f>
        <v>SP</v>
      </c>
      <c r="AF48" s="112">
        <f>IFERROR(VLOOKUP($Z48,Import!$B$3:$L$408,5,FALSE),"")</f>
        <v>11</v>
      </c>
      <c r="AG48" s="112" t="str">
        <f>IFERROR(VLOOKUP($Z48,Import!$B$3:$L$408,2,FALSE),"")</f>
        <v>ARI</v>
      </c>
      <c r="AH48" s="112">
        <f>IFERROR(VLOOKUP($Z48,Import!$B$3:$Z$408,12,FALSE),"")</f>
        <v>205</v>
      </c>
      <c r="AI48" s="218">
        <f>IFERROR(VLOOKUP($Z48,Import!$B$3:$Z$408,15,FALSE),"")</f>
        <v>3.56</v>
      </c>
      <c r="AJ48" s="218">
        <f>IFERROR(VLOOKUP($Z48,Import!$B$3:$Z$408,16,FALSE),"")</f>
        <v>1.19</v>
      </c>
      <c r="AK48" s="112">
        <f>IFERROR(VLOOKUP($Z48,Import!$B$3:$Z$408,13,FALSE),"")</f>
        <v>13</v>
      </c>
      <c r="AL48" s="112">
        <f>IFERROR(VLOOKUP($Z48,Import!$B$3:$Z$408,14,FALSE),"")</f>
        <v>0</v>
      </c>
      <c r="AM48" s="112">
        <f>IFERROR(VLOOKUP($Z48,Import!$B$3:$Z$408,17,FALSE),"")</f>
        <v>172</v>
      </c>
      <c r="AN48" s="2">
        <f t="shared" si="7"/>
        <v>729.8</v>
      </c>
      <c r="AO48" s="2">
        <f t="shared" si="8"/>
        <v>243.95</v>
      </c>
      <c r="AP48" s="2">
        <f>IF(AA48='User Input'!$C$1,1,0)</f>
        <v>0</v>
      </c>
      <c r="AQ48" s="2">
        <f t="shared" si="20"/>
        <v>0</v>
      </c>
      <c r="AR48" s="2">
        <f t="shared" si="21"/>
        <v>0</v>
      </c>
      <c r="AS48" s="2" t="str">
        <f t="shared" si="22"/>
        <v>Patrick Corbin</v>
      </c>
      <c r="AT48" s="2">
        <f t="shared" si="23"/>
        <v>0</v>
      </c>
      <c r="AU48" s="9" t="str">
        <f t="shared" si="24"/>
        <v>ARI</v>
      </c>
    </row>
    <row r="49" spans="1:47" s="202" customFormat="1">
      <c r="A49" s="277">
        <f t="shared" si="12"/>
        <v>47</v>
      </c>
      <c r="B49" s="277">
        <f>IFERROR(VLOOKUP(C49,Import!$B$3:$T$450,19,FALSE),"")</f>
        <v>63</v>
      </c>
      <c r="C49" s="111" t="str">
        <f>IFERROR(VLOOKUP(A49,Import!$V$3:$X$419,3,FALSE),"")</f>
        <v>Jose Abreu</v>
      </c>
      <c r="D49" s="235"/>
      <c r="E49" s="120"/>
      <c r="F49" s="112" t="str">
        <f>IFERROR(VLOOKUP($C49,Import!$B$3:$L$408,2,FALSE),"")</f>
        <v>CHA</v>
      </c>
      <c r="G49" s="112" t="str">
        <f>IFERROR(VLOOKUP($C49,Import!$B$3:$L$408,3,FALSE),"")</f>
        <v>1B</v>
      </c>
      <c r="H49" s="112" t="str">
        <f>IFERROR(VLOOKUP($C49,Import!$B$3:$L$408,4,FALSE),"")</f>
        <v>1B</v>
      </c>
      <c r="I49" s="112">
        <f>IFERROR(VLOOKUP($C49,Import!$B$3:$L$408,5,FALSE),"")</f>
        <v>21</v>
      </c>
      <c r="J49" s="112" t="str">
        <f>IFERROR(VLOOKUP($C49,Import!$B$3:$L$408,2,FALSE),"")</f>
        <v>CHA</v>
      </c>
      <c r="K49" s="112">
        <f>IFERROR(VLOOKUP($C49,Import!$B$3:$L$408,6,FALSE),"")</f>
        <v>567</v>
      </c>
      <c r="L49" s="112">
        <f>IFERROR(VLOOKUP($C49,Import!$B$3:$L$408,7,FALSE),"")</f>
        <v>78</v>
      </c>
      <c r="M49" s="112">
        <f>IFERROR(VLOOKUP($C49,Import!$B$3:$L$408,8,FALSE),"")</f>
        <v>26</v>
      </c>
      <c r="N49" s="112">
        <f>IFERROR(VLOOKUP($C49,Import!$B$3:$L$408,9,FALSE),"")</f>
        <v>88</v>
      </c>
      <c r="O49" s="112">
        <f>IFERROR(VLOOKUP($C49,Import!$B$3:$L$408,10,FALSE),"")</f>
        <v>2</v>
      </c>
      <c r="P49" s="278">
        <f>IFERROR(VLOOKUP($C49,Import!$B$3:$L$408,11,FALSE),"")</f>
        <v>0.26800000000000002</v>
      </c>
      <c r="Q49" s="2">
        <f t="shared" si="14"/>
        <v>151.95600000000002</v>
      </c>
      <c r="R49" s="2">
        <f>IF(D49='User Input'!$C$1,1,0)</f>
        <v>0</v>
      </c>
      <c r="S49" s="2">
        <f t="shared" si="19"/>
        <v>0</v>
      </c>
      <c r="T49" s="2">
        <f t="shared" si="15"/>
        <v>0</v>
      </c>
      <c r="U49" s="2" t="str">
        <f t="shared" si="16"/>
        <v>Jose Abreu</v>
      </c>
      <c r="V49" s="2">
        <f t="shared" si="17"/>
        <v>0</v>
      </c>
      <c r="W49" s="9" t="str">
        <f t="shared" si="18"/>
        <v>CHA</v>
      </c>
      <c r="X49" s="231">
        <v>47</v>
      </c>
      <c r="Y49" s="280">
        <f>IFERROR(VLOOKUP(Z49,Import!$B$3:$T$450,19,FALSE),"")</f>
        <v>131</v>
      </c>
      <c r="Z49" s="227" t="str">
        <f>IFERROR(VLOOKUP(X49,Import!$W$3:$X$419,2,FALSE),"")</f>
        <v>Rick Porcello</v>
      </c>
      <c r="AA49" s="235"/>
      <c r="AB49" s="206"/>
      <c r="AC49" s="112" t="str">
        <f>IFERROR(VLOOKUP($Z49,Import!$B$3:$L$408,2,FALSE),"")</f>
        <v>DET</v>
      </c>
      <c r="AD49" s="112" t="str">
        <f>IFERROR(VLOOKUP($Z49,Import!$B$3:$L$408,3,FALSE),"")</f>
        <v>SP</v>
      </c>
      <c r="AE49" s="112" t="str">
        <f>IFERROR(VLOOKUP($Z49,Import!$B$3:$L$408,4,FALSE),"")</f>
        <v>SP</v>
      </c>
      <c r="AF49" s="112">
        <f>IFERROR(VLOOKUP($Z49,Import!$B$3:$L$408,5,FALSE),"")</f>
        <v>11</v>
      </c>
      <c r="AG49" s="112" t="str">
        <f>IFERROR(VLOOKUP($Z49,Import!$B$3:$L$408,2,FALSE),"")</f>
        <v>DET</v>
      </c>
      <c r="AH49" s="112">
        <f>IFERROR(VLOOKUP($Z49,Import!$B$3:$Z$408,12,FALSE),"")</f>
        <v>200</v>
      </c>
      <c r="AI49" s="218">
        <f>IFERROR(VLOOKUP($Z49,Import!$B$3:$Z$408,15,FALSE),"")</f>
        <v>3.61</v>
      </c>
      <c r="AJ49" s="218">
        <f>IFERROR(VLOOKUP($Z49,Import!$B$3:$Z$408,16,FALSE),"")</f>
        <v>1.24</v>
      </c>
      <c r="AK49" s="112">
        <f>IFERROR(VLOOKUP($Z49,Import!$B$3:$Z$408,13,FALSE),"")</f>
        <v>15</v>
      </c>
      <c r="AL49" s="112">
        <f>IFERROR(VLOOKUP($Z49,Import!$B$3:$Z$408,14,FALSE),"")</f>
        <v>0</v>
      </c>
      <c r="AM49" s="112">
        <f>IFERROR(VLOOKUP($Z49,Import!$B$3:$Z$408,17,FALSE),"")</f>
        <v>163</v>
      </c>
      <c r="AN49" s="2">
        <f t="shared" si="7"/>
        <v>722</v>
      </c>
      <c r="AO49" s="2">
        <f t="shared" si="8"/>
        <v>248</v>
      </c>
      <c r="AP49" s="2">
        <f>IF(AA49='User Input'!$C$1,1,0)</f>
        <v>0</v>
      </c>
      <c r="AQ49" s="2">
        <f t="shared" si="20"/>
        <v>0</v>
      </c>
      <c r="AR49" s="2">
        <f t="shared" si="21"/>
        <v>0</v>
      </c>
      <c r="AS49" s="2" t="str">
        <f t="shared" si="22"/>
        <v>Rick Porcello</v>
      </c>
      <c r="AT49" s="2">
        <f t="shared" si="23"/>
        <v>0</v>
      </c>
      <c r="AU49" s="9" t="str">
        <f t="shared" si="24"/>
        <v>DET</v>
      </c>
    </row>
    <row r="50" spans="1:47" s="202" customFormat="1">
      <c r="A50" s="277">
        <f t="shared" si="12"/>
        <v>48</v>
      </c>
      <c r="B50" s="277">
        <f>IFERROR(VLOOKUP(C50,Import!$B$3:$T$450,19,FALSE),"")</f>
        <v>67</v>
      </c>
      <c r="C50" s="111" t="str">
        <f>IFERROR(VLOOKUP(A50,Import!$V$3:$X$419,3,FALSE),"")</f>
        <v>Carlos Beltran</v>
      </c>
      <c r="D50" s="235"/>
      <c r="E50" s="204"/>
      <c r="F50" s="112" t="str">
        <f>IFERROR(VLOOKUP($C50,Import!$B$3:$L$408,2,FALSE),"")</f>
        <v>NYA</v>
      </c>
      <c r="G50" s="112" t="str">
        <f>IFERROR(VLOOKUP($C50,Import!$B$3:$L$408,3,FALSE),"")</f>
        <v>OF</v>
      </c>
      <c r="H50" s="112" t="str">
        <f>IFERROR(VLOOKUP($C50,Import!$B$3:$L$408,4,FALSE),"")</f>
        <v>OF</v>
      </c>
      <c r="I50" s="112">
        <f>IFERROR(VLOOKUP($C50,Import!$B$3:$L$408,5,FALSE),"")</f>
        <v>19</v>
      </c>
      <c r="J50" s="112" t="str">
        <f>IFERROR(VLOOKUP($C50,Import!$B$3:$L$408,2,FALSE),"")</f>
        <v>NYA</v>
      </c>
      <c r="K50" s="112">
        <f>IFERROR(VLOOKUP($C50,Import!$B$3:$L$408,6,FALSE),"")</f>
        <v>523</v>
      </c>
      <c r="L50" s="112">
        <f>IFERROR(VLOOKUP($C50,Import!$B$3:$L$408,7,FALSE),"")</f>
        <v>78</v>
      </c>
      <c r="M50" s="112">
        <f>IFERROR(VLOOKUP($C50,Import!$B$3:$L$408,8,FALSE),"")</f>
        <v>24</v>
      </c>
      <c r="N50" s="112">
        <f>IFERROR(VLOOKUP($C50,Import!$B$3:$L$408,9,FALSE),"")</f>
        <v>88</v>
      </c>
      <c r="O50" s="112">
        <f>IFERROR(VLOOKUP($C50,Import!$B$3:$L$408,10,FALSE),"")</f>
        <v>5</v>
      </c>
      <c r="P50" s="278">
        <f>IFERROR(VLOOKUP($C50,Import!$B$3:$L$408,11,FALSE),"")</f>
        <v>0.27900000000000003</v>
      </c>
      <c r="Q50" s="2">
        <f t="shared" si="14"/>
        <v>145.917</v>
      </c>
      <c r="R50" s="2">
        <f>IF(D50='User Input'!$C$1,1,0)</f>
        <v>0</v>
      </c>
      <c r="S50" s="2">
        <f t="shared" si="19"/>
        <v>0</v>
      </c>
      <c r="T50" s="2">
        <f t="shared" si="15"/>
        <v>0</v>
      </c>
      <c r="U50" s="2" t="str">
        <f t="shared" si="16"/>
        <v>Carlos Beltran</v>
      </c>
      <c r="V50" s="2">
        <f t="shared" si="17"/>
        <v>0</v>
      </c>
      <c r="W50" s="9" t="str">
        <f t="shared" si="18"/>
        <v>NYA</v>
      </c>
      <c r="X50" s="231">
        <v>48</v>
      </c>
      <c r="Y50" s="280">
        <f>IFERROR(VLOOKUP(Z50,Import!$B$3:$T$450,19,FALSE),"")</f>
        <v>133</v>
      </c>
      <c r="Z50" s="227" t="str">
        <f>IFERROR(VLOOKUP(X50,Import!$W$3:$X$419,2,FALSE),"")</f>
        <v>Kris Medlen</v>
      </c>
      <c r="AA50" s="235"/>
      <c r="AB50" s="206"/>
      <c r="AC50" s="112" t="str">
        <f>IFERROR(VLOOKUP($Z50,Import!$B$3:$L$408,2,FALSE),"")</f>
        <v>ATL</v>
      </c>
      <c r="AD50" s="112" t="str">
        <f>IFERROR(VLOOKUP($Z50,Import!$B$3:$L$408,3,FALSE),"")</f>
        <v>SP</v>
      </c>
      <c r="AE50" s="112" t="str">
        <f>IFERROR(VLOOKUP($Z50,Import!$B$3:$L$408,4,FALSE),"")</f>
        <v>SP</v>
      </c>
      <c r="AF50" s="112">
        <f>IFERROR(VLOOKUP($Z50,Import!$B$3:$L$408,5,FALSE),"")</f>
        <v>10</v>
      </c>
      <c r="AG50" s="112" t="str">
        <f>IFERROR(VLOOKUP($Z50,Import!$B$3:$L$408,2,FALSE),"")</f>
        <v>ATL</v>
      </c>
      <c r="AH50" s="112">
        <f>IFERROR(VLOOKUP($Z50,Import!$B$3:$Z$408,12,FALSE),"")</f>
        <v>206</v>
      </c>
      <c r="AI50" s="218">
        <f>IFERROR(VLOOKUP($Z50,Import!$B$3:$Z$408,15,FALSE),"")</f>
        <v>3.48</v>
      </c>
      <c r="AJ50" s="218">
        <f>IFERROR(VLOOKUP($Z50,Import!$B$3:$Z$408,16,FALSE),"")</f>
        <v>1.21</v>
      </c>
      <c r="AK50" s="112">
        <f>IFERROR(VLOOKUP($Z50,Import!$B$3:$Z$408,13,FALSE),"")</f>
        <v>13</v>
      </c>
      <c r="AL50" s="112">
        <f>IFERROR(VLOOKUP($Z50,Import!$B$3:$Z$408,14,FALSE),"")</f>
        <v>0</v>
      </c>
      <c r="AM50" s="112">
        <f>IFERROR(VLOOKUP($Z50,Import!$B$3:$Z$408,17,FALSE),"")</f>
        <v>155</v>
      </c>
      <c r="AN50" s="2">
        <f t="shared" si="7"/>
        <v>716.88</v>
      </c>
      <c r="AO50" s="2">
        <f t="shared" si="8"/>
        <v>249.26</v>
      </c>
      <c r="AP50" s="2">
        <f>IF(AA50='User Input'!$C$1,1,0)</f>
        <v>0</v>
      </c>
      <c r="AQ50" s="2">
        <f t="shared" si="20"/>
        <v>0</v>
      </c>
      <c r="AR50" s="2">
        <f t="shared" si="21"/>
        <v>0</v>
      </c>
      <c r="AS50" s="2" t="str">
        <f t="shared" si="22"/>
        <v>Kris Medlen</v>
      </c>
      <c r="AT50" s="2">
        <f t="shared" si="23"/>
        <v>0</v>
      </c>
      <c r="AU50" s="9" t="str">
        <f t="shared" si="24"/>
        <v>ATL</v>
      </c>
    </row>
    <row r="51" spans="1:47" s="202" customFormat="1">
      <c r="A51" s="277">
        <f t="shared" si="12"/>
        <v>49</v>
      </c>
      <c r="B51" s="277">
        <f>IFERROR(VLOOKUP(C51,Import!$B$3:$T$450,19,FALSE),"")</f>
        <v>69</v>
      </c>
      <c r="C51" s="111" t="str">
        <f>IFERROR(VLOOKUP(A51,Import!$V$3:$X$419,3,FALSE),"")</f>
        <v>Matt Holliday</v>
      </c>
      <c r="D51" s="235"/>
      <c r="E51" s="204"/>
      <c r="F51" s="112" t="str">
        <f>IFERROR(VLOOKUP($C51,Import!$B$3:$L$408,2,FALSE),"")</f>
        <v>STL</v>
      </c>
      <c r="G51" s="112" t="str">
        <f>IFERROR(VLOOKUP($C51,Import!$B$3:$L$408,3,FALSE),"")</f>
        <v>OF</v>
      </c>
      <c r="H51" s="112" t="str">
        <f>IFERROR(VLOOKUP($C51,Import!$B$3:$L$408,4,FALSE),"")</f>
        <v>OF</v>
      </c>
      <c r="I51" s="112">
        <f>IFERROR(VLOOKUP($C51,Import!$B$3:$L$408,5,FALSE),"")</f>
        <v>19</v>
      </c>
      <c r="J51" s="112" t="str">
        <f>IFERROR(VLOOKUP($C51,Import!$B$3:$L$408,2,FALSE),"")</f>
        <v>STL</v>
      </c>
      <c r="K51" s="112">
        <f>IFERROR(VLOOKUP($C51,Import!$B$3:$L$408,6,FALSE),"")</f>
        <v>525</v>
      </c>
      <c r="L51" s="112">
        <f>IFERROR(VLOOKUP($C51,Import!$B$3:$L$408,7,FALSE),"")</f>
        <v>93</v>
      </c>
      <c r="M51" s="112">
        <f>IFERROR(VLOOKUP($C51,Import!$B$3:$L$408,8,FALSE),"")</f>
        <v>22</v>
      </c>
      <c r="N51" s="112">
        <f>IFERROR(VLOOKUP($C51,Import!$B$3:$L$408,9,FALSE),"")</f>
        <v>101</v>
      </c>
      <c r="O51" s="112">
        <f>IFERROR(VLOOKUP($C51,Import!$B$3:$L$408,10,FALSE),"")</f>
        <v>5</v>
      </c>
      <c r="P51" s="278">
        <f>IFERROR(VLOOKUP($C51,Import!$B$3:$L$408,11,FALSE),"")</f>
        <v>0.29199999999999998</v>
      </c>
      <c r="Q51" s="2">
        <f t="shared" si="14"/>
        <v>153.29999999999998</v>
      </c>
      <c r="R51" s="2">
        <f>IF(D51='User Input'!$C$1,1,0)</f>
        <v>0</v>
      </c>
      <c r="S51" s="2">
        <f t="shared" si="19"/>
        <v>0</v>
      </c>
      <c r="T51" s="2">
        <f t="shared" si="15"/>
        <v>0</v>
      </c>
      <c r="U51" s="2" t="str">
        <f t="shared" si="16"/>
        <v>Matt Holliday</v>
      </c>
      <c r="V51" s="2">
        <f t="shared" si="17"/>
        <v>0</v>
      </c>
      <c r="W51" s="9" t="str">
        <f t="shared" si="18"/>
        <v>STL</v>
      </c>
      <c r="X51" s="231">
        <v>49</v>
      </c>
      <c r="Y51" s="280">
        <f>IFERROR(VLOOKUP(Z51,Import!$B$3:$T$450,19,FALSE),"")</f>
        <v>146</v>
      </c>
      <c r="Z51" s="227" t="str">
        <f>IFERROR(VLOOKUP(X51,Import!$W$3:$X$419,2,FALSE),"")</f>
        <v>Sergio Romo</v>
      </c>
      <c r="AA51" s="235"/>
      <c r="AB51" s="237"/>
      <c r="AC51" s="112" t="str">
        <f>IFERROR(VLOOKUP($Z51,Import!$B$3:$L$408,2,FALSE),"")</f>
        <v>SF</v>
      </c>
      <c r="AD51" s="112" t="str">
        <f>IFERROR(VLOOKUP($Z51,Import!$B$3:$L$408,3,FALSE),"")</f>
        <v>RP</v>
      </c>
      <c r="AE51" s="112" t="str">
        <f>IFERROR(VLOOKUP($Z51,Import!$B$3:$L$408,4,FALSE),"")</f>
        <v>RP</v>
      </c>
      <c r="AF51" s="112">
        <f>IFERROR(VLOOKUP($Z51,Import!$B$3:$L$408,5,FALSE),"")</f>
        <v>9</v>
      </c>
      <c r="AG51" s="112" t="str">
        <f>IFERROR(VLOOKUP($Z51,Import!$B$3:$L$408,2,FALSE),"")</f>
        <v>SF</v>
      </c>
      <c r="AH51" s="112">
        <f>IFERROR(VLOOKUP($Z51,Import!$B$3:$Z$408,12,FALSE),"")</f>
        <v>54</v>
      </c>
      <c r="AI51" s="218">
        <f>IFERROR(VLOOKUP($Z51,Import!$B$3:$Z$408,15,FALSE),"")</f>
        <v>2.89</v>
      </c>
      <c r="AJ51" s="218">
        <f>IFERROR(VLOOKUP($Z51,Import!$B$3:$Z$408,16,FALSE),"")</f>
        <v>1.06</v>
      </c>
      <c r="AK51" s="112">
        <f>IFERROR(VLOOKUP($Z51,Import!$B$3:$Z$408,13,FALSE),"")</f>
        <v>4</v>
      </c>
      <c r="AL51" s="112">
        <f>IFERROR(VLOOKUP($Z51,Import!$B$3:$Z$408,14,FALSE),"")</f>
        <v>35</v>
      </c>
      <c r="AM51" s="112">
        <f>IFERROR(VLOOKUP($Z51,Import!$B$3:$Z$408,17,FALSE),"")</f>
        <v>51</v>
      </c>
      <c r="AN51" s="2">
        <f t="shared" si="7"/>
        <v>156.06</v>
      </c>
      <c r="AO51" s="2">
        <f t="shared" si="8"/>
        <v>57.24</v>
      </c>
      <c r="AP51" s="2">
        <f>IF(AA51='User Input'!$C$1,1,0)</f>
        <v>0</v>
      </c>
      <c r="AQ51" s="2">
        <f t="shared" si="20"/>
        <v>0</v>
      </c>
      <c r="AR51" s="2">
        <f t="shared" si="21"/>
        <v>0</v>
      </c>
      <c r="AS51" s="2" t="str">
        <f t="shared" si="22"/>
        <v>Sergio Romo</v>
      </c>
      <c r="AT51" s="2">
        <f t="shared" si="23"/>
        <v>0</v>
      </c>
      <c r="AU51" s="9" t="str">
        <f t="shared" si="24"/>
        <v>SF</v>
      </c>
    </row>
    <row r="52" spans="1:47" s="202" customFormat="1">
      <c r="A52" s="277">
        <f t="shared" si="12"/>
        <v>50</v>
      </c>
      <c r="B52" s="277">
        <f>IFERROR(VLOOKUP(C52,Import!$B$3:$T$450,19,FALSE),"")</f>
        <v>72</v>
      </c>
      <c r="C52" s="111" t="str">
        <f>IFERROR(VLOOKUP(A52,Import!$V$3:$X$419,3,FALSE),"")</f>
        <v>David Ortiz</v>
      </c>
      <c r="D52" s="235"/>
      <c r="E52" s="204"/>
      <c r="F52" s="112" t="str">
        <f>IFERROR(VLOOKUP($C52,Import!$B$3:$L$408,2,FALSE),"")</f>
        <v>BOS</v>
      </c>
      <c r="G52" s="112" t="str">
        <f>IFERROR(VLOOKUP($C52,Import!$B$3:$L$408,3,FALSE),"")</f>
        <v>DH</v>
      </c>
      <c r="H52" s="112" t="str">
        <f>IFERROR(VLOOKUP($C52,Import!$B$3:$L$408,4,FALSE),"")</f>
        <v>1B</v>
      </c>
      <c r="I52" s="112">
        <f>IFERROR(VLOOKUP($C52,Import!$B$3:$L$408,5,FALSE),"")</f>
        <v>19</v>
      </c>
      <c r="J52" s="112" t="str">
        <f>IFERROR(VLOOKUP($C52,Import!$B$3:$L$408,2,FALSE),"")</f>
        <v>BOS</v>
      </c>
      <c r="K52" s="112">
        <f>IFERROR(VLOOKUP($C52,Import!$B$3:$L$408,6,FALSE),"")</f>
        <v>532</v>
      </c>
      <c r="L52" s="112">
        <f>IFERROR(VLOOKUP($C52,Import!$B$3:$L$408,7,FALSE),"")</f>
        <v>77</v>
      </c>
      <c r="M52" s="112">
        <f>IFERROR(VLOOKUP($C52,Import!$B$3:$L$408,8,FALSE),"")</f>
        <v>26</v>
      </c>
      <c r="N52" s="112">
        <f>IFERROR(VLOOKUP($C52,Import!$B$3:$L$408,9,FALSE),"")</f>
        <v>81</v>
      </c>
      <c r="O52" s="112">
        <f>IFERROR(VLOOKUP($C52,Import!$B$3:$L$408,10,FALSE),"")</f>
        <v>2</v>
      </c>
      <c r="P52" s="278">
        <f>IFERROR(VLOOKUP($C52,Import!$B$3:$L$408,11,FALSE),"")</f>
        <v>0.27800000000000002</v>
      </c>
      <c r="Q52" s="2">
        <f t="shared" si="14"/>
        <v>147.89600000000002</v>
      </c>
      <c r="R52" s="2">
        <f>IF(D52='User Input'!$C$1,1,0)</f>
        <v>0</v>
      </c>
      <c r="S52" s="2">
        <f t="shared" si="19"/>
        <v>0</v>
      </c>
      <c r="T52" s="2">
        <f t="shared" si="15"/>
        <v>0</v>
      </c>
      <c r="U52" s="2" t="str">
        <f t="shared" si="16"/>
        <v>David Ortiz</v>
      </c>
      <c r="V52" s="2">
        <f t="shared" si="17"/>
        <v>0</v>
      </c>
      <c r="W52" s="9" t="str">
        <f t="shared" si="18"/>
        <v>BOS</v>
      </c>
      <c r="X52" s="231">
        <v>50</v>
      </c>
      <c r="Y52" s="280">
        <f>IFERROR(VLOOKUP(Z52,Import!$B$3:$T$450,19,FALSE),"")</f>
        <v>147</v>
      </c>
      <c r="Z52" s="227" t="str">
        <f>IFERROR(VLOOKUP(X52,Import!$W$3:$X$419,2,FALSE),"")</f>
        <v>Glen Perkins</v>
      </c>
      <c r="AA52" s="235"/>
      <c r="AB52" s="237"/>
      <c r="AC52" s="112" t="str">
        <f>IFERROR(VLOOKUP($Z52,Import!$B$3:$L$408,2,FALSE),"")</f>
        <v>MIN</v>
      </c>
      <c r="AD52" s="112" t="str">
        <f>IFERROR(VLOOKUP($Z52,Import!$B$3:$L$408,3,FALSE),"")</f>
        <v>RP</v>
      </c>
      <c r="AE52" s="112" t="str">
        <f>IFERROR(VLOOKUP($Z52,Import!$B$3:$L$408,4,FALSE),"")</f>
        <v>RP</v>
      </c>
      <c r="AF52" s="112">
        <f>IFERROR(VLOOKUP($Z52,Import!$B$3:$L$408,5,FALSE),"")</f>
        <v>9</v>
      </c>
      <c r="AG52" s="112" t="str">
        <f>IFERROR(VLOOKUP($Z52,Import!$B$3:$L$408,2,FALSE),"")</f>
        <v>MIN</v>
      </c>
      <c r="AH52" s="112">
        <f>IFERROR(VLOOKUP($Z52,Import!$B$3:$Z$408,12,FALSE),"")</f>
        <v>68</v>
      </c>
      <c r="AI52" s="218">
        <f>IFERROR(VLOOKUP($Z52,Import!$B$3:$Z$408,15,FALSE),"")</f>
        <v>2.74</v>
      </c>
      <c r="AJ52" s="218">
        <f>IFERROR(VLOOKUP($Z52,Import!$B$3:$Z$408,16,FALSE),"")</f>
        <v>1.06</v>
      </c>
      <c r="AK52" s="112">
        <f>IFERROR(VLOOKUP($Z52,Import!$B$3:$Z$408,13,FALSE),"")</f>
        <v>3</v>
      </c>
      <c r="AL52" s="112">
        <f>IFERROR(VLOOKUP($Z52,Import!$B$3:$Z$408,14,FALSE),"")</f>
        <v>33</v>
      </c>
      <c r="AM52" s="112">
        <f>IFERROR(VLOOKUP($Z52,Import!$B$3:$Z$408,17,FALSE),"")</f>
        <v>75</v>
      </c>
      <c r="AN52" s="2">
        <f t="shared" si="7"/>
        <v>186.32000000000002</v>
      </c>
      <c r="AO52" s="2">
        <f t="shared" si="8"/>
        <v>72.08</v>
      </c>
      <c r="AP52" s="2">
        <f>IF(AA52='User Input'!$C$1,1,0)</f>
        <v>0</v>
      </c>
      <c r="AQ52" s="2">
        <f t="shared" si="20"/>
        <v>0</v>
      </c>
      <c r="AR52" s="2">
        <f t="shared" si="21"/>
        <v>0</v>
      </c>
      <c r="AS52" s="2" t="str">
        <f t="shared" si="22"/>
        <v>Glen Perkins</v>
      </c>
      <c r="AT52" s="2">
        <f t="shared" si="23"/>
        <v>0</v>
      </c>
      <c r="AU52" s="9" t="str">
        <f t="shared" si="24"/>
        <v>MIN</v>
      </c>
    </row>
    <row r="53" spans="1:47" s="202" customFormat="1">
      <c r="A53" s="277">
        <f t="shared" si="12"/>
        <v>51</v>
      </c>
      <c r="B53" s="277">
        <f>IFERROR(VLOOKUP(C53,Import!$B$3:$T$450,19,FALSE),"")</f>
        <v>73</v>
      </c>
      <c r="C53" s="111" t="str">
        <f>IFERROR(VLOOKUP(A53,Import!$V$3:$X$419,3,FALSE),"")</f>
        <v>Billy Butler</v>
      </c>
      <c r="D53" s="235"/>
      <c r="E53" s="204"/>
      <c r="F53" s="112" t="str">
        <f>IFERROR(VLOOKUP($C53,Import!$B$3:$L$408,2,FALSE),"")</f>
        <v>KC</v>
      </c>
      <c r="G53" s="112" t="str">
        <f>IFERROR(VLOOKUP($C53,Import!$B$3:$L$408,3,FALSE),"")</f>
        <v>DH</v>
      </c>
      <c r="H53" s="112" t="str">
        <f>IFERROR(VLOOKUP($C53,Import!$B$3:$L$408,4,FALSE),"")</f>
        <v>1B</v>
      </c>
      <c r="I53" s="112">
        <f>IFERROR(VLOOKUP($C53,Import!$B$3:$L$408,5,FALSE),"")</f>
        <v>19</v>
      </c>
      <c r="J53" s="112" t="str">
        <f>IFERROR(VLOOKUP($C53,Import!$B$3:$L$408,2,FALSE),"")</f>
        <v>KC</v>
      </c>
      <c r="K53" s="112">
        <f>IFERROR(VLOOKUP($C53,Import!$B$3:$L$408,6,FALSE),"")</f>
        <v>584</v>
      </c>
      <c r="L53" s="112">
        <f>IFERROR(VLOOKUP($C53,Import!$B$3:$L$408,7,FALSE),"")</f>
        <v>81</v>
      </c>
      <c r="M53" s="112">
        <f>IFERROR(VLOOKUP($C53,Import!$B$3:$L$408,8,FALSE),"")</f>
        <v>22</v>
      </c>
      <c r="N53" s="112">
        <f>IFERROR(VLOOKUP($C53,Import!$B$3:$L$408,9,FALSE),"")</f>
        <v>91</v>
      </c>
      <c r="O53" s="112">
        <f>IFERROR(VLOOKUP($C53,Import!$B$3:$L$408,10,FALSE),"")</f>
        <v>1</v>
      </c>
      <c r="P53" s="278">
        <f>IFERROR(VLOOKUP($C53,Import!$B$3:$L$408,11,FALSE),"")</f>
        <v>0.29399999999999998</v>
      </c>
      <c r="Q53" s="2">
        <f t="shared" si="14"/>
        <v>171.696</v>
      </c>
      <c r="R53" s="2">
        <f>IF(D53='User Input'!$C$1,1,0)</f>
        <v>0</v>
      </c>
      <c r="S53" s="2">
        <f t="shared" si="19"/>
        <v>0</v>
      </c>
      <c r="T53" s="2">
        <f t="shared" si="15"/>
        <v>0</v>
      </c>
      <c r="U53" s="2" t="str">
        <f t="shared" si="16"/>
        <v>Billy Butler</v>
      </c>
      <c r="V53" s="2">
        <f t="shared" si="17"/>
        <v>0</v>
      </c>
      <c r="W53" s="9" t="str">
        <f t="shared" si="18"/>
        <v>KC</v>
      </c>
      <c r="X53" s="231">
        <v>51</v>
      </c>
      <c r="Y53" s="280">
        <f>IFERROR(VLOOKUP(Z53,Import!$B$3:$T$450,19,FALSE),"")</f>
        <v>148</v>
      </c>
      <c r="Z53" s="227" t="str">
        <f>IFERROR(VLOOKUP(X53,Import!$W$3:$X$419,2,FALSE),"")</f>
        <v>Joe Nathan</v>
      </c>
      <c r="AA53" s="235"/>
      <c r="AB53" s="237"/>
      <c r="AC53" s="112" t="str">
        <f>IFERROR(VLOOKUP($Z53,Import!$B$3:$L$408,2,FALSE),"")</f>
        <v>DET</v>
      </c>
      <c r="AD53" s="112" t="str">
        <f>IFERROR(VLOOKUP($Z53,Import!$B$3:$L$408,3,FALSE),"")</f>
        <v>RP</v>
      </c>
      <c r="AE53" s="112" t="str">
        <f>IFERROR(VLOOKUP($Z53,Import!$B$3:$L$408,4,FALSE),"")</f>
        <v>RP</v>
      </c>
      <c r="AF53" s="112">
        <f>IFERROR(VLOOKUP($Z53,Import!$B$3:$L$408,5,FALSE),"")</f>
        <v>9</v>
      </c>
      <c r="AG53" s="112" t="str">
        <f>IFERROR(VLOOKUP($Z53,Import!$B$3:$L$408,2,FALSE),"")</f>
        <v>DET</v>
      </c>
      <c r="AH53" s="112">
        <f>IFERROR(VLOOKUP($Z53,Import!$B$3:$Z$408,12,FALSE),"")</f>
        <v>66</v>
      </c>
      <c r="AI53" s="218">
        <f>IFERROR(VLOOKUP($Z53,Import!$B$3:$Z$408,15,FALSE),"")</f>
        <v>3.11</v>
      </c>
      <c r="AJ53" s="218">
        <f>IFERROR(VLOOKUP($Z53,Import!$B$3:$Z$408,16,FALSE),"")</f>
        <v>1.1200000000000001</v>
      </c>
      <c r="AK53" s="112">
        <f>IFERROR(VLOOKUP($Z53,Import!$B$3:$Z$408,13,FALSE),"")</f>
        <v>6</v>
      </c>
      <c r="AL53" s="112">
        <f>IFERROR(VLOOKUP($Z53,Import!$B$3:$Z$408,14,FALSE),"")</f>
        <v>37</v>
      </c>
      <c r="AM53" s="112">
        <f>IFERROR(VLOOKUP($Z53,Import!$B$3:$Z$408,17,FALSE),"")</f>
        <v>68</v>
      </c>
      <c r="AN53" s="2">
        <f t="shared" si="7"/>
        <v>205.26</v>
      </c>
      <c r="AO53" s="2">
        <f t="shared" si="8"/>
        <v>73.92</v>
      </c>
      <c r="AP53" s="2">
        <f>IF(AA53='User Input'!$C$1,1,0)</f>
        <v>0</v>
      </c>
      <c r="AQ53" s="2">
        <f t="shared" si="20"/>
        <v>0</v>
      </c>
      <c r="AR53" s="2">
        <f t="shared" si="21"/>
        <v>0</v>
      </c>
      <c r="AS53" s="2" t="str">
        <f t="shared" si="22"/>
        <v>Joe Nathan</v>
      </c>
      <c r="AT53" s="2">
        <f t="shared" si="23"/>
        <v>0</v>
      </c>
      <c r="AU53" s="9" t="str">
        <f t="shared" si="24"/>
        <v>DET</v>
      </c>
    </row>
    <row r="54" spans="1:47" s="202" customFormat="1">
      <c r="A54" s="277">
        <f t="shared" si="12"/>
        <v>52</v>
      </c>
      <c r="B54" s="277">
        <f>IFERROR(VLOOKUP(C54,Import!$B$3:$T$450,19,FALSE),"")</f>
        <v>76</v>
      </c>
      <c r="C54" s="111" t="str">
        <f>IFERROR(VLOOKUP(A54,Import!$V$3:$X$419,3,FALSE),"")</f>
        <v>Michael Cuddyer</v>
      </c>
      <c r="D54" s="235"/>
      <c r="E54" s="204"/>
      <c r="F54" s="112" t="str">
        <f>IFERROR(VLOOKUP($C54,Import!$B$3:$L$408,2,FALSE),"")</f>
        <v>COL</v>
      </c>
      <c r="G54" s="112" t="str">
        <f>IFERROR(VLOOKUP($C54,Import!$B$3:$L$408,3,FALSE),"")</f>
        <v>OF</v>
      </c>
      <c r="H54" s="112" t="str">
        <f>IFERROR(VLOOKUP($C54,Import!$B$3:$L$408,4,FALSE),"")</f>
        <v>1B, OF</v>
      </c>
      <c r="I54" s="112">
        <f>IFERROR(VLOOKUP($C54,Import!$B$3:$L$408,5,FALSE),"")</f>
        <v>18</v>
      </c>
      <c r="J54" s="112" t="str">
        <f>IFERROR(VLOOKUP($C54,Import!$B$3:$L$408,2,FALSE),"")</f>
        <v>COL</v>
      </c>
      <c r="K54" s="112">
        <f>IFERROR(VLOOKUP($C54,Import!$B$3:$L$408,6,FALSE),"")</f>
        <v>503</v>
      </c>
      <c r="L54" s="112">
        <f>IFERROR(VLOOKUP($C54,Import!$B$3:$L$408,7,FALSE),"")</f>
        <v>70</v>
      </c>
      <c r="M54" s="112">
        <f>IFERROR(VLOOKUP($C54,Import!$B$3:$L$408,8,FALSE),"")</f>
        <v>21</v>
      </c>
      <c r="N54" s="112">
        <f>IFERROR(VLOOKUP($C54,Import!$B$3:$L$408,9,FALSE),"")</f>
        <v>81</v>
      </c>
      <c r="O54" s="112">
        <f>IFERROR(VLOOKUP($C54,Import!$B$3:$L$408,10,FALSE),"")</f>
        <v>10</v>
      </c>
      <c r="P54" s="278">
        <f>IFERROR(VLOOKUP($C54,Import!$B$3:$L$408,11,FALSE),"")</f>
        <v>0.28399999999999997</v>
      </c>
      <c r="Q54" s="2">
        <f t="shared" si="14"/>
        <v>142.85199999999998</v>
      </c>
      <c r="R54" s="2">
        <f>IF(D54='User Input'!$C$1,1,0)</f>
        <v>0</v>
      </c>
      <c r="S54" s="2">
        <f t="shared" si="19"/>
        <v>0</v>
      </c>
      <c r="T54" s="2">
        <f t="shared" si="15"/>
        <v>0</v>
      </c>
      <c r="U54" s="2" t="str">
        <f t="shared" si="16"/>
        <v>Michael Cuddyer</v>
      </c>
      <c r="V54" s="2">
        <f t="shared" si="17"/>
        <v>0</v>
      </c>
      <c r="W54" s="9" t="str">
        <f t="shared" si="18"/>
        <v>COL</v>
      </c>
      <c r="X54" s="231">
        <v>52</v>
      </c>
      <c r="Y54" s="280">
        <f>IFERROR(VLOOKUP(Z54,Import!$B$3:$T$450,19,FALSE),"")</f>
        <v>149</v>
      </c>
      <c r="Z54" s="227" t="str">
        <f>IFERROR(VLOOKUP(X54,Import!$W$3:$X$419,2,FALSE),"")</f>
        <v>Addison Reed</v>
      </c>
      <c r="AA54" s="235"/>
      <c r="AB54" s="237"/>
      <c r="AC54" s="112" t="str">
        <f>IFERROR(VLOOKUP($Z54,Import!$B$3:$L$408,2,FALSE),"")</f>
        <v>ARI</v>
      </c>
      <c r="AD54" s="112" t="str">
        <f>IFERROR(VLOOKUP($Z54,Import!$B$3:$L$408,3,FALSE),"")</f>
        <v>RP</v>
      </c>
      <c r="AE54" s="112" t="str">
        <f>IFERROR(VLOOKUP($Z54,Import!$B$3:$L$408,4,FALSE),"")</f>
        <v>RP</v>
      </c>
      <c r="AF54" s="112">
        <f>IFERROR(VLOOKUP($Z54,Import!$B$3:$L$408,5,FALSE),"")</f>
        <v>9</v>
      </c>
      <c r="AG54" s="112" t="str">
        <f>IFERROR(VLOOKUP($Z54,Import!$B$3:$L$408,2,FALSE),"")</f>
        <v>ARI</v>
      </c>
      <c r="AH54" s="112">
        <f>IFERROR(VLOOKUP($Z54,Import!$B$3:$Z$408,12,FALSE),"")</f>
        <v>77</v>
      </c>
      <c r="AI54" s="218">
        <f>IFERROR(VLOOKUP($Z54,Import!$B$3:$Z$408,15,FALSE),"")</f>
        <v>3.33</v>
      </c>
      <c r="AJ54" s="218">
        <f>IFERROR(VLOOKUP($Z54,Import!$B$3:$Z$408,16,FALSE),"")</f>
        <v>1.1399999999999999</v>
      </c>
      <c r="AK54" s="112">
        <f>IFERROR(VLOOKUP($Z54,Import!$B$3:$Z$408,13,FALSE),"")</f>
        <v>6</v>
      </c>
      <c r="AL54" s="112">
        <f>IFERROR(VLOOKUP($Z54,Import!$B$3:$Z$408,14,FALSE),"")</f>
        <v>38</v>
      </c>
      <c r="AM54" s="112">
        <f>IFERROR(VLOOKUP($Z54,Import!$B$3:$Z$408,17,FALSE),"")</f>
        <v>75</v>
      </c>
      <c r="AN54" s="2">
        <f t="shared" si="7"/>
        <v>256.41000000000003</v>
      </c>
      <c r="AO54" s="2">
        <f t="shared" si="8"/>
        <v>87.779999999999987</v>
      </c>
      <c r="AP54" s="2">
        <f>IF(AA54='User Input'!$C$1,1,0)</f>
        <v>0</v>
      </c>
      <c r="AQ54" s="2">
        <f t="shared" si="20"/>
        <v>0</v>
      </c>
      <c r="AR54" s="2">
        <f t="shared" si="21"/>
        <v>0</v>
      </c>
      <c r="AS54" s="2" t="str">
        <f t="shared" si="22"/>
        <v>Addison Reed</v>
      </c>
      <c r="AT54" s="2">
        <f t="shared" si="23"/>
        <v>0</v>
      </c>
      <c r="AU54" s="9" t="str">
        <f t="shared" si="24"/>
        <v>ARI</v>
      </c>
    </row>
    <row r="55" spans="1:47" s="202" customFormat="1">
      <c r="A55" s="277">
        <f t="shared" si="12"/>
        <v>53</v>
      </c>
      <c r="B55" s="277">
        <f>IFERROR(VLOOKUP(C55,Import!$B$3:$T$450,19,FALSE),"")</f>
        <v>77</v>
      </c>
      <c r="C55" s="111" t="str">
        <f>IFERROR(VLOOKUP(A55,Import!$V$3:$X$419,3,FALSE),"")</f>
        <v>Allen Craig</v>
      </c>
      <c r="D55" s="235"/>
      <c r="E55" s="120"/>
      <c r="F55" s="112" t="str">
        <f>IFERROR(VLOOKUP($C55,Import!$B$3:$L$408,2,FALSE),"")</f>
        <v>STL</v>
      </c>
      <c r="G55" s="112" t="str">
        <f>IFERROR(VLOOKUP($C55,Import!$B$3:$L$408,3,FALSE),"")</f>
        <v>1B, OF</v>
      </c>
      <c r="H55" s="112" t="str">
        <f>IFERROR(VLOOKUP($C55,Import!$B$3:$L$408,4,FALSE),"")</f>
        <v>1B, OF</v>
      </c>
      <c r="I55" s="112">
        <f>IFERROR(VLOOKUP($C55,Import!$B$3:$L$408,5,FALSE),"")</f>
        <v>18</v>
      </c>
      <c r="J55" s="112" t="str">
        <f>IFERROR(VLOOKUP($C55,Import!$B$3:$L$408,2,FALSE),"")</f>
        <v>STL</v>
      </c>
      <c r="K55" s="112">
        <f>IFERROR(VLOOKUP($C55,Import!$B$3:$L$408,6,FALSE),"")</f>
        <v>481</v>
      </c>
      <c r="L55" s="112">
        <f>IFERROR(VLOOKUP($C55,Import!$B$3:$L$408,7,FALSE),"")</f>
        <v>75</v>
      </c>
      <c r="M55" s="112">
        <f>IFERROR(VLOOKUP($C55,Import!$B$3:$L$408,8,FALSE),"")</f>
        <v>19</v>
      </c>
      <c r="N55" s="112">
        <f>IFERROR(VLOOKUP($C55,Import!$B$3:$L$408,9,FALSE),"")</f>
        <v>91</v>
      </c>
      <c r="O55" s="112">
        <f>IFERROR(VLOOKUP($C55,Import!$B$3:$L$408,10,FALSE),"")</f>
        <v>3</v>
      </c>
      <c r="P55" s="278">
        <f>IFERROR(VLOOKUP($C55,Import!$B$3:$L$408,11,FALSE),"")</f>
        <v>0.31</v>
      </c>
      <c r="Q55" s="2">
        <f t="shared" si="14"/>
        <v>149.10999999999999</v>
      </c>
      <c r="R55" s="2">
        <f>IF(D55='User Input'!$C$1,1,0)</f>
        <v>0</v>
      </c>
      <c r="S55" s="2">
        <f t="shared" si="19"/>
        <v>0</v>
      </c>
      <c r="T55" s="2">
        <f t="shared" si="15"/>
        <v>0</v>
      </c>
      <c r="U55" s="2" t="str">
        <f t="shared" si="16"/>
        <v>Allen Craig</v>
      </c>
      <c r="V55" s="2">
        <f t="shared" si="17"/>
        <v>0</v>
      </c>
      <c r="W55" s="9" t="str">
        <f t="shared" si="18"/>
        <v>STL</v>
      </c>
      <c r="X55" s="231">
        <v>53</v>
      </c>
      <c r="Y55" s="280">
        <f>IFERROR(VLOOKUP(Z55,Import!$B$3:$T$450,19,FALSE),"")</f>
        <v>150</v>
      </c>
      <c r="Z55" s="227" t="str">
        <f>IFERROR(VLOOKUP(X55,Import!$W$3:$X$419,2,FALSE),"")</f>
        <v>Jason Grilli</v>
      </c>
      <c r="AA55" s="235"/>
      <c r="AB55" s="237"/>
      <c r="AC55" s="112" t="str">
        <f>IFERROR(VLOOKUP($Z55,Import!$B$3:$L$408,2,FALSE),"")</f>
        <v>PIT</v>
      </c>
      <c r="AD55" s="112" t="str">
        <f>IFERROR(VLOOKUP($Z55,Import!$B$3:$L$408,3,FALSE),"")</f>
        <v>RP</v>
      </c>
      <c r="AE55" s="112" t="str">
        <f>IFERROR(VLOOKUP($Z55,Import!$B$3:$L$408,4,FALSE),"")</f>
        <v>RP</v>
      </c>
      <c r="AF55" s="112">
        <f>IFERROR(VLOOKUP($Z55,Import!$B$3:$L$408,5,FALSE),"")</f>
        <v>9</v>
      </c>
      <c r="AG55" s="112" t="str">
        <f>IFERROR(VLOOKUP($Z55,Import!$B$3:$L$408,2,FALSE),"")</f>
        <v>PIT</v>
      </c>
      <c r="AH55" s="112">
        <f>IFERROR(VLOOKUP($Z55,Import!$B$3:$Z$408,12,FALSE),"")</f>
        <v>60</v>
      </c>
      <c r="AI55" s="218">
        <f>IFERROR(VLOOKUP($Z55,Import!$B$3:$Z$408,15,FALSE),"")</f>
        <v>3.19</v>
      </c>
      <c r="AJ55" s="218">
        <f>IFERROR(VLOOKUP($Z55,Import!$B$3:$Z$408,16,FALSE),"")</f>
        <v>1.04</v>
      </c>
      <c r="AK55" s="112">
        <f>IFERROR(VLOOKUP($Z55,Import!$B$3:$Z$408,13,FALSE),"")</f>
        <v>4</v>
      </c>
      <c r="AL55" s="112">
        <f>IFERROR(VLOOKUP($Z55,Import!$B$3:$Z$408,14,FALSE),"")</f>
        <v>35</v>
      </c>
      <c r="AM55" s="112">
        <f>IFERROR(VLOOKUP($Z55,Import!$B$3:$Z$408,17,FALSE),"")</f>
        <v>70</v>
      </c>
      <c r="AN55" s="2">
        <f t="shared" si="7"/>
        <v>191.4</v>
      </c>
      <c r="AO55" s="2">
        <f t="shared" si="8"/>
        <v>62.400000000000006</v>
      </c>
      <c r="AP55" s="2">
        <f>IF(AA55='User Input'!$C$1,1,0)</f>
        <v>0</v>
      </c>
      <c r="AQ55" s="2">
        <f t="shared" si="20"/>
        <v>0</v>
      </c>
      <c r="AR55" s="2">
        <f t="shared" si="21"/>
        <v>0</v>
      </c>
      <c r="AS55" s="2" t="str">
        <f t="shared" si="22"/>
        <v>Jason Grilli</v>
      </c>
      <c r="AT55" s="2">
        <f t="shared" si="23"/>
        <v>0</v>
      </c>
      <c r="AU55" s="9" t="str">
        <f t="shared" si="24"/>
        <v>PIT</v>
      </c>
    </row>
    <row r="56" spans="1:47" s="202" customFormat="1">
      <c r="A56" s="277">
        <f t="shared" si="12"/>
        <v>54</v>
      </c>
      <c r="B56" s="277">
        <f>IFERROR(VLOOKUP(C56,Import!$B$3:$T$450,19,FALSE),"")</f>
        <v>78</v>
      </c>
      <c r="C56" s="111" t="str">
        <f>IFERROR(VLOOKUP(A56,Import!$V$3:$X$419,3,FALSE),"")</f>
        <v>Jayson Werth</v>
      </c>
      <c r="D56" s="235"/>
      <c r="E56" s="204"/>
      <c r="F56" s="112" t="str">
        <f>IFERROR(VLOOKUP($C56,Import!$B$3:$L$408,2,FALSE),"")</f>
        <v>WAS</v>
      </c>
      <c r="G56" s="112" t="str">
        <f>IFERROR(VLOOKUP($C56,Import!$B$3:$L$408,3,FALSE),"")</f>
        <v>OF</v>
      </c>
      <c r="H56" s="112" t="str">
        <f>IFERROR(VLOOKUP($C56,Import!$B$3:$L$408,4,FALSE),"")</f>
        <v>OF</v>
      </c>
      <c r="I56" s="112">
        <f>IFERROR(VLOOKUP($C56,Import!$B$3:$L$408,5,FALSE),"")</f>
        <v>18</v>
      </c>
      <c r="J56" s="112" t="str">
        <f>IFERROR(VLOOKUP($C56,Import!$B$3:$L$408,2,FALSE),"")</f>
        <v>WAS</v>
      </c>
      <c r="K56" s="112">
        <f>IFERROR(VLOOKUP($C56,Import!$B$3:$L$408,6,FALSE),"")</f>
        <v>489</v>
      </c>
      <c r="L56" s="112">
        <f>IFERROR(VLOOKUP($C56,Import!$B$3:$L$408,7,FALSE),"")</f>
        <v>72</v>
      </c>
      <c r="M56" s="112">
        <f>IFERROR(VLOOKUP($C56,Import!$B$3:$L$408,8,FALSE),"")</f>
        <v>22</v>
      </c>
      <c r="N56" s="112">
        <f>IFERROR(VLOOKUP($C56,Import!$B$3:$L$408,9,FALSE),"")</f>
        <v>88</v>
      </c>
      <c r="O56" s="112">
        <f>IFERROR(VLOOKUP($C56,Import!$B$3:$L$408,10,FALSE),"")</f>
        <v>10</v>
      </c>
      <c r="P56" s="278">
        <f>IFERROR(VLOOKUP($C56,Import!$B$3:$L$408,11,FALSE),"")</f>
        <v>0.27900000000000003</v>
      </c>
      <c r="Q56" s="2">
        <f t="shared" si="14"/>
        <v>136.43100000000001</v>
      </c>
      <c r="R56" s="2">
        <f>IF(D56='User Input'!$C$1,1,0)</f>
        <v>0</v>
      </c>
      <c r="S56" s="2">
        <f t="shared" si="19"/>
        <v>0</v>
      </c>
      <c r="T56" s="2">
        <f t="shared" si="15"/>
        <v>0</v>
      </c>
      <c r="U56" s="2" t="str">
        <f t="shared" si="16"/>
        <v>Jayson Werth</v>
      </c>
      <c r="V56" s="2">
        <f t="shared" si="17"/>
        <v>0</v>
      </c>
      <c r="W56" s="9" t="str">
        <f t="shared" si="18"/>
        <v>WAS</v>
      </c>
      <c r="X56" s="231">
        <v>54</v>
      </c>
      <c r="Y56" s="280">
        <f>IFERROR(VLOOKUP(Z56,Import!$B$3:$T$450,19,FALSE),"")</f>
        <v>164</v>
      </c>
      <c r="Z56" s="227" t="str">
        <f>IFERROR(VLOOKUP(X56,Import!$W$3:$X$419,2,FALSE),"")</f>
        <v>Andrew Cashner</v>
      </c>
      <c r="AA56" s="235"/>
      <c r="AB56" s="206"/>
      <c r="AC56" s="112" t="str">
        <f>IFERROR(VLOOKUP($Z56,Import!$B$3:$L$408,2,FALSE),"")</f>
        <v>SD</v>
      </c>
      <c r="AD56" s="112" t="str">
        <f>IFERROR(VLOOKUP($Z56,Import!$B$3:$L$408,3,FALSE),"")</f>
        <v>SP</v>
      </c>
      <c r="AE56" s="112" t="str">
        <f>IFERROR(VLOOKUP($Z56,Import!$B$3:$L$408,4,FALSE),"")</f>
        <v>SP</v>
      </c>
      <c r="AF56" s="112">
        <f>IFERROR(VLOOKUP($Z56,Import!$B$3:$L$408,5,FALSE),"")</f>
        <v>8</v>
      </c>
      <c r="AG56" s="112" t="str">
        <f>IFERROR(VLOOKUP($Z56,Import!$B$3:$L$408,2,FALSE),"")</f>
        <v>SD</v>
      </c>
      <c r="AH56" s="112">
        <f>IFERROR(VLOOKUP($Z56,Import!$B$3:$Z$408,12,FALSE),"")</f>
        <v>194</v>
      </c>
      <c r="AI56" s="218">
        <f>IFERROR(VLOOKUP($Z56,Import!$B$3:$Z$408,15,FALSE),"")</f>
        <v>3.45</v>
      </c>
      <c r="AJ56" s="218">
        <f>IFERROR(VLOOKUP($Z56,Import!$B$3:$Z$408,16,FALSE),"")</f>
        <v>1.1399999999999999</v>
      </c>
      <c r="AK56" s="112">
        <f>IFERROR(VLOOKUP($Z56,Import!$B$3:$Z$408,13,FALSE),"")</f>
        <v>10</v>
      </c>
      <c r="AL56" s="112">
        <f>IFERROR(VLOOKUP($Z56,Import!$B$3:$Z$408,14,FALSE),"")</f>
        <v>0</v>
      </c>
      <c r="AM56" s="112">
        <f>IFERROR(VLOOKUP($Z56,Import!$B$3:$Z$408,17,FALSE),"")</f>
        <v>145</v>
      </c>
      <c r="AN56" s="2">
        <f t="shared" si="7"/>
        <v>669.30000000000007</v>
      </c>
      <c r="AO56" s="2">
        <f t="shared" si="8"/>
        <v>221.15999999999997</v>
      </c>
      <c r="AP56" s="2">
        <f>IF(AA56='User Input'!$C$1,1,0)</f>
        <v>0</v>
      </c>
      <c r="AQ56" s="2">
        <f t="shared" si="20"/>
        <v>0</v>
      </c>
      <c r="AR56" s="2">
        <f t="shared" si="21"/>
        <v>0</v>
      </c>
      <c r="AS56" s="2" t="str">
        <f t="shared" si="22"/>
        <v>Andrew Cashner</v>
      </c>
      <c r="AT56" s="2">
        <f t="shared" si="23"/>
        <v>0</v>
      </c>
      <c r="AU56" s="9" t="str">
        <f t="shared" si="24"/>
        <v>SD</v>
      </c>
    </row>
    <row r="57" spans="1:47" s="202" customFormat="1">
      <c r="A57" s="277">
        <f t="shared" si="12"/>
        <v>55</v>
      </c>
      <c r="B57" s="277">
        <f>IFERROR(VLOOKUP(C57,Import!$B$3:$T$450,19,FALSE),"")</f>
        <v>79</v>
      </c>
      <c r="C57" s="111" t="str">
        <f>IFERROR(VLOOKUP(A57,Import!$V$3:$X$419,3,FALSE),"")</f>
        <v>Josh Hamilton</v>
      </c>
      <c r="D57" s="235"/>
      <c r="E57" s="204"/>
      <c r="F57" s="112" t="str">
        <f>IFERROR(VLOOKUP($C57,Import!$B$3:$L$408,2,FALSE),"")</f>
        <v>LAA</v>
      </c>
      <c r="G57" s="112" t="str">
        <f>IFERROR(VLOOKUP($C57,Import!$B$3:$L$408,3,FALSE),"")</f>
        <v>OF</v>
      </c>
      <c r="H57" s="112" t="str">
        <f>IFERROR(VLOOKUP($C57,Import!$B$3:$L$408,4,FALSE),"")</f>
        <v>OF</v>
      </c>
      <c r="I57" s="112">
        <f>IFERROR(VLOOKUP($C57,Import!$B$3:$L$408,5,FALSE),"")</f>
        <v>17</v>
      </c>
      <c r="J57" s="112" t="str">
        <f>IFERROR(VLOOKUP($C57,Import!$B$3:$L$408,2,FALSE),"")</f>
        <v>LAA</v>
      </c>
      <c r="K57" s="112">
        <f>IFERROR(VLOOKUP($C57,Import!$B$3:$L$408,6,FALSE),"")</f>
        <v>533</v>
      </c>
      <c r="L57" s="112">
        <f>IFERROR(VLOOKUP($C57,Import!$B$3:$L$408,7,FALSE),"")</f>
        <v>78</v>
      </c>
      <c r="M57" s="112">
        <f>IFERROR(VLOOKUP($C57,Import!$B$3:$L$408,8,FALSE),"")</f>
        <v>24</v>
      </c>
      <c r="N57" s="112">
        <f>IFERROR(VLOOKUP($C57,Import!$B$3:$L$408,9,FALSE),"")</f>
        <v>89</v>
      </c>
      <c r="O57" s="112">
        <f>IFERROR(VLOOKUP($C57,Import!$B$3:$L$408,10,FALSE),"")</f>
        <v>7</v>
      </c>
      <c r="P57" s="278">
        <f>IFERROR(VLOOKUP($C57,Import!$B$3:$L$408,11,FALSE),"")</f>
        <v>0.26900000000000002</v>
      </c>
      <c r="Q57" s="2">
        <f t="shared" si="14"/>
        <v>143.37700000000001</v>
      </c>
      <c r="R57" s="2">
        <f>IF(D57='User Input'!$C$1,1,0)</f>
        <v>0</v>
      </c>
      <c r="S57" s="2">
        <f t="shared" si="19"/>
        <v>0</v>
      </c>
      <c r="T57" s="2">
        <f t="shared" si="15"/>
        <v>0</v>
      </c>
      <c r="U57" s="2" t="str">
        <f t="shared" si="16"/>
        <v>Josh Hamilton</v>
      </c>
      <c r="V57" s="2">
        <f t="shared" si="17"/>
        <v>0</v>
      </c>
      <c r="W57" s="9" t="str">
        <f t="shared" si="18"/>
        <v>LAA</v>
      </c>
      <c r="X57" s="231">
        <v>55</v>
      </c>
      <c r="Y57" s="280">
        <f>IFERROR(VLOOKUP(Z57,Import!$B$3:$T$450,19,FALSE),"")</f>
        <v>165</v>
      </c>
      <c r="Z57" s="227" t="str">
        <f>IFERROR(VLOOKUP(X57,Import!$W$3:$X$419,2,FALSE),"")</f>
        <v>Chris Tillman</v>
      </c>
      <c r="AA57" s="235"/>
      <c r="AB57" s="206"/>
      <c r="AC57" s="112" t="str">
        <f>IFERROR(VLOOKUP($Z57,Import!$B$3:$L$408,2,FALSE),"")</f>
        <v>BAL</v>
      </c>
      <c r="AD57" s="112" t="str">
        <f>IFERROR(VLOOKUP($Z57,Import!$B$3:$L$408,3,FALSE),"")</f>
        <v>SP</v>
      </c>
      <c r="AE57" s="112" t="str">
        <f>IFERROR(VLOOKUP($Z57,Import!$B$3:$L$408,4,FALSE),"")</f>
        <v>SP</v>
      </c>
      <c r="AF57" s="112">
        <f>IFERROR(VLOOKUP($Z57,Import!$B$3:$L$408,5,FALSE),"")</f>
        <v>8</v>
      </c>
      <c r="AG57" s="112" t="str">
        <f>IFERROR(VLOOKUP($Z57,Import!$B$3:$L$408,2,FALSE),"")</f>
        <v>BAL</v>
      </c>
      <c r="AH57" s="112">
        <f>IFERROR(VLOOKUP($Z57,Import!$B$3:$Z$408,12,FALSE),"")</f>
        <v>212</v>
      </c>
      <c r="AI57" s="218">
        <f>IFERROR(VLOOKUP($Z57,Import!$B$3:$Z$408,15,FALSE),"")</f>
        <v>3.69</v>
      </c>
      <c r="AJ57" s="218">
        <f>IFERROR(VLOOKUP($Z57,Import!$B$3:$Z$408,16,FALSE),"")</f>
        <v>1.25</v>
      </c>
      <c r="AK57" s="112">
        <f>IFERROR(VLOOKUP($Z57,Import!$B$3:$Z$408,13,FALSE),"")</f>
        <v>12</v>
      </c>
      <c r="AL57" s="112">
        <f>IFERROR(VLOOKUP($Z57,Import!$B$3:$Z$408,14,FALSE),"")</f>
        <v>0</v>
      </c>
      <c r="AM57" s="112">
        <f>IFERROR(VLOOKUP($Z57,Import!$B$3:$Z$408,17,FALSE),"")</f>
        <v>188</v>
      </c>
      <c r="AN57" s="2">
        <f t="shared" si="7"/>
        <v>782.28</v>
      </c>
      <c r="AO57" s="2">
        <f t="shared" si="8"/>
        <v>265</v>
      </c>
      <c r="AP57" s="2">
        <f>IF(AA57='User Input'!$C$1,1,0)</f>
        <v>0</v>
      </c>
      <c r="AQ57" s="2">
        <f t="shared" si="20"/>
        <v>0</v>
      </c>
      <c r="AR57" s="2">
        <f t="shared" si="21"/>
        <v>0</v>
      </c>
      <c r="AS57" s="2" t="str">
        <f t="shared" si="22"/>
        <v>Chris Tillman</v>
      </c>
      <c r="AT57" s="2">
        <f t="shared" si="23"/>
        <v>0</v>
      </c>
      <c r="AU57" s="9" t="str">
        <f t="shared" si="24"/>
        <v>BAL</v>
      </c>
    </row>
    <row r="58" spans="1:47" s="202" customFormat="1">
      <c r="A58" s="277">
        <f t="shared" si="12"/>
        <v>56</v>
      </c>
      <c r="B58" s="277">
        <f>IFERROR(VLOOKUP(C58,Import!$B$3:$T$450,19,FALSE),"")</f>
        <v>80</v>
      </c>
      <c r="C58" s="111" t="str">
        <f>IFERROR(VLOOKUP(A58,Import!$V$3:$X$419,3,FALSE),"")</f>
        <v>Billy Hamilton</v>
      </c>
      <c r="D58" s="235"/>
      <c r="E58" s="204"/>
      <c r="F58" s="112" t="str">
        <f>IFERROR(VLOOKUP($C58,Import!$B$3:$L$408,2,FALSE),"")</f>
        <v>CIN</v>
      </c>
      <c r="G58" s="112" t="str">
        <f>IFERROR(VLOOKUP($C58,Import!$B$3:$L$408,3,FALSE),"")</f>
        <v>OF</v>
      </c>
      <c r="H58" s="112" t="str">
        <f>IFERROR(VLOOKUP($C58,Import!$B$3:$L$408,4,FALSE),"")</f>
        <v>OF</v>
      </c>
      <c r="I58" s="112">
        <f>IFERROR(VLOOKUP($C58,Import!$B$3:$L$408,5,FALSE),"")</f>
        <v>17</v>
      </c>
      <c r="J58" s="112" t="str">
        <f>IFERROR(VLOOKUP($C58,Import!$B$3:$L$408,2,FALSE),"")</f>
        <v>CIN</v>
      </c>
      <c r="K58" s="112">
        <f>IFERROR(VLOOKUP($C58,Import!$B$3:$L$408,6,FALSE),"")</f>
        <v>350</v>
      </c>
      <c r="L58" s="112">
        <f>IFERROR(VLOOKUP($C58,Import!$B$3:$L$408,7,FALSE),"")</f>
        <v>73</v>
      </c>
      <c r="M58" s="112">
        <f>IFERROR(VLOOKUP($C58,Import!$B$3:$L$408,8,FALSE),"")</f>
        <v>2</v>
      </c>
      <c r="N58" s="112">
        <f>IFERROR(VLOOKUP($C58,Import!$B$3:$L$408,9,FALSE),"")</f>
        <v>28</v>
      </c>
      <c r="O58" s="112">
        <f>IFERROR(VLOOKUP($C58,Import!$B$3:$L$408,10,FALSE),"")</f>
        <v>67</v>
      </c>
      <c r="P58" s="278">
        <f>IFERROR(VLOOKUP($C58,Import!$B$3:$L$408,11,FALSE),"")</f>
        <v>0.25</v>
      </c>
      <c r="Q58" s="2">
        <f t="shared" si="14"/>
        <v>87.5</v>
      </c>
      <c r="R58" s="2">
        <f>IF(D58='User Input'!$C$1,1,0)</f>
        <v>0</v>
      </c>
      <c r="S58" s="2">
        <f t="shared" si="19"/>
        <v>0</v>
      </c>
      <c r="T58" s="2">
        <f t="shared" si="15"/>
        <v>0</v>
      </c>
      <c r="U58" s="2" t="str">
        <f t="shared" si="16"/>
        <v>Billy Hamilton</v>
      </c>
      <c r="V58" s="2">
        <f t="shared" si="17"/>
        <v>0</v>
      </c>
      <c r="W58" s="9" t="str">
        <f t="shared" si="18"/>
        <v>CIN</v>
      </c>
      <c r="X58" s="231">
        <v>56</v>
      </c>
      <c r="Y58" s="280">
        <f>IFERROR(VLOOKUP(Z58,Import!$B$3:$T$450,19,FALSE),"")</f>
        <v>166</v>
      </c>
      <c r="Z58" s="227" t="str">
        <f>IFERROR(VLOOKUP(X58,Import!$W$3:$X$419,2,FALSE),"")</f>
        <v>Chris Archer</v>
      </c>
      <c r="AA58" s="235"/>
      <c r="AB58" s="206"/>
      <c r="AC58" s="112" t="str">
        <f>IFERROR(VLOOKUP($Z58,Import!$B$3:$L$408,2,FALSE),"")</f>
        <v>TB</v>
      </c>
      <c r="AD58" s="112" t="str">
        <f>IFERROR(VLOOKUP($Z58,Import!$B$3:$L$408,3,FALSE),"")</f>
        <v>SP</v>
      </c>
      <c r="AE58" s="112" t="str">
        <f>IFERROR(VLOOKUP($Z58,Import!$B$3:$L$408,4,FALSE),"")</f>
        <v>SP</v>
      </c>
      <c r="AF58" s="112">
        <f>IFERROR(VLOOKUP($Z58,Import!$B$3:$L$408,5,FALSE),"")</f>
        <v>8</v>
      </c>
      <c r="AG58" s="112" t="str">
        <f>IFERROR(VLOOKUP($Z58,Import!$B$3:$L$408,2,FALSE),"")</f>
        <v>TB</v>
      </c>
      <c r="AH58" s="112">
        <f>IFERROR(VLOOKUP($Z58,Import!$B$3:$Z$408,12,FALSE),"")</f>
        <v>175</v>
      </c>
      <c r="AI58" s="218">
        <f>IFERROR(VLOOKUP($Z58,Import!$B$3:$Z$408,15,FALSE),"")</f>
        <v>3.54</v>
      </c>
      <c r="AJ58" s="218">
        <f>IFERROR(VLOOKUP($Z58,Import!$B$3:$Z$408,16,FALSE),"")</f>
        <v>1.22</v>
      </c>
      <c r="AK58" s="112">
        <f>IFERROR(VLOOKUP($Z58,Import!$B$3:$Z$408,13,FALSE),"")</f>
        <v>13</v>
      </c>
      <c r="AL58" s="112">
        <f>IFERROR(VLOOKUP($Z58,Import!$B$3:$Z$408,14,FALSE),"")</f>
        <v>0</v>
      </c>
      <c r="AM58" s="112">
        <f>IFERROR(VLOOKUP($Z58,Import!$B$3:$Z$408,17,FALSE),"")</f>
        <v>152</v>
      </c>
      <c r="AN58" s="2">
        <f t="shared" si="7"/>
        <v>619.5</v>
      </c>
      <c r="AO58" s="2">
        <f t="shared" si="8"/>
        <v>213.5</v>
      </c>
      <c r="AP58" s="2">
        <f>IF(AA58='User Input'!$C$1,1,0)</f>
        <v>0</v>
      </c>
      <c r="AQ58" s="2">
        <f t="shared" si="20"/>
        <v>0</v>
      </c>
      <c r="AR58" s="2">
        <f t="shared" si="21"/>
        <v>0</v>
      </c>
      <c r="AS58" s="2" t="str">
        <f t="shared" si="22"/>
        <v>Chris Archer</v>
      </c>
      <c r="AT58" s="2">
        <f t="shared" si="23"/>
        <v>0</v>
      </c>
      <c r="AU58" s="9" t="str">
        <f t="shared" si="24"/>
        <v>TB</v>
      </c>
    </row>
    <row r="59" spans="1:47" s="202" customFormat="1">
      <c r="A59" s="277">
        <f t="shared" si="12"/>
        <v>57</v>
      </c>
      <c r="B59" s="277">
        <f>IFERROR(VLOOKUP(C59,Import!$B$3:$T$450,19,FALSE),"")</f>
        <v>81</v>
      </c>
      <c r="C59" s="111" t="str">
        <f>IFERROR(VLOOKUP(A59,Import!$V$3:$X$419,3,FALSE),"")</f>
        <v>Matt Kemp</v>
      </c>
      <c r="D59" s="235"/>
      <c r="E59" s="204"/>
      <c r="F59" s="112" t="str">
        <f>IFERROR(VLOOKUP($C59,Import!$B$3:$L$408,2,FALSE),"")</f>
        <v>LAN</v>
      </c>
      <c r="G59" s="112" t="str">
        <f>IFERROR(VLOOKUP($C59,Import!$B$3:$L$408,3,FALSE),"")</f>
        <v>OF</v>
      </c>
      <c r="H59" s="112" t="str">
        <f>IFERROR(VLOOKUP($C59,Import!$B$3:$L$408,4,FALSE),"")</f>
        <v>OF</v>
      </c>
      <c r="I59" s="112">
        <f>IFERROR(VLOOKUP($C59,Import!$B$3:$L$408,5,FALSE),"")</f>
        <v>17</v>
      </c>
      <c r="J59" s="112" t="str">
        <f>IFERROR(VLOOKUP($C59,Import!$B$3:$L$408,2,FALSE),"")</f>
        <v>LAN</v>
      </c>
      <c r="K59" s="112">
        <f>IFERROR(VLOOKUP($C59,Import!$B$3:$L$408,6,FALSE),"")</f>
        <v>477</v>
      </c>
      <c r="L59" s="112">
        <f>IFERROR(VLOOKUP($C59,Import!$B$3:$L$408,7,FALSE),"")</f>
        <v>71</v>
      </c>
      <c r="M59" s="112">
        <f>IFERROR(VLOOKUP($C59,Import!$B$3:$L$408,8,FALSE),"")</f>
        <v>22</v>
      </c>
      <c r="N59" s="112">
        <f>IFERROR(VLOOKUP($C59,Import!$B$3:$L$408,9,FALSE),"")</f>
        <v>76</v>
      </c>
      <c r="O59" s="112">
        <f>IFERROR(VLOOKUP($C59,Import!$B$3:$L$408,10,FALSE),"")</f>
        <v>10</v>
      </c>
      <c r="P59" s="278">
        <f>IFERROR(VLOOKUP($C59,Import!$B$3:$L$408,11,FALSE),"")</f>
        <v>0.26600000000000001</v>
      </c>
      <c r="Q59" s="2">
        <f t="shared" si="14"/>
        <v>126.88200000000001</v>
      </c>
      <c r="R59" s="2">
        <f>IF(D59='User Input'!$C$1,1,0)</f>
        <v>0</v>
      </c>
      <c r="S59" s="2">
        <f t="shared" si="19"/>
        <v>0</v>
      </c>
      <c r="T59" s="2">
        <f t="shared" si="15"/>
        <v>0</v>
      </c>
      <c r="U59" s="2" t="str">
        <f t="shared" si="16"/>
        <v>Matt Kemp</v>
      </c>
      <c r="V59" s="2">
        <f t="shared" si="17"/>
        <v>0</v>
      </c>
      <c r="W59" s="9" t="str">
        <f t="shared" si="18"/>
        <v>LAN</v>
      </c>
      <c r="X59" s="231">
        <v>57</v>
      </c>
      <c r="Y59" s="280">
        <f>IFERROR(VLOOKUP(Z59,Import!$B$3:$T$450,19,FALSE),"")</f>
        <v>167</v>
      </c>
      <c r="Z59" s="227" t="str">
        <f>IFERROR(VLOOKUP(X59,Import!$W$3:$X$419,2,FALSE),"")</f>
        <v>Hyun-Jin Ryu</v>
      </c>
      <c r="AA59" s="235"/>
      <c r="AB59" s="206"/>
      <c r="AC59" s="112" t="str">
        <f>IFERROR(VLOOKUP($Z59,Import!$B$3:$L$408,2,FALSE),"")</f>
        <v>LAN</v>
      </c>
      <c r="AD59" s="112" t="str">
        <f>IFERROR(VLOOKUP($Z59,Import!$B$3:$L$408,3,FALSE),"")</f>
        <v>SP</v>
      </c>
      <c r="AE59" s="112" t="str">
        <f>IFERROR(VLOOKUP($Z59,Import!$B$3:$L$408,4,FALSE),"")</f>
        <v>SP</v>
      </c>
      <c r="AF59" s="112">
        <f>IFERROR(VLOOKUP($Z59,Import!$B$3:$L$408,5,FALSE),"")</f>
        <v>8</v>
      </c>
      <c r="AG59" s="112" t="str">
        <f>IFERROR(VLOOKUP($Z59,Import!$B$3:$L$408,2,FALSE),"")</f>
        <v>LAN</v>
      </c>
      <c r="AH59" s="112">
        <f>IFERROR(VLOOKUP($Z59,Import!$B$3:$Z$408,12,FALSE),"")</f>
        <v>204</v>
      </c>
      <c r="AI59" s="218">
        <f>IFERROR(VLOOKUP($Z59,Import!$B$3:$Z$408,15,FALSE),"")</f>
        <v>3.52</v>
      </c>
      <c r="AJ59" s="218">
        <f>IFERROR(VLOOKUP($Z59,Import!$B$3:$Z$408,16,FALSE),"")</f>
        <v>1.22</v>
      </c>
      <c r="AK59" s="112">
        <f>IFERROR(VLOOKUP($Z59,Import!$B$3:$Z$408,13,FALSE),"")</f>
        <v>13</v>
      </c>
      <c r="AL59" s="112">
        <f>IFERROR(VLOOKUP($Z59,Import!$B$3:$Z$408,14,FALSE),"")</f>
        <v>0</v>
      </c>
      <c r="AM59" s="112">
        <f>IFERROR(VLOOKUP($Z59,Import!$B$3:$Z$408,17,FALSE),"")</f>
        <v>147</v>
      </c>
      <c r="AN59" s="2">
        <f t="shared" si="7"/>
        <v>718.08</v>
      </c>
      <c r="AO59" s="2">
        <f t="shared" si="8"/>
        <v>248.88</v>
      </c>
      <c r="AP59" s="2">
        <f>IF(AA59='User Input'!$C$1,1,0)</f>
        <v>0</v>
      </c>
      <c r="AQ59" s="2">
        <f t="shared" si="20"/>
        <v>0</v>
      </c>
      <c r="AR59" s="2">
        <f t="shared" si="21"/>
        <v>0</v>
      </c>
      <c r="AS59" s="2" t="str">
        <f t="shared" si="22"/>
        <v>Hyun-Jin Ryu</v>
      </c>
      <c r="AT59" s="2">
        <f t="shared" si="23"/>
        <v>0</v>
      </c>
      <c r="AU59" s="9" t="str">
        <f t="shared" si="24"/>
        <v>LAN</v>
      </c>
    </row>
    <row r="60" spans="1:47" s="202" customFormat="1">
      <c r="A60" s="277">
        <f t="shared" si="12"/>
        <v>58</v>
      </c>
      <c r="B60" s="277">
        <f>IFERROR(VLOOKUP(C60,Import!$B$3:$T$450,19,FALSE),"")</f>
        <v>82</v>
      </c>
      <c r="C60" s="111" t="str">
        <f>IFERROR(VLOOKUP(A60,Import!$V$3:$X$419,3,FALSE),"")</f>
        <v>Jason Heyward</v>
      </c>
      <c r="D60" s="235"/>
      <c r="E60" s="204"/>
      <c r="F60" s="112" t="str">
        <f>IFERROR(VLOOKUP($C60,Import!$B$3:$L$408,2,FALSE),"")</f>
        <v>ATL</v>
      </c>
      <c r="G60" s="112" t="str">
        <f>IFERROR(VLOOKUP($C60,Import!$B$3:$L$408,3,FALSE),"")</f>
        <v>OF</v>
      </c>
      <c r="H60" s="112" t="str">
        <f>IFERROR(VLOOKUP($C60,Import!$B$3:$L$408,4,FALSE),"")</f>
        <v>OF</v>
      </c>
      <c r="I60" s="112">
        <f>IFERROR(VLOOKUP($C60,Import!$B$3:$L$408,5,FALSE),"")</f>
        <v>17</v>
      </c>
      <c r="J60" s="112" t="str">
        <f>IFERROR(VLOOKUP($C60,Import!$B$3:$L$408,2,FALSE),"")</f>
        <v>ATL</v>
      </c>
      <c r="K60" s="112">
        <f>IFERROR(VLOOKUP($C60,Import!$B$3:$L$408,6,FALSE),"")</f>
        <v>512</v>
      </c>
      <c r="L60" s="112">
        <f>IFERROR(VLOOKUP($C60,Import!$B$3:$L$408,7,FALSE),"")</f>
        <v>83</v>
      </c>
      <c r="M60" s="112">
        <f>IFERROR(VLOOKUP($C60,Import!$B$3:$L$408,8,FALSE),"")</f>
        <v>19</v>
      </c>
      <c r="N60" s="112">
        <f>IFERROR(VLOOKUP($C60,Import!$B$3:$L$408,9,FALSE),"")</f>
        <v>69</v>
      </c>
      <c r="O60" s="112">
        <f>IFERROR(VLOOKUP($C60,Import!$B$3:$L$408,10,FALSE),"")</f>
        <v>10</v>
      </c>
      <c r="P60" s="278">
        <f>IFERROR(VLOOKUP($C60,Import!$B$3:$L$408,11,FALSE),"")</f>
        <v>0.27300000000000002</v>
      </c>
      <c r="Q60" s="2">
        <f t="shared" si="14"/>
        <v>139.77600000000001</v>
      </c>
      <c r="R60" s="2">
        <f>IF(D60='User Input'!$C$1,1,0)</f>
        <v>0</v>
      </c>
      <c r="S60" s="2">
        <f t="shared" si="19"/>
        <v>0</v>
      </c>
      <c r="T60" s="2">
        <f t="shared" si="15"/>
        <v>0</v>
      </c>
      <c r="U60" s="2" t="str">
        <f t="shared" si="16"/>
        <v>Jason Heyward</v>
      </c>
      <c r="V60" s="2">
        <f t="shared" si="17"/>
        <v>0</v>
      </c>
      <c r="W60" s="9" t="str">
        <f t="shared" si="18"/>
        <v>ATL</v>
      </c>
      <c r="X60" s="231">
        <v>58</v>
      </c>
      <c r="Y60" s="280">
        <f>IFERROR(VLOOKUP(Z60,Import!$B$3:$T$450,19,FALSE),"")</f>
        <v>182</v>
      </c>
      <c r="Z60" s="227" t="str">
        <f>IFERROR(VLOOKUP(X60,Import!$W$3:$X$419,2,FALSE),"")</f>
        <v>Hiroki Kuroda</v>
      </c>
      <c r="AA60" s="235"/>
      <c r="AB60" s="206"/>
      <c r="AC60" s="112" t="str">
        <f>IFERROR(VLOOKUP($Z60,Import!$B$3:$L$408,2,FALSE),"")</f>
        <v>NYA</v>
      </c>
      <c r="AD60" s="112" t="str">
        <f>IFERROR(VLOOKUP($Z60,Import!$B$3:$L$408,3,FALSE),"")</f>
        <v>SP</v>
      </c>
      <c r="AE60" s="112" t="str">
        <f>IFERROR(VLOOKUP($Z60,Import!$B$3:$L$408,4,FALSE),"")</f>
        <v>SP</v>
      </c>
      <c r="AF60" s="112">
        <f>IFERROR(VLOOKUP($Z60,Import!$B$3:$L$408,5,FALSE),"")</f>
        <v>6</v>
      </c>
      <c r="AG60" s="112" t="str">
        <f>IFERROR(VLOOKUP($Z60,Import!$B$3:$L$408,2,FALSE),"")</f>
        <v>NYA</v>
      </c>
      <c r="AH60" s="112">
        <f>IFERROR(VLOOKUP($Z60,Import!$B$3:$Z$408,12,FALSE),"")</f>
        <v>203</v>
      </c>
      <c r="AI60" s="218">
        <f>IFERROR(VLOOKUP($Z60,Import!$B$3:$Z$408,15,FALSE),"")</f>
        <v>3.57</v>
      </c>
      <c r="AJ60" s="218">
        <f>IFERROR(VLOOKUP($Z60,Import!$B$3:$Z$408,16,FALSE),"")</f>
        <v>1.18</v>
      </c>
      <c r="AK60" s="112">
        <f>IFERROR(VLOOKUP($Z60,Import!$B$3:$Z$408,13,FALSE),"")</f>
        <v>13</v>
      </c>
      <c r="AL60" s="112">
        <f>IFERROR(VLOOKUP($Z60,Import!$B$3:$Z$408,14,FALSE),"")</f>
        <v>0</v>
      </c>
      <c r="AM60" s="112">
        <f>IFERROR(VLOOKUP($Z60,Import!$B$3:$Z$408,17,FALSE),"")</f>
        <v>142</v>
      </c>
      <c r="AN60" s="2">
        <f t="shared" si="7"/>
        <v>724.70999999999992</v>
      </c>
      <c r="AO60" s="2">
        <f t="shared" si="8"/>
        <v>239.54</v>
      </c>
      <c r="AP60" s="2">
        <f>IF(AA60='User Input'!$C$1,1,0)</f>
        <v>0</v>
      </c>
      <c r="AQ60" s="2">
        <f t="shared" si="20"/>
        <v>0</v>
      </c>
      <c r="AR60" s="2">
        <f t="shared" si="21"/>
        <v>0</v>
      </c>
      <c r="AS60" s="2" t="str">
        <f t="shared" si="22"/>
        <v>Hiroki Kuroda</v>
      </c>
      <c r="AT60" s="2">
        <f t="shared" si="23"/>
        <v>0</v>
      </c>
      <c r="AU60" s="9" t="str">
        <f t="shared" si="24"/>
        <v>NYA</v>
      </c>
    </row>
    <row r="61" spans="1:47" s="202" customFormat="1">
      <c r="A61" s="277">
        <f t="shared" si="12"/>
        <v>59</v>
      </c>
      <c r="B61" s="277">
        <f>IFERROR(VLOOKUP(C61,Import!$B$3:$T$450,19,FALSE),"")</f>
        <v>83</v>
      </c>
      <c r="C61" s="111" t="str">
        <f>IFERROR(VLOOKUP(A61,Import!$V$3:$X$419,3,FALSE),"")</f>
        <v>Yoenis Cespedes</v>
      </c>
      <c r="D61" s="235"/>
      <c r="E61" s="120"/>
      <c r="F61" s="112" t="str">
        <f>IFERROR(VLOOKUP($C61,Import!$B$3:$L$408,2,FALSE),"")</f>
        <v>OAK</v>
      </c>
      <c r="G61" s="112" t="str">
        <f>IFERROR(VLOOKUP($C61,Import!$B$3:$L$408,3,FALSE),"")</f>
        <v>OF</v>
      </c>
      <c r="H61" s="112" t="str">
        <f>IFERROR(VLOOKUP($C61,Import!$B$3:$L$408,4,FALSE),"")</f>
        <v>OF</v>
      </c>
      <c r="I61" s="112">
        <f>IFERROR(VLOOKUP($C61,Import!$B$3:$L$408,5,FALSE),"")</f>
        <v>17</v>
      </c>
      <c r="J61" s="112" t="str">
        <f>IFERROR(VLOOKUP($C61,Import!$B$3:$L$408,2,FALSE),"")</f>
        <v>OAK</v>
      </c>
      <c r="K61" s="112">
        <f>IFERROR(VLOOKUP($C61,Import!$B$3:$L$408,6,FALSE),"")</f>
        <v>519</v>
      </c>
      <c r="L61" s="112">
        <f>IFERROR(VLOOKUP($C61,Import!$B$3:$L$408,7,FALSE),"")</f>
        <v>70</v>
      </c>
      <c r="M61" s="112">
        <f>IFERROR(VLOOKUP($C61,Import!$B$3:$L$408,8,FALSE),"")</f>
        <v>25</v>
      </c>
      <c r="N61" s="112">
        <f>IFERROR(VLOOKUP($C61,Import!$B$3:$L$408,9,FALSE),"")</f>
        <v>85</v>
      </c>
      <c r="O61" s="112">
        <f>IFERROR(VLOOKUP($C61,Import!$B$3:$L$408,10,FALSE),"")</f>
        <v>10</v>
      </c>
      <c r="P61" s="278">
        <f>IFERROR(VLOOKUP($C61,Import!$B$3:$L$408,11,FALSE),"")</f>
        <v>0.255</v>
      </c>
      <c r="Q61" s="2">
        <f t="shared" si="14"/>
        <v>132.345</v>
      </c>
      <c r="R61" s="2">
        <f>IF(D61='User Input'!$C$1,1,0)</f>
        <v>0</v>
      </c>
      <c r="S61" s="2">
        <f t="shared" si="19"/>
        <v>0</v>
      </c>
      <c r="T61" s="2">
        <f t="shared" si="15"/>
        <v>0</v>
      </c>
      <c r="U61" s="2" t="str">
        <f t="shared" si="16"/>
        <v>Yoenis Cespedes</v>
      </c>
      <c r="V61" s="2">
        <f t="shared" si="17"/>
        <v>0</v>
      </c>
      <c r="W61" s="9" t="str">
        <f t="shared" si="18"/>
        <v>OAK</v>
      </c>
      <c r="X61" s="231">
        <v>59</v>
      </c>
      <c r="Y61" s="280">
        <f>IFERROR(VLOOKUP(Z61,Import!$B$3:$T$450,19,FALSE),"")</f>
        <v>183</v>
      </c>
      <c r="Z61" s="227" t="str">
        <f>IFERROR(VLOOKUP(X61,Import!$W$3:$X$419,2,FALSE),"")</f>
        <v>Josh Johnson</v>
      </c>
      <c r="AA61" s="235"/>
      <c r="AB61" s="206"/>
      <c r="AC61" s="112" t="str">
        <f>IFERROR(VLOOKUP($Z61,Import!$B$3:$L$408,2,FALSE),"")</f>
        <v>SD</v>
      </c>
      <c r="AD61" s="112" t="str">
        <f>IFERROR(VLOOKUP($Z61,Import!$B$3:$L$408,3,FALSE),"")</f>
        <v>SP</v>
      </c>
      <c r="AE61" s="112" t="str">
        <f>IFERROR(VLOOKUP($Z61,Import!$B$3:$L$408,4,FALSE),"")</f>
        <v>SP</v>
      </c>
      <c r="AF61" s="112">
        <f>IFERROR(VLOOKUP($Z61,Import!$B$3:$L$408,5,FALSE),"")</f>
        <v>6</v>
      </c>
      <c r="AG61" s="112" t="str">
        <f>IFERROR(VLOOKUP($Z61,Import!$B$3:$L$408,2,FALSE),"")</f>
        <v>SD</v>
      </c>
      <c r="AH61" s="112">
        <f>IFERROR(VLOOKUP($Z61,Import!$B$3:$Z$408,12,FALSE),"")</f>
        <v>190</v>
      </c>
      <c r="AI61" s="218">
        <f>IFERROR(VLOOKUP($Z61,Import!$B$3:$Z$408,15,FALSE),"")</f>
        <v>3.74</v>
      </c>
      <c r="AJ61" s="218">
        <f>IFERROR(VLOOKUP($Z61,Import!$B$3:$Z$408,16,FALSE),"")</f>
        <v>1.29</v>
      </c>
      <c r="AK61" s="112">
        <f>IFERROR(VLOOKUP($Z61,Import!$B$3:$Z$408,13,FALSE),"")</f>
        <v>9</v>
      </c>
      <c r="AL61" s="112">
        <f>IFERROR(VLOOKUP($Z61,Import!$B$3:$Z$408,14,FALSE),"")</f>
        <v>0</v>
      </c>
      <c r="AM61" s="112">
        <f>IFERROR(VLOOKUP($Z61,Import!$B$3:$Z$408,17,FALSE),"")</f>
        <v>184</v>
      </c>
      <c r="AN61" s="2">
        <f t="shared" si="7"/>
        <v>710.6</v>
      </c>
      <c r="AO61" s="2">
        <f t="shared" si="8"/>
        <v>245.1</v>
      </c>
      <c r="AP61" s="2">
        <f>IF(AA61='User Input'!$C$1,1,0)</f>
        <v>0</v>
      </c>
      <c r="AQ61" s="2">
        <f t="shared" si="20"/>
        <v>0</v>
      </c>
      <c r="AR61" s="2">
        <f t="shared" si="21"/>
        <v>0</v>
      </c>
      <c r="AS61" s="2" t="str">
        <f t="shared" si="22"/>
        <v>Josh Johnson</v>
      </c>
      <c r="AT61" s="2">
        <f t="shared" si="23"/>
        <v>0</v>
      </c>
      <c r="AU61" s="9" t="str">
        <f t="shared" si="24"/>
        <v>SD</v>
      </c>
    </row>
    <row r="62" spans="1:47" s="202" customFormat="1">
      <c r="A62" s="277">
        <f t="shared" si="12"/>
        <v>60</v>
      </c>
      <c r="B62" s="277">
        <f>IFERROR(VLOOKUP(C62,Import!$B$3:$T$450,19,FALSE),"")</f>
        <v>84</v>
      </c>
      <c r="C62" s="111" t="str">
        <f>IFERROR(VLOOKUP(A62,Import!$V$3:$X$419,3,FALSE),"")</f>
        <v>Jose Altuve</v>
      </c>
      <c r="D62" s="235"/>
      <c r="E62" s="204"/>
      <c r="F62" s="112" t="str">
        <f>IFERROR(VLOOKUP($C62,Import!$B$3:$L$408,2,FALSE),"")</f>
        <v>HOU</v>
      </c>
      <c r="G62" s="112" t="str">
        <f>IFERROR(VLOOKUP($C62,Import!$B$3:$L$408,3,FALSE),"")</f>
        <v>2B</v>
      </c>
      <c r="H62" s="112" t="str">
        <f>IFERROR(VLOOKUP($C62,Import!$B$3:$L$408,4,FALSE),"")</f>
        <v>2B</v>
      </c>
      <c r="I62" s="112">
        <f>IFERROR(VLOOKUP($C62,Import!$B$3:$L$408,5,FALSE),"")</f>
        <v>16</v>
      </c>
      <c r="J62" s="112" t="str">
        <f>IFERROR(VLOOKUP($C62,Import!$B$3:$L$408,2,FALSE),"")</f>
        <v>HOU</v>
      </c>
      <c r="K62" s="112">
        <f>IFERROR(VLOOKUP($C62,Import!$B$3:$L$408,6,FALSE),"")</f>
        <v>582</v>
      </c>
      <c r="L62" s="112">
        <f>IFERROR(VLOOKUP($C62,Import!$B$3:$L$408,7,FALSE),"")</f>
        <v>80</v>
      </c>
      <c r="M62" s="112">
        <f>IFERROR(VLOOKUP($C62,Import!$B$3:$L$408,8,FALSE),"")</f>
        <v>8</v>
      </c>
      <c r="N62" s="112">
        <f>IFERROR(VLOOKUP($C62,Import!$B$3:$L$408,9,FALSE),"")</f>
        <v>63</v>
      </c>
      <c r="O62" s="112">
        <f>IFERROR(VLOOKUP($C62,Import!$B$3:$L$408,10,FALSE),"")</f>
        <v>33</v>
      </c>
      <c r="P62" s="278">
        <f>IFERROR(VLOOKUP($C62,Import!$B$3:$L$408,11,FALSE),"")</f>
        <v>0.29199999999999998</v>
      </c>
      <c r="Q62" s="2">
        <f t="shared" si="14"/>
        <v>169.94399999999999</v>
      </c>
      <c r="R62" s="2">
        <f>IF(D62='User Input'!$C$1,1,0)</f>
        <v>0</v>
      </c>
      <c r="S62" s="2">
        <f t="shared" si="19"/>
        <v>0</v>
      </c>
      <c r="T62" s="2">
        <f t="shared" si="15"/>
        <v>0</v>
      </c>
      <c r="U62" s="2" t="str">
        <f t="shared" si="16"/>
        <v>Jose Altuve</v>
      </c>
      <c r="V62" s="2">
        <f t="shared" si="17"/>
        <v>0</v>
      </c>
      <c r="W62" s="9" t="str">
        <f t="shared" si="18"/>
        <v>HOU</v>
      </c>
      <c r="X62" s="231">
        <v>60</v>
      </c>
      <c r="Y62" s="280">
        <f>IFERROR(VLOOKUP(Z62,Import!$B$3:$T$450,19,FALSE),"")</f>
        <v>184</v>
      </c>
      <c r="Z62" s="227" t="str">
        <f>IFERROR(VLOOKUP(X62,Import!$W$3:$X$419,2,FALSE),"")</f>
        <v>A.J. Griffin</v>
      </c>
      <c r="AA62" s="235"/>
      <c r="AB62" s="219"/>
      <c r="AC62" s="112" t="str">
        <f>IFERROR(VLOOKUP($Z62,Import!$B$3:$L$408,2,FALSE),"")</f>
        <v>OAK</v>
      </c>
      <c r="AD62" s="112" t="str">
        <f>IFERROR(VLOOKUP($Z62,Import!$B$3:$L$408,3,FALSE),"")</f>
        <v>SP</v>
      </c>
      <c r="AE62" s="112" t="str">
        <f>IFERROR(VLOOKUP($Z62,Import!$B$3:$L$408,4,FALSE),"")</f>
        <v>SP</v>
      </c>
      <c r="AF62" s="112">
        <f>IFERROR(VLOOKUP($Z62,Import!$B$3:$L$408,5,FALSE),"")</f>
        <v>6</v>
      </c>
      <c r="AG62" s="112" t="str">
        <f>IFERROR(VLOOKUP($Z62,Import!$B$3:$L$408,2,FALSE),"")</f>
        <v>OAK</v>
      </c>
      <c r="AH62" s="112">
        <f>IFERROR(VLOOKUP($Z62,Import!$B$3:$Z$408,12,FALSE),"")</f>
        <v>197</v>
      </c>
      <c r="AI62" s="218">
        <f>IFERROR(VLOOKUP($Z62,Import!$B$3:$Z$408,15,FALSE),"")</f>
        <v>3.71</v>
      </c>
      <c r="AJ62" s="218">
        <f>IFERROR(VLOOKUP($Z62,Import!$B$3:$Z$408,16,FALSE),"")</f>
        <v>1.17</v>
      </c>
      <c r="AK62" s="112">
        <f>IFERROR(VLOOKUP($Z62,Import!$B$3:$Z$408,13,FALSE),"")</f>
        <v>12</v>
      </c>
      <c r="AL62" s="112">
        <f>IFERROR(VLOOKUP($Z62,Import!$B$3:$Z$408,14,FALSE),"")</f>
        <v>0</v>
      </c>
      <c r="AM62" s="112">
        <f>IFERROR(VLOOKUP($Z62,Import!$B$3:$Z$408,17,FALSE),"")</f>
        <v>159</v>
      </c>
      <c r="AN62" s="2">
        <f t="shared" si="7"/>
        <v>730.87</v>
      </c>
      <c r="AO62" s="2">
        <f t="shared" si="8"/>
        <v>230.48999999999998</v>
      </c>
      <c r="AP62" s="2">
        <f>IF(AA62='User Input'!$C$1,1,0)</f>
        <v>0</v>
      </c>
      <c r="AQ62" s="2">
        <f t="shared" si="20"/>
        <v>0</v>
      </c>
      <c r="AR62" s="2">
        <f t="shared" si="21"/>
        <v>0</v>
      </c>
      <c r="AS62" s="2" t="str">
        <f t="shared" si="22"/>
        <v>A.J. Griffin</v>
      </c>
      <c r="AT62" s="2">
        <f t="shared" si="23"/>
        <v>0</v>
      </c>
      <c r="AU62" s="9" t="str">
        <f t="shared" si="24"/>
        <v>OAK</v>
      </c>
    </row>
    <row r="63" spans="1:47" s="202" customFormat="1">
      <c r="A63" s="277">
        <f t="shared" si="12"/>
        <v>61</v>
      </c>
      <c r="B63" s="277">
        <f>IFERROR(VLOOKUP(C63,Import!$B$3:$T$450,19,FALSE),"")</f>
        <v>88</v>
      </c>
      <c r="C63" s="111" t="str">
        <f>IFERROR(VLOOKUP(A63,Import!$V$3:$X$419,3,FALSE),"")</f>
        <v>Jedd Gyorko</v>
      </c>
      <c r="D63" s="235"/>
      <c r="E63" s="204"/>
      <c r="F63" s="112" t="str">
        <f>IFERROR(VLOOKUP($C63,Import!$B$3:$L$408,2,FALSE),"")</f>
        <v>SD</v>
      </c>
      <c r="G63" s="112" t="str">
        <f>IFERROR(VLOOKUP($C63,Import!$B$3:$L$408,3,FALSE),"")</f>
        <v>2B</v>
      </c>
      <c r="H63" s="112" t="str">
        <f>IFERROR(VLOOKUP($C63,Import!$B$3:$L$408,4,FALSE),"")</f>
        <v>2B, 3B</v>
      </c>
      <c r="I63" s="112">
        <f>IFERROR(VLOOKUP($C63,Import!$B$3:$L$408,5,FALSE),"")</f>
        <v>16</v>
      </c>
      <c r="J63" s="112" t="str">
        <f>IFERROR(VLOOKUP($C63,Import!$B$3:$L$408,2,FALSE),"")</f>
        <v>SD</v>
      </c>
      <c r="K63" s="112">
        <f>IFERROR(VLOOKUP($C63,Import!$B$3:$L$408,6,FALSE),"")</f>
        <v>552</v>
      </c>
      <c r="L63" s="112">
        <f>IFERROR(VLOOKUP($C63,Import!$B$3:$L$408,7,FALSE),"")</f>
        <v>68</v>
      </c>
      <c r="M63" s="112">
        <f>IFERROR(VLOOKUP($C63,Import!$B$3:$L$408,8,FALSE),"")</f>
        <v>27</v>
      </c>
      <c r="N63" s="112">
        <f>IFERROR(VLOOKUP($C63,Import!$B$3:$L$408,9,FALSE),"")</f>
        <v>74</v>
      </c>
      <c r="O63" s="112">
        <f>IFERROR(VLOOKUP($C63,Import!$B$3:$L$408,10,FALSE),"")</f>
        <v>2</v>
      </c>
      <c r="P63" s="278">
        <f>IFERROR(VLOOKUP($C63,Import!$B$3:$L$408,11,FALSE),"")</f>
        <v>0.25900000000000001</v>
      </c>
      <c r="Q63" s="2">
        <f t="shared" si="14"/>
        <v>142.96800000000002</v>
      </c>
      <c r="R63" s="2">
        <f>IF(D63='User Input'!$C$1,1,0)</f>
        <v>0</v>
      </c>
      <c r="S63" s="2">
        <f t="shared" si="19"/>
        <v>0</v>
      </c>
      <c r="T63" s="2">
        <f t="shared" si="15"/>
        <v>0</v>
      </c>
      <c r="U63" s="2" t="str">
        <f t="shared" si="16"/>
        <v>Jedd Gyorko</v>
      </c>
      <c r="V63" s="2">
        <f t="shared" si="17"/>
        <v>0</v>
      </c>
      <c r="W63" s="9" t="str">
        <f t="shared" si="18"/>
        <v>SD</v>
      </c>
      <c r="X63" s="231">
        <v>61</v>
      </c>
      <c r="Y63" s="280">
        <f>IFERROR(VLOOKUP(Z63,Import!$B$3:$T$450,19,FALSE),"")</f>
        <v>185</v>
      </c>
      <c r="Z63" s="227" t="str">
        <f>IFERROR(VLOOKUP(X63,Import!$W$3:$X$419,2,FALSE),"")</f>
        <v>CC Sabathia</v>
      </c>
      <c r="AA63" s="235"/>
      <c r="AB63" s="219"/>
      <c r="AC63" s="112" t="str">
        <f>IFERROR(VLOOKUP($Z63,Import!$B$3:$L$408,2,FALSE),"")</f>
        <v>NYA</v>
      </c>
      <c r="AD63" s="112" t="str">
        <f>IFERROR(VLOOKUP($Z63,Import!$B$3:$L$408,3,FALSE),"")</f>
        <v>SP</v>
      </c>
      <c r="AE63" s="112" t="str">
        <f>IFERROR(VLOOKUP($Z63,Import!$B$3:$L$408,4,FALSE),"")</f>
        <v>SP</v>
      </c>
      <c r="AF63" s="112">
        <f>IFERROR(VLOOKUP($Z63,Import!$B$3:$L$408,5,FALSE),"")</f>
        <v>6</v>
      </c>
      <c r="AG63" s="112" t="str">
        <f>IFERROR(VLOOKUP($Z63,Import!$B$3:$L$408,2,FALSE),"")</f>
        <v>NYA</v>
      </c>
      <c r="AH63" s="112">
        <f>IFERROR(VLOOKUP($Z63,Import!$B$3:$Z$408,12,FALSE),"")</f>
        <v>205</v>
      </c>
      <c r="AI63" s="218">
        <f>IFERROR(VLOOKUP($Z63,Import!$B$3:$Z$408,15,FALSE),"")</f>
        <v>3.78</v>
      </c>
      <c r="AJ63" s="218">
        <f>IFERROR(VLOOKUP($Z63,Import!$B$3:$Z$408,16,FALSE),"")</f>
        <v>1.29</v>
      </c>
      <c r="AK63" s="112">
        <f>IFERROR(VLOOKUP($Z63,Import!$B$3:$Z$408,13,FALSE),"")</f>
        <v>14</v>
      </c>
      <c r="AL63" s="112">
        <f>IFERROR(VLOOKUP($Z63,Import!$B$3:$Z$408,14,FALSE),"")</f>
        <v>0</v>
      </c>
      <c r="AM63" s="112">
        <f>IFERROR(VLOOKUP($Z63,Import!$B$3:$Z$408,17,FALSE),"")</f>
        <v>165</v>
      </c>
      <c r="AN63" s="2">
        <f t="shared" si="7"/>
        <v>774.9</v>
      </c>
      <c r="AO63" s="2">
        <f t="shared" si="8"/>
        <v>264.45</v>
      </c>
      <c r="AP63" s="2">
        <f>IF(AA63='User Input'!$C$1,1,0)</f>
        <v>0</v>
      </c>
      <c r="AQ63" s="2">
        <f t="shared" si="20"/>
        <v>0</v>
      </c>
      <c r="AR63" s="2">
        <f t="shared" si="21"/>
        <v>0</v>
      </c>
      <c r="AS63" s="2" t="str">
        <f t="shared" si="22"/>
        <v>CC Sabathia</v>
      </c>
      <c r="AT63" s="2">
        <f t="shared" si="23"/>
        <v>0</v>
      </c>
      <c r="AU63" s="9" t="str">
        <f t="shared" si="24"/>
        <v>NYA</v>
      </c>
    </row>
    <row r="64" spans="1:47" s="202" customFormat="1">
      <c r="A64" s="277">
        <f t="shared" si="12"/>
        <v>62</v>
      </c>
      <c r="B64" s="277">
        <f>IFERROR(VLOOKUP(C64,Import!$B$3:$T$450,19,FALSE),"")</f>
        <v>89</v>
      </c>
      <c r="C64" s="111" t="str">
        <f>IFERROR(VLOOKUP(A64,Import!$V$3:$X$419,3,FALSE),"")</f>
        <v>Ben Zobrist</v>
      </c>
      <c r="D64" s="235"/>
      <c r="E64" s="204"/>
      <c r="F64" s="112" t="str">
        <f>IFERROR(VLOOKUP($C64,Import!$B$3:$L$408,2,FALSE),"")</f>
        <v>TB</v>
      </c>
      <c r="G64" s="112" t="str">
        <f>IFERROR(VLOOKUP($C64,Import!$B$3:$L$408,3,FALSE),"")</f>
        <v>2B, SS, OF</v>
      </c>
      <c r="H64" s="112" t="str">
        <f>IFERROR(VLOOKUP($C64,Import!$B$3:$L$408,4,FALSE),"")</f>
        <v>2B, SS, OF</v>
      </c>
      <c r="I64" s="112">
        <f>IFERROR(VLOOKUP($C64,Import!$B$3:$L$408,5,FALSE),"")</f>
        <v>15</v>
      </c>
      <c r="J64" s="112" t="str">
        <f>IFERROR(VLOOKUP($C64,Import!$B$3:$L$408,2,FALSE),"")</f>
        <v>TB</v>
      </c>
      <c r="K64" s="112">
        <f>IFERROR(VLOOKUP($C64,Import!$B$3:$L$408,6,FALSE),"")</f>
        <v>584</v>
      </c>
      <c r="L64" s="112">
        <f>IFERROR(VLOOKUP($C64,Import!$B$3:$L$408,7,FALSE),"")</f>
        <v>79</v>
      </c>
      <c r="M64" s="112">
        <f>IFERROR(VLOOKUP($C64,Import!$B$3:$L$408,8,FALSE),"")</f>
        <v>14</v>
      </c>
      <c r="N64" s="112">
        <f>IFERROR(VLOOKUP($C64,Import!$B$3:$L$408,9,FALSE),"")</f>
        <v>70</v>
      </c>
      <c r="O64" s="112">
        <f>IFERROR(VLOOKUP($C64,Import!$B$3:$L$408,10,FALSE),"")</f>
        <v>14</v>
      </c>
      <c r="P64" s="278">
        <f>IFERROR(VLOOKUP($C64,Import!$B$3:$L$408,11,FALSE),"")</f>
        <v>0.26800000000000002</v>
      </c>
      <c r="Q64" s="2">
        <f t="shared" si="14"/>
        <v>156.512</v>
      </c>
      <c r="R64" s="2">
        <f>IF(D64='User Input'!$C$1,1,0)</f>
        <v>0</v>
      </c>
      <c r="S64" s="2">
        <f t="shared" si="19"/>
        <v>0</v>
      </c>
      <c r="T64" s="2">
        <f t="shared" si="15"/>
        <v>0</v>
      </c>
      <c r="U64" s="2" t="str">
        <f t="shared" si="16"/>
        <v>Ben Zobrist</v>
      </c>
      <c r="V64" s="2">
        <f t="shared" si="17"/>
        <v>0</v>
      </c>
      <c r="W64" s="9" t="str">
        <f t="shared" si="18"/>
        <v>TB</v>
      </c>
      <c r="X64" s="231">
        <v>62</v>
      </c>
      <c r="Y64" s="280">
        <f>IFERROR(VLOOKUP(Z64,Import!$B$3:$T$450,19,FALSE),"")</f>
        <v>186</v>
      </c>
      <c r="Z64" s="227" t="str">
        <f>IFERROR(VLOOKUP(X64,Import!$W$3:$X$419,2,FALSE),"")</f>
        <v>Johnny Cueto</v>
      </c>
      <c r="AA64" s="235"/>
      <c r="AB64" s="206"/>
      <c r="AC64" s="112" t="str">
        <f>IFERROR(VLOOKUP($Z64,Import!$B$3:$L$408,2,FALSE),"")</f>
        <v>CIN</v>
      </c>
      <c r="AD64" s="112" t="str">
        <f>IFERROR(VLOOKUP($Z64,Import!$B$3:$L$408,3,FALSE),"")</f>
        <v>SP</v>
      </c>
      <c r="AE64" s="112" t="str">
        <f>IFERROR(VLOOKUP($Z64,Import!$B$3:$L$408,4,FALSE),"")</f>
        <v>SP</v>
      </c>
      <c r="AF64" s="112">
        <f>IFERROR(VLOOKUP($Z64,Import!$B$3:$L$408,5,FALSE),"")</f>
        <v>6</v>
      </c>
      <c r="AG64" s="112" t="str">
        <f>IFERROR(VLOOKUP($Z64,Import!$B$3:$L$408,2,FALSE),"")</f>
        <v>CIN</v>
      </c>
      <c r="AH64" s="112">
        <f>IFERROR(VLOOKUP($Z64,Import!$B$3:$Z$408,12,FALSE),"")</f>
        <v>172</v>
      </c>
      <c r="AI64" s="218">
        <f>IFERROR(VLOOKUP($Z64,Import!$B$3:$Z$408,15,FALSE),"")</f>
        <v>3.37</v>
      </c>
      <c r="AJ64" s="218">
        <f>IFERROR(VLOOKUP($Z64,Import!$B$3:$Z$408,16,FALSE),"")</f>
        <v>1.19</v>
      </c>
      <c r="AK64" s="112">
        <f>IFERROR(VLOOKUP($Z64,Import!$B$3:$Z$408,13,FALSE),"")</f>
        <v>13</v>
      </c>
      <c r="AL64" s="112">
        <f>IFERROR(VLOOKUP($Z64,Import!$B$3:$Z$408,14,FALSE),"")</f>
        <v>0</v>
      </c>
      <c r="AM64" s="112">
        <f>IFERROR(VLOOKUP($Z64,Import!$B$3:$Z$408,17,FALSE),"")</f>
        <v>134</v>
      </c>
      <c r="AN64" s="2">
        <f t="shared" si="7"/>
        <v>579.64</v>
      </c>
      <c r="AO64" s="2">
        <f t="shared" si="8"/>
        <v>204.67999999999998</v>
      </c>
      <c r="AP64" s="2">
        <f>IF(AA64='User Input'!$C$1,1,0)</f>
        <v>0</v>
      </c>
      <c r="AQ64" s="2">
        <f t="shared" si="20"/>
        <v>0</v>
      </c>
      <c r="AR64" s="2">
        <f t="shared" si="21"/>
        <v>0</v>
      </c>
      <c r="AS64" s="2" t="str">
        <f t="shared" si="22"/>
        <v>Johnny Cueto</v>
      </c>
      <c r="AT64" s="2">
        <f t="shared" si="23"/>
        <v>0</v>
      </c>
      <c r="AU64" s="9" t="str">
        <f t="shared" si="24"/>
        <v>CIN</v>
      </c>
    </row>
    <row r="65" spans="1:47" s="202" customFormat="1">
      <c r="A65" s="277">
        <f t="shared" si="12"/>
        <v>63</v>
      </c>
      <c r="B65" s="277">
        <f>IFERROR(VLOOKUP(C65,Import!$B$3:$T$450,19,FALSE),"")</f>
        <v>90</v>
      </c>
      <c r="C65" s="111" t="str">
        <f>IFERROR(VLOOKUP(A65,Import!$V$3:$X$419,3,FALSE),"")</f>
        <v>Aaron Hill</v>
      </c>
      <c r="D65" s="235"/>
      <c r="E65" s="204"/>
      <c r="F65" s="112" t="str">
        <f>IFERROR(VLOOKUP($C65,Import!$B$3:$L$408,2,FALSE),"")</f>
        <v>ARI</v>
      </c>
      <c r="G65" s="112" t="str">
        <f>IFERROR(VLOOKUP($C65,Import!$B$3:$L$408,3,FALSE),"")</f>
        <v>2B</v>
      </c>
      <c r="H65" s="112" t="str">
        <f>IFERROR(VLOOKUP($C65,Import!$B$3:$L$408,4,FALSE),"")</f>
        <v>2B</v>
      </c>
      <c r="I65" s="112">
        <f>IFERROR(VLOOKUP($C65,Import!$B$3:$L$408,5,FALSE),"")</f>
        <v>15</v>
      </c>
      <c r="J65" s="112" t="str">
        <f>IFERROR(VLOOKUP($C65,Import!$B$3:$L$408,2,FALSE),"")</f>
        <v>ARI</v>
      </c>
      <c r="K65" s="112">
        <f>IFERROR(VLOOKUP($C65,Import!$B$3:$L$408,6,FALSE),"")</f>
        <v>537</v>
      </c>
      <c r="L65" s="112">
        <f>IFERROR(VLOOKUP($C65,Import!$B$3:$L$408,7,FALSE),"")</f>
        <v>77</v>
      </c>
      <c r="M65" s="112">
        <f>IFERROR(VLOOKUP($C65,Import!$B$3:$L$408,8,FALSE),"")</f>
        <v>18</v>
      </c>
      <c r="N65" s="112">
        <f>IFERROR(VLOOKUP($C65,Import!$B$3:$L$408,9,FALSE),"")</f>
        <v>72</v>
      </c>
      <c r="O65" s="112">
        <f>IFERROR(VLOOKUP($C65,Import!$B$3:$L$408,10,FALSE),"")</f>
        <v>9</v>
      </c>
      <c r="P65" s="278">
        <f>IFERROR(VLOOKUP($C65,Import!$B$3:$L$408,11,FALSE),"")</f>
        <v>0.28100000000000003</v>
      </c>
      <c r="Q65" s="2">
        <f t="shared" si="14"/>
        <v>150.89700000000002</v>
      </c>
      <c r="R65" s="2">
        <f>IF(D65='User Input'!$C$1,1,0)</f>
        <v>0</v>
      </c>
      <c r="S65" s="2">
        <f t="shared" si="19"/>
        <v>0</v>
      </c>
      <c r="T65" s="2">
        <f t="shared" si="15"/>
        <v>0</v>
      </c>
      <c r="U65" s="2" t="str">
        <f t="shared" si="16"/>
        <v>Aaron Hill</v>
      </c>
      <c r="V65" s="2">
        <f t="shared" si="17"/>
        <v>0</v>
      </c>
      <c r="W65" s="9" t="str">
        <f t="shared" si="18"/>
        <v>ARI</v>
      </c>
      <c r="X65" s="231">
        <v>63</v>
      </c>
      <c r="Y65" s="280">
        <f>IFERROR(VLOOKUP(Z65,Import!$B$3:$T$450,19,FALSE),"")</f>
        <v>187</v>
      </c>
      <c r="Z65" s="227" t="str">
        <f>IFERROR(VLOOKUP(X65,Import!$W$3:$X$419,2,FALSE),"")</f>
        <v>Tim Lincecum</v>
      </c>
      <c r="AA65" s="235"/>
      <c r="AB65" s="219"/>
      <c r="AC65" s="112" t="str">
        <f>IFERROR(VLOOKUP($Z65,Import!$B$3:$L$408,2,FALSE),"")</f>
        <v>SF</v>
      </c>
      <c r="AD65" s="112" t="str">
        <f>IFERROR(VLOOKUP($Z65,Import!$B$3:$L$408,3,FALSE),"")</f>
        <v>SP</v>
      </c>
      <c r="AE65" s="112" t="str">
        <f>IFERROR(VLOOKUP($Z65,Import!$B$3:$L$408,4,FALSE),"")</f>
        <v>SP</v>
      </c>
      <c r="AF65" s="112">
        <f>IFERROR(VLOOKUP($Z65,Import!$B$3:$L$408,5,FALSE),"")</f>
        <v>6</v>
      </c>
      <c r="AG65" s="112" t="str">
        <f>IFERROR(VLOOKUP($Z65,Import!$B$3:$L$408,2,FALSE),"")</f>
        <v>SF</v>
      </c>
      <c r="AH65" s="112">
        <f>IFERROR(VLOOKUP($Z65,Import!$B$3:$Z$408,12,FALSE),"")</f>
        <v>201</v>
      </c>
      <c r="AI65" s="218">
        <f>IFERROR(VLOOKUP($Z65,Import!$B$3:$Z$408,15,FALSE),"")</f>
        <v>3.71</v>
      </c>
      <c r="AJ65" s="218">
        <f>IFERROR(VLOOKUP($Z65,Import!$B$3:$Z$408,16,FALSE),"")</f>
        <v>1.29</v>
      </c>
      <c r="AK65" s="112">
        <f>IFERROR(VLOOKUP($Z65,Import!$B$3:$Z$408,13,FALSE),"")</f>
        <v>11</v>
      </c>
      <c r="AL65" s="112">
        <f>IFERROR(VLOOKUP($Z65,Import!$B$3:$Z$408,14,FALSE),"")</f>
        <v>0</v>
      </c>
      <c r="AM65" s="112">
        <f>IFERROR(VLOOKUP($Z65,Import!$B$3:$Z$408,17,FALSE),"")</f>
        <v>186</v>
      </c>
      <c r="AN65" s="2">
        <f t="shared" si="7"/>
        <v>745.71</v>
      </c>
      <c r="AO65" s="2">
        <f t="shared" si="8"/>
        <v>259.29000000000002</v>
      </c>
      <c r="AP65" s="2">
        <f>IF(AA65='User Input'!$C$1,1,0)</f>
        <v>0</v>
      </c>
      <c r="AQ65" s="2">
        <f t="shared" si="20"/>
        <v>0</v>
      </c>
      <c r="AR65" s="2">
        <f t="shared" si="21"/>
        <v>0</v>
      </c>
      <c r="AS65" s="2" t="str">
        <f t="shared" si="22"/>
        <v>Tim Lincecum</v>
      </c>
      <c r="AT65" s="2">
        <f t="shared" si="23"/>
        <v>0</v>
      </c>
      <c r="AU65" s="9" t="str">
        <f t="shared" si="24"/>
        <v>SF</v>
      </c>
    </row>
    <row r="66" spans="1:47" s="202" customFormat="1">
      <c r="A66" s="277">
        <f t="shared" si="12"/>
        <v>64</v>
      </c>
      <c r="B66" s="277">
        <f>IFERROR(VLOOKUP(C66,Import!$B$3:$T$450,19,FALSE),"")</f>
        <v>91</v>
      </c>
      <c r="C66" s="111" t="str">
        <f>IFERROR(VLOOKUP(A66,Import!$V$3:$X$419,3,FALSE),"")</f>
        <v>Wilin Rosario</v>
      </c>
      <c r="D66" s="235"/>
      <c r="E66" s="204"/>
      <c r="F66" s="112" t="str">
        <f>IFERROR(VLOOKUP($C66,Import!$B$3:$L$408,2,FALSE),"")</f>
        <v>COL</v>
      </c>
      <c r="G66" s="112" t="str">
        <f>IFERROR(VLOOKUP($C66,Import!$B$3:$L$408,3,FALSE),"")</f>
        <v>C</v>
      </c>
      <c r="H66" s="112" t="str">
        <f>IFERROR(VLOOKUP($C66,Import!$B$3:$L$408,4,FALSE),"")</f>
        <v>C</v>
      </c>
      <c r="I66" s="112">
        <f>IFERROR(VLOOKUP($C66,Import!$B$3:$L$408,5,FALSE),"")</f>
        <v>15</v>
      </c>
      <c r="J66" s="112" t="str">
        <f>IFERROR(VLOOKUP($C66,Import!$B$3:$L$408,2,FALSE),"")</f>
        <v>COL</v>
      </c>
      <c r="K66" s="112">
        <f>IFERROR(VLOOKUP($C66,Import!$B$3:$L$408,6,FALSE),"")</f>
        <v>491</v>
      </c>
      <c r="L66" s="112">
        <f>IFERROR(VLOOKUP($C66,Import!$B$3:$L$408,7,FALSE),"")</f>
        <v>69</v>
      </c>
      <c r="M66" s="112">
        <f>IFERROR(VLOOKUP($C66,Import!$B$3:$L$408,8,FALSE),"")</f>
        <v>24</v>
      </c>
      <c r="N66" s="112">
        <f>IFERROR(VLOOKUP($C66,Import!$B$3:$L$408,9,FALSE),"")</f>
        <v>82</v>
      </c>
      <c r="O66" s="112">
        <f>IFERROR(VLOOKUP($C66,Import!$B$3:$L$408,10,FALSE),"")</f>
        <v>4</v>
      </c>
      <c r="P66" s="278">
        <f>IFERROR(VLOOKUP($C66,Import!$B$3:$L$408,11,FALSE),"")</f>
        <v>0.27200000000000002</v>
      </c>
      <c r="Q66" s="2">
        <f t="shared" si="14"/>
        <v>133.55200000000002</v>
      </c>
      <c r="R66" s="2">
        <f>IF(D66='User Input'!$C$1,1,0)</f>
        <v>0</v>
      </c>
      <c r="S66" s="2">
        <f t="shared" si="19"/>
        <v>0</v>
      </c>
      <c r="T66" s="2">
        <f t="shared" si="15"/>
        <v>0</v>
      </c>
      <c r="U66" s="2" t="str">
        <f t="shared" si="16"/>
        <v>Wilin Rosario</v>
      </c>
      <c r="V66" s="2">
        <f t="shared" si="17"/>
        <v>0</v>
      </c>
      <c r="W66" s="9" t="str">
        <f t="shared" si="18"/>
        <v>COL</v>
      </c>
      <c r="X66" s="231">
        <v>64</v>
      </c>
      <c r="Y66" s="280">
        <f>IFERROR(VLOOKUP(Z66,Import!$B$3:$T$450,19,FALSE),"")</f>
        <v>188</v>
      </c>
      <c r="Z66" s="227" t="str">
        <f>IFERROR(VLOOKUP(X66,Import!$W$3:$X$419,2,FALSE),"")</f>
        <v>R.A. Dickey</v>
      </c>
      <c r="AA66" s="235"/>
      <c r="AB66" s="206"/>
      <c r="AC66" s="112" t="str">
        <f>IFERROR(VLOOKUP($Z66,Import!$B$3:$L$408,2,FALSE),"")</f>
        <v>TOR</v>
      </c>
      <c r="AD66" s="112" t="str">
        <f>IFERROR(VLOOKUP($Z66,Import!$B$3:$L$408,3,FALSE),"")</f>
        <v>SP</v>
      </c>
      <c r="AE66" s="112" t="str">
        <f>IFERROR(VLOOKUP($Z66,Import!$B$3:$L$408,4,FALSE),"")</f>
        <v>SP</v>
      </c>
      <c r="AF66" s="112">
        <f>IFERROR(VLOOKUP($Z66,Import!$B$3:$L$408,5,FALSE),"")</f>
        <v>6</v>
      </c>
      <c r="AG66" s="112" t="str">
        <f>IFERROR(VLOOKUP($Z66,Import!$B$3:$L$408,2,FALSE),"")</f>
        <v>TOR</v>
      </c>
      <c r="AH66" s="112">
        <f>IFERROR(VLOOKUP($Z66,Import!$B$3:$Z$408,12,FALSE),"")</f>
        <v>219</v>
      </c>
      <c r="AI66" s="218">
        <f>IFERROR(VLOOKUP($Z66,Import!$B$3:$Z$408,15,FALSE),"")</f>
        <v>3.97</v>
      </c>
      <c r="AJ66" s="218">
        <f>IFERROR(VLOOKUP($Z66,Import!$B$3:$Z$408,16,FALSE),"")</f>
        <v>1.22</v>
      </c>
      <c r="AK66" s="112">
        <f>IFERROR(VLOOKUP($Z66,Import!$B$3:$Z$408,13,FALSE),"")</f>
        <v>15</v>
      </c>
      <c r="AL66" s="112">
        <f>IFERROR(VLOOKUP($Z66,Import!$B$3:$Z$408,14,FALSE),"")</f>
        <v>0</v>
      </c>
      <c r="AM66" s="112">
        <f>IFERROR(VLOOKUP($Z66,Import!$B$3:$Z$408,17,FALSE),"")</f>
        <v>182</v>
      </c>
      <c r="AN66" s="2">
        <f t="shared" si="7"/>
        <v>869.43000000000006</v>
      </c>
      <c r="AO66" s="2">
        <f t="shared" si="8"/>
        <v>267.18</v>
      </c>
      <c r="AP66" s="2">
        <f>IF(AA66='User Input'!$C$1,1,0)</f>
        <v>0</v>
      </c>
      <c r="AQ66" s="2">
        <f t="shared" si="20"/>
        <v>0</v>
      </c>
      <c r="AR66" s="2">
        <f t="shared" si="21"/>
        <v>0</v>
      </c>
      <c r="AS66" s="2" t="str">
        <f t="shared" si="22"/>
        <v>R.A. Dickey</v>
      </c>
      <c r="AT66" s="2">
        <f t="shared" si="23"/>
        <v>0</v>
      </c>
      <c r="AU66" s="9" t="str">
        <f t="shared" si="24"/>
        <v>TOR</v>
      </c>
    </row>
    <row r="67" spans="1:47" s="202" customFormat="1">
      <c r="A67" s="277">
        <f t="shared" si="12"/>
        <v>65</v>
      </c>
      <c r="B67" s="277">
        <f>IFERROR(VLOOKUP(C67,Import!$B$3:$T$450,19,FALSE),"")</f>
        <v>92</v>
      </c>
      <c r="C67" s="111" t="str">
        <f>IFERROR(VLOOKUP(A67,Import!$V$3:$X$419,3,FALSE),"")</f>
        <v>Buster Posey</v>
      </c>
      <c r="D67" s="235"/>
      <c r="E67" s="204"/>
      <c r="F67" s="112" t="str">
        <f>IFERROR(VLOOKUP($C67,Import!$B$3:$L$408,2,FALSE),"")</f>
        <v>SF</v>
      </c>
      <c r="G67" s="112" t="str">
        <f>IFERROR(VLOOKUP($C67,Import!$B$3:$L$408,3,FALSE),"")</f>
        <v>C,1B</v>
      </c>
      <c r="H67" s="112" t="str">
        <f>IFERROR(VLOOKUP($C67,Import!$B$3:$L$408,4,FALSE),"")</f>
        <v>C, 1B</v>
      </c>
      <c r="I67" s="112">
        <f>IFERROR(VLOOKUP($C67,Import!$B$3:$L$408,5,FALSE),"")</f>
        <v>15</v>
      </c>
      <c r="J67" s="112" t="str">
        <f>IFERROR(VLOOKUP($C67,Import!$B$3:$L$408,2,FALSE),"")</f>
        <v>SF</v>
      </c>
      <c r="K67" s="112">
        <f>IFERROR(VLOOKUP($C67,Import!$B$3:$L$408,6,FALSE),"")</f>
        <v>526</v>
      </c>
      <c r="L67" s="112">
        <f>IFERROR(VLOOKUP($C67,Import!$B$3:$L$408,7,FALSE),"")</f>
        <v>70</v>
      </c>
      <c r="M67" s="112">
        <f>IFERROR(VLOOKUP($C67,Import!$B$3:$L$408,8,FALSE),"")</f>
        <v>20</v>
      </c>
      <c r="N67" s="112">
        <f>IFERROR(VLOOKUP($C67,Import!$B$3:$L$408,9,FALSE),"")</f>
        <v>88</v>
      </c>
      <c r="O67" s="112">
        <f>IFERROR(VLOOKUP($C67,Import!$B$3:$L$408,10,FALSE),"")</f>
        <v>2</v>
      </c>
      <c r="P67" s="278">
        <f>IFERROR(VLOOKUP($C67,Import!$B$3:$L$408,11,FALSE),"")</f>
        <v>0.308</v>
      </c>
      <c r="Q67" s="2">
        <f t="shared" ref="Q67:Q130" si="25">P67*K67</f>
        <v>162.00800000000001</v>
      </c>
      <c r="R67" s="2">
        <f>IF(D67='User Input'!$C$1,1,0)</f>
        <v>0</v>
      </c>
      <c r="S67" s="2">
        <f t="shared" si="19"/>
        <v>0</v>
      </c>
      <c r="T67" s="2">
        <f t="shared" ref="T67" si="26">IF(S67=S66,0,S67)</f>
        <v>0</v>
      </c>
      <c r="U67" s="2" t="str">
        <f t="shared" ref="U67:U130" si="27">C67</f>
        <v>Buster Posey</v>
      </c>
      <c r="V67" s="2">
        <f t="shared" ref="V67:V130" si="28">E67</f>
        <v>0</v>
      </c>
      <c r="W67" s="9" t="str">
        <f t="shared" ref="W67:W130" si="29">J67</f>
        <v>SF</v>
      </c>
      <c r="X67" s="231">
        <v>65</v>
      </c>
      <c r="Y67" s="280">
        <f>IFERROR(VLOOKUP(Z67,Import!$B$3:$T$450,19,FALSE),"")</f>
        <v>189</v>
      </c>
      <c r="Z67" s="227" t="str">
        <f>IFERROR(VLOOKUP(X67,Import!$W$3:$X$419,2,FALSE),"")</f>
        <v>Lance Lynn</v>
      </c>
      <c r="AA67" s="235"/>
      <c r="AB67" s="206"/>
      <c r="AC67" s="112" t="str">
        <f>IFERROR(VLOOKUP($Z67,Import!$B$3:$L$408,2,FALSE),"")</f>
        <v>STL</v>
      </c>
      <c r="AD67" s="112" t="str">
        <f>IFERROR(VLOOKUP($Z67,Import!$B$3:$L$408,3,FALSE),"")</f>
        <v>SP</v>
      </c>
      <c r="AE67" s="112" t="str">
        <f>IFERROR(VLOOKUP($Z67,Import!$B$3:$L$408,4,FALSE),"")</f>
        <v>SP</v>
      </c>
      <c r="AF67" s="112">
        <f>IFERROR(VLOOKUP($Z67,Import!$B$3:$L$408,5,FALSE),"")</f>
        <v>6</v>
      </c>
      <c r="AG67" s="112" t="str">
        <f>IFERROR(VLOOKUP($Z67,Import!$B$3:$L$408,2,FALSE),"")</f>
        <v>STL</v>
      </c>
      <c r="AH67" s="112">
        <f>IFERROR(VLOOKUP($Z67,Import!$B$3:$Z$408,12,FALSE),"")</f>
        <v>189</v>
      </c>
      <c r="AI67" s="218">
        <f>IFERROR(VLOOKUP($Z67,Import!$B$3:$Z$408,15,FALSE),"")</f>
        <v>3.88</v>
      </c>
      <c r="AJ67" s="218">
        <f>IFERROR(VLOOKUP($Z67,Import!$B$3:$Z$408,16,FALSE),"")</f>
        <v>1.3</v>
      </c>
      <c r="AK67" s="112">
        <f>IFERROR(VLOOKUP($Z67,Import!$B$3:$Z$408,13,FALSE),"")</f>
        <v>12</v>
      </c>
      <c r="AL67" s="112">
        <f>IFERROR(VLOOKUP($Z67,Import!$B$3:$Z$408,14,FALSE),"")</f>
        <v>0</v>
      </c>
      <c r="AM67" s="112">
        <f>IFERROR(VLOOKUP($Z67,Import!$B$3:$Z$408,17,FALSE),"")</f>
        <v>178</v>
      </c>
      <c r="AN67" s="2">
        <f t="shared" si="7"/>
        <v>733.31999999999994</v>
      </c>
      <c r="AO67" s="2">
        <f t="shared" si="8"/>
        <v>245.70000000000002</v>
      </c>
      <c r="AP67" s="2">
        <f>IF(AA67='User Input'!$C$1,1,0)</f>
        <v>0</v>
      </c>
      <c r="AQ67" s="2">
        <f t="shared" si="20"/>
        <v>0</v>
      </c>
      <c r="AR67" s="2">
        <f t="shared" si="21"/>
        <v>0</v>
      </c>
      <c r="AS67" s="2" t="str">
        <f t="shared" si="22"/>
        <v>Lance Lynn</v>
      </c>
      <c r="AT67" s="2">
        <f t="shared" si="23"/>
        <v>0</v>
      </c>
      <c r="AU67" s="9" t="str">
        <f t="shared" si="24"/>
        <v>STL</v>
      </c>
    </row>
    <row r="68" spans="1:47" s="202" customFormat="1">
      <c r="A68" s="277">
        <f t="shared" si="12"/>
        <v>66</v>
      </c>
      <c r="B68" s="277">
        <f>IFERROR(VLOOKUP(C68,Import!$B$3:$T$450,19,FALSE),"")</f>
        <v>93</v>
      </c>
      <c r="C68" s="111" t="str">
        <f>IFERROR(VLOOKUP(A68,Import!$V$3:$X$419,3,FALSE),"")</f>
        <v>Carlos Santana</v>
      </c>
      <c r="D68" s="235"/>
      <c r="E68" s="204"/>
      <c r="F68" s="112" t="str">
        <f>IFERROR(VLOOKUP($C68,Import!$B$3:$L$408,2,FALSE),"")</f>
        <v>CLE</v>
      </c>
      <c r="G68" s="112" t="str">
        <f>IFERROR(VLOOKUP($C68,Import!$B$3:$L$408,3,FALSE),"")</f>
        <v>C,1B</v>
      </c>
      <c r="H68" s="112" t="str">
        <f>IFERROR(VLOOKUP($C68,Import!$B$3:$L$408,4,FALSE),"")</f>
        <v>C, 1B</v>
      </c>
      <c r="I68" s="112">
        <f>IFERROR(VLOOKUP($C68,Import!$B$3:$L$408,5,FALSE),"")</f>
        <v>15</v>
      </c>
      <c r="J68" s="112" t="str">
        <f>IFERROR(VLOOKUP($C68,Import!$B$3:$L$408,2,FALSE),"")</f>
        <v>CLE</v>
      </c>
      <c r="K68" s="112">
        <f>IFERROR(VLOOKUP($C68,Import!$B$3:$L$408,6,FALSE),"")</f>
        <v>536</v>
      </c>
      <c r="L68" s="112">
        <f>IFERROR(VLOOKUP($C68,Import!$B$3:$L$408,7,FALSE),"")</f>
        <v>79</v>
      </c>
      <c r="M68" s="112">
        <f>IFERROR(VLOOKUP($C68,Import!$B$3:$L$408,8,FALSE),"")</f>
        <v>23</v>
      </c>
      <c r="N68" s="112">
        <f>IFERROR(VLOOKUP($C68,Import!$B$3:$L$408,9,FALSE),"")</f>
        <v>85</v>
      </c>
      <c r="O68" s="112">
        <f>IFERROR(VLOOKUP($C68,Import!$B$3:$L$408,10,FALSE),"")</f>
        <v>3</v>
      </c>
      <c r="P68" s="278">
        <f>IFERROR(VLOOKUP($C68,Import!$B$3:$L$408,11,FALSE),"")</f>
        <v>0.26</v>
      </c>
      <c r="Q68" s="2">
        <f t="shared" si="25"/>
        <v>139.36000000000001</v>
      </c>
      <c r="R68" s="2">
        <f>IF(D68='User Input'!$C$1,1,0)</f>
        <v>0</v>
      </c>
      <c r="S68" s="2">
        <f t="shared" ref="S68:S131" si="30">R68+S67</f>
        <v>0</v>
      </c>
      <c r="T68" s="2">
        <f t="shared" ref="T68:T131" si="31">IF(S68=S67,0,S68)</f>
        <v>0</v>
      </c>
      <c r="U68" s="2" t="str">
        <f t="shared" si="27"/>
        <v>Carlos Santana</v>
      </c>
      <c r="V68" s="2">
        <f t="shared" si="28"/>
        <v>0</v>
      </c>
      <c r="W68" s="9" t="str">
        <f t="shared" si="29"/>
        <v>CLE</v>
      </c>
      <c r="X68" s="231">
        <v>66</v>
      </c>
      <c r="Y68" s="280">
        <f>IFERROR(VLOOKUP(Z68,Import!$B$3:$T$450,19,FALSE),"")</f>
        <v>190</v>
      </c>
      <c r="Z68" s="227" t="str">
        <f>IFERROR(VLOOKUP(X68,Import!$W$3:$X$419,2,FALSE),"")</f>
        <v>C.J. Wilson</v>
      </c>
      <c r="AA68" s="235"/>
      <c r="AB68" s="206"/>
      <c r="AC68" s="112" t="str">
        <f>IFERROR(VLOOKUP($Z68,Import!$B$3:$L$408,2,FALSE),"")</f>
        <v>LAA</v>
      </c>
      <c r="AD68" s="112" t="str">
        <f>IFERROR(VLOOKUP($Z68,Import!$B$3:$L$408,3,FALSE),"")</f>
        <v>SP</v>
      </c>
      <c r="AE68" s="112" t="str">
        <f>IFERROR(VLOOKUP($Z68,Import!$B$3:$L$408,4,FALSE),"")</f>
        <v>SP</v>
      </c>
      <c r="AF68" s="112">
        <f>IFERROR(VLOOKUP($Z68,Import!$B$3:$L$408,5,FALSE),"")</f>
        <v>6</v>
      </c>
      <c r="AG68" s="112" t="str">
        <f>IFERROR(VLOOKUP($Z68,Import!$B$3:$L$408,2,FALSE),"")</f>
        <v>LAA</v>
      </c>
      <c r="AH68" s="112">
        <f>IFERROR(VLOOKUP($Z68,Import!$B$3:$Z$408,12,FALSE),"")</f>
        <v>200</v>
      </c>
      <c r="AI68" s="218">
        <f>IFERROR(VLOOKUP($Z68,Import!$B$3:$Z$408,15,FALSE),"")</f>
        <v>3.93</v>
      </c>
      <c r="AJ68" s="218">
        <f>IFERROR(VLOOKUP($Z68,Import!$B$3:$Z$408,16,FALSE),"")</f>
        <v>1.35</v>
      </c>
      <c r="AK68" s="112">
        <f>IFERROR(VLOOKUP($Z68,Import!$B$3:$Z$408,13,FALSE),"")</f>
        <v>13</v>
      </c>
      <c r="AL68" s="112">
        <f>IFERROR(VLOOKUP($Z68,Import!$B$3:$Z$408,14,FALSE),"")</f>
        <v>0</v>
      </c>
      <c r="AM68" s="112">
        <f>IFERROR(VLOOKUP($Z68,Import!$B$3:$Z$408,17,FALSE),"")</f>
        <v>172</v>
      </c>
      <c r="AN68" s="2">
        <f t="shared" ref="AN68:AN131" si="32">AI68*AH68</f>
        <v>786</v>
      </c>
      <c r="AO68" s="2">
        <f t="shared" ref="AO68:AO131" si="33">AJ68*AH68</f>
        <v>270</v>
      </c>
      <c r="AP68" s="2">
        <f>IF(AA68='User Input'!$C$1,1,0)</f>
        <v>0</v>
      </c>
      <c r="AQ68" s="2">
        <f t="shared" si="20"/>
        <v>0</v>
      </c>
      <c r="AR68" s="2">
        <f t="shared" si="21"/>
        <v>0</v>
      </c>
      <c r="AS68" s="2" t="str">
        <f t="shared" si="22"/>
        <v>C.J. Wilson</v>
      </c>
      <c r="AT68" s="2">
        <f t="shared" si="23"/>
        <v>0</v>
      </c>
      <c r="AU68" s="9" t="str">
        <f t="shared" si="24"/>
        <v>LAA</v>
      </c>
    </row>
    <row r="69" spans="1:47" s="202" customFormat="1">
      <c r="A69" s="277">
        <f t="shared" ref="A69:A132" si="34">A68+1</f>
        <v>67</v>
      </c>
      <c r="B69" s="277">
        <f>IFERROR(VLOOKUP(C69,Import!$B$3:$T$450,19,FALSE),"")</f>
        <v>94</v>
      </c>
      <c r="C69" s="111" t="str">
        <f>IFERROR(VLOOKUP(A69,Import!$V$3:$X$419,3,FALSE),"")</f>
        <v>Brandon Phillips</v>
      </c>
      <c r="D69" s="235"/>
      <c r="E69" s="204"/>
      <c r="F69" s="112" t="str">
        <f>IFERROR(VLOOKUP($C69,Import!$B$3:$L$408,2,FALSE),"")</f>
        <v>CIN</v>
      </c>
      <c r="G69" s="112" t="str">
        <f>IFERROR(VLOOKUP($C69,Import!$B$3:$L$408,3,FALSE),"")</f>
        <v>2B</v>
      </c>
      <c r="H69" s="112" t="str">
        <f>IFERROR(VLOOKUP($C69,Import!$B$3:$L$408,4,FALSE),"")</f>
        <v>2B</v>
      </c>
      <c r="I69" s="112">
        <f>IFERROR(VLOOKUP($C69,Import!$B$3:$L$408,5,FALSE),"")</f>
        <v>15</v>
      </c>
      <c r="J69" s="112" t="str">
        <f>IFERROR(VLOOKUP($C69,Import!$B$3:$L$408,2,FALSE),"")</f>
        <v>CIN</v>
      </c>
      <c r="K69" s="112">
        <f>IFERROR(VLOOKUP($C69,Import!$B$3:$L$408,6,FALSE),"")</f>
        <v>587</v>
      </c>
      <c r="L69" s="112">
        <f>IFERROR(VLOOKUP($C69,Import!$B$3:$L$408,7,FALSE),"")</f>
        <v>79</v>
      </c>
      <c r="M69" s="112">
        <f>IFERROR(VLOOKUP($C69,Import!$B$3:$L$408,8,FALSE),"")</f>
        <v>17</v>
      </c>
      <c r="N69" s="112">
        <f>IFERROR(VLOOKUP($C69,Import!$B$3:$L$408,9,FALSE),"")</f>
        <v>86</v>
      </c>
      <c r="O69" s="112">
        <f>IFERROR(VLOOKUP($C69,Import!$B$3:$L$408,10,FALSE),"")</f>
        <v>6</v>
      </c>
      <c r="P69" s="278">
        <f>IFERROR(VLOOKUP($C69,Import!$B$3:$L$408,11,FALSE),"")</f>
        <v>0.26900000000000002</v>
      </c>
      <c r="Q69" s="2">
        <f t="shared" si="25"/>
        <v>157.90300000000002</v>
      </c>
      <c r="R69" s="2">
        <f>IF(D69='User Input'!$C$1,1,0)</f>
        <v>0</v>
      </c>
      <c r="S69" s="2">
        <f t="shared" si="30"/>
        <v>0</v>
      </c>
      <c r="T69" s="2">
        <f t="shared" si="31"/>
        <v>0</v>
      </c>
      <c r="U69" s="2" t="str">
        <f t="shared" si="27"/>
        <v>Brandon Phillips</v>
      </c>
      <c r="V69" s="2">
        <f t="shared" si="28"/>
        <v>0</v>
      </c>
      <c r="W69" s="9" t="str">
        <f t="shared" si="29"/>
        <v>CIN</v>
      </c>
      <c r="X69" s="231">
        <v>67</v>
      </c>
      <c r="Y69" s="280">
        <f>IFERROR(VLOOKUP(Z69,Import!$B$3:$T$450,19,FALSE),"")</f>
        <v>191</v>
      </c>
      <c r="Z69" s="227" t="str">
        <f>IFERROR(VLOOKUP(X69,Import!$W$3:$X$419,2,FALSE),"")</f>
        <v>Jake Peavy</v>
      </c>
      <c r="AA69" s="235"/>
      <c r="AB69" s="206"/>
      <c r="AC69" s="112" t="str">
        <f>IFERROR(VLOOKUP($Z69,Import!$B$3:$L$408,2,FALSE),"")</f>
        <v>BOS</v>
      </c>
      <c r="AD69" s="112" t="str">
        <f>IFERROR(VLOOKUP($Z69,Import!$B$3:$L$408,3,FALSE),"")</f>
        <v>SP</v>
      </c>
      <c r="AE69" s="112" t="str">
        <f>IFERROR(VLOOKUP($Z69,Import!$B$3:$L$408,4,FALSE),"")</f>
        <v>SP</v>
      </c>
      <c r="AF69" s="112">
        <f>IFERROR(VLOOKUP($Z69,Import!$B$3:$L$408,5,FALSE),"")</f>
        <v>6</v>
      </c>
      <c r="AG69" s="112" t="str">
        <f>IFERROR(VLOOKUP($Z69,Import!$B$3:$L$408,2,FALSE),"")</f>
        <v>BOS</v>
      </c>
      <c r="AH69" s="112">
        <f>IFERROR(VLOOKUP($Z69,Import!$B$3:$Z$408,12,FALSE),"")</f>
        <v>175</v>
      </c>
      <c r="AI69" s="218">
        <f>IFERROR(VLOOKUP($Z69,Import!$B$3:$Z$408,15,FALSE),"")</f>
        <v>3.98</v>
      </c>
      <c r="AJ69" s="218">
        <f>IFERROR(VLOOKUP($Z69,Import!$B$3:$Z$408,16,FALSE),"")</f>
        <v>1.21</v>
      </c>
      <c r="AK69" s="112">
        <f>IFERROR(VLOOKUP($Z69,Import!$B$3:$Z$408,13,FALSE),"")</f>
        <v>13</v>
      </c>
      <c r="AL69" s="112">
        <f>IFERROR(VLOOKUP($Z69,Import!$B$3:$Z$408,14,FALSE),"")</f>
        <v>0</v>
      </c>
      <c r="AM69" s="112">
        <f>IFERROR(VLOOKUP($Z69,Import!$B$3:$Z$408,17,FALSE),"")</f>
        <v>149</v>
      </c>
      <c r="AN69" s="2">
        <f t="shared" si="32"/>
        <v>696.5</v>
      </c>
      <c r="AO69" s="2">
        <f t="shared" si="33"/>
        <v>211.75</v>
      </c>
      <c r="AP69" s="2">
        <f>IF(AA69='User Input'!$C$1,1,0)</f>
        <v>0</v>
      </c>
      <c r="AQ69" s="2">
        <f t="shared" si="20"/>
        <v>0</v>
      </c>
      <c r="AR69" s="2">
        <f t="shared" si="21"/>
        <v>0</v>
      </c>
      <c r="AS69" s="2" t="str">
        <f t="shared" si="22"/>
        <v>Jake Peavy</v>
      </c>
      <c r="AT69" s="2">
        <f t="shared" si="23"/>
        <v>0</v>
      </c>
      <c r="AU69" s="9" t="str">
        <f t="shared" si="24"/>
        <v>BOS</v>
      </c>
    </row>
    <row r="70" spans="1:47" s="202" customFormat="1">
      <c r="A70" s="277">
        <f t="shared" si="34"/>
        <v>68</v>
      </c>
      <c r="B70" s="277">
        <f>IFERROR(VLOOKUP(C70,Import!$B$3:$T$450,19,FALSE),"")</f>
        <v>98</v>
      </c>
      <c r="C70" s="111" t="str">
        <f>IFERROR(VLOOKUP(A70,Import!$V$3:$X$419,3,FALSE),"")</f>
        <v>Pedro Alvarez</v>
      </c>
      <c r="D70" s="235"/>
      <c r="E70" s="204"/>
      <c r="F70" s="112" t="str">
        <f>IFERROR(VLOOKUP($C70,Import!$B$3:$L$408,2,FALSE),"")</f>
        <v>PIT</v>
      </c>
      <c r="G70" s="112" t="str">
        <f>IFERROR(VLOOKUP($C70,Import!$B$3:$L$408,3,FALSE),"")</f>
        <v>3B</v>
      </c>
      <c r="H70" s="112" t="str">
        <f>IFERROR(VLOOKUP($C70,Import!$B$3:$L$408,4,FALSE),"")</f>
        <v>3B</v>
      </c>
      <c r="I70" s="112">
        <f>IFERROR(VLOOKUP($C70,Import!$B$3:$L$408,5,FALSE),"")</f>
        <v>15</v>
      </c>
      <c r="J70" s="112" t="str">
        <f>IFERROR(VLOOKUP($C70,Import!$B$3:$L$408,2,FALSE),"")</f>
        <v>PIT</v>
      </c>
      <c r="K70" s="112">
        <f>IFERROR(VLOOKUP($C70,Import!$B$3:$L$408,6,FALSE),"")</f>
        <v>540</v>
      </c>
      <c r="L70" s="112">
        <f>IFERROR(VLOOKUP($C70,Import!$B$3:$L$408,7,FALSE),"")</f>
        <v>65</v>
      </c>
      <c r="M70" s="112">
        <f>IFERROR(VLOOKUP($C70,Import!$B$3:$L$408,8,FALSE),"")</f>
        <v>31</v>
      </c>
      <c r="N70" s="112">
        <f>IFERROR(VLOOKUP($C70,Import!$B$3:$L$408,9,FALSE),"")</f>
        <v>89</v>
      </c>
      <c r="O70" s="112">
        <f>IFERROR(VLOOKUP($C70,Import!$B$3:$L$408,10,FALSE),"")</f>
        <v>2</v>
      </c>
      <c r="P70" s="278">
        <f>IFERROR(VLOOKUP($C70,Import!$B$3:$L$408,11,FALSE),"")</f>
        <v>0.23699999999999999</v>
      </c>
      <c r="Q70" s="2">
        <f t="shared" si="25"/>
        <v>127.97999999999999</v>
      </c>
      <c r="R70" s="2">
        <f>IF(D70='User Input'!$C$1,1,0)</f>
        <v>0</v>
      </c>
      <c r="S70" s="2">
        <f t="shared" si="30"/>
        <v>0</v>
      </c>
      <c r="T70" s="2">
        <f t="shared" si="31"/>
        <v>0</v>
      </c>
      <c r="U70" s="2" t="str">
        <f t="shared" si="27"/>
        <v>Pedro Alvarez</v>
      </c>
      <c r="V70" s="2">
        <f t="shared" si="28"/>
        <v>0</v>
      </c>
      <c r="W70" s="9" t="str">
        <f t="shared" si="29"/>
        <v>PIT</v>
      </c>
      <c r="X70" s="231">
        <v>68</v>
      </c>
      <c r="Y70" s="280">
        <f>IFERROR(VLOOKUP(Z70,Import!$B$3:$T$450,19,FALSE),"")</f>
        <v>192</v>
      </c>
      <c r="Z70" s="227" t="str">
        <f>IFERROR(VLOOKUP(X70,Import!$W$3:$X$419,2,FALSE),"")</f>
        <v>Zack Wheeler</v>
      </c>
      <c r="AA70" s="235"/>
      <c r="AB70" s="206"/>
      <c r="AC70" s="112" t="str">
        <f>IFERROR(VLOOKUP($Z70,Import!$B$3:$L$408,2,FALSE),"")</f>
        <v>NYN</v>
      </c>
      <c r="AD70" s="112" t="str">
        <f>IFERROR(VLOOKUP($Z70,Import!$B$3:$L$408,3,FALSE),"")</f>
        <v>SP</v>
      </c>
      <c r="AE70" s="112" t="str">
        <f>IFERROR(VLOOKUP($Z70,Import!$B$3:$L$408,4,FALSE),"")</f>
        <v>SP</v>
      </c>
      <c r="AF70" s="112">
        <f>IFERROR(VLOOKUP($Z70,Import!$B$3:$L$408,5,FALSE),"")</f>
        <v>6</v>
      </c>
      <c r="AG70" s="112" t="str">
        <f>IFERROR(VLOOKUP($Z70,Import!$B$3:$L$408,2,FALSE),"")</f>
        <v>NYN</v>
      </c>
      <c r="AH70" s="112">
        <f>IFERROR(VLOOKUP($Z70,Import!$B$3:$Z$408,12,FALSE),"")</f>
        <v>191</v>
      </c>
      <c r="AI70" s="218">
        <f>IFERROR(VLOOKUP($Z70,Import!$B$3:$Z$408,15,FALSE),"")</f>
        <v>3.87</v>
      </c>
      <c r="AJ70" s="218">
        <f>IFERROR(VLOOKUP($Z70,Import!$B$3:$Z$408,16,FALSE),"")</f>
        <v>1.32</v>
      </c>
      <c r="AK70" s="112">
        <f>IFERROR(VLOOKUP($Z70,Import!$B$3:$Z$408,13,FALSE),"")</f>
        <v>9</v>
      </c>
      <c r="AL70" s="112">
        <f>IFERROR(VLOOKUP($Z70,Import!$B$3:$Z$408,14,FALSE),"")</f>
        <v>0</v>
      </c>
      <c r="AM70" s="112">
        <f>IFERROR(VLOOKUP($Z70,Import!$B$3:$Z$408,17,FALSE),"")</f>
        <v>172</v>
      </c>
      <c r="AN70" s="2">
        <f t="shared" si="32"/>
        <v>739.17000000000007</v>
      </c>
      <c r="AO70" s="2">
        <f t="shared" si="33"/>
        <v>252.12</v>
      </c>
      <c r="AP70" s="2">
        <f>IF(AA70='User Input'!$C$1,1,0)</f>
        <v>0</v>
      </c>
      <c r="AQ70" s="2">
        <f t="shared" si="20"/>
        <v>0</v>
      </c>
      <c r="AR70" s="2">
        <f t="shared" si="21"/>
        <v>0</v>
      </c>
      <c r="AS70" s="2" t="str">
        <f t="shared" si="22"/>
        <v>Zack Wheeler</v>
      </c>
      <c r="AT70" s="2">
        <f t="shared" si="23"/>
        <v>0</v>
      </c>
      <c r="AU70" s="9" t="str">
        <f t="shared" si="24"/>
        <v>NYN</v>
      </c>
    </row>
    <row r="71" spans="1:47" s="202" customFormat="1">
      <c r="A71" s="277">
        <f t="shared" si="34"/>
        <v>69</v>
      </c>
      <c r="B71" s="277">
        <f>IFERROR(VLOOKUP(C71,Import!$B$3:$T$450,19,FALSE),"")</f>
        <v>103</v>
      </c>
      <c r="C71" s="111" t="str">
        <f>IFERROR(VLOOKUP(A71,Import!$V$3:$X$419,3,FALSE),"")</f>
        <v>Matt Carpenter</v>
      </c>
      <c r="D71" s="235"/>
      <c r="E71" s="204"/>
      <c r="F71" s="112" t="str">
        <f>IFERROR(VLOOKUP($C71,Import!$B$3:$L$408,2,FALSE),"")</f>
        <v>STL</v>
      </c>
      <c r="G71" s="112" t="str">
        <f>IFERROR(VLOOKUP($C71,Import!$B$3:$L$408,3,FALSE),"")</f>
        <v>2B, 3B</v>
      </c>
      <c r="H71" s="112" t="str">
        <f>IFERROR(VLOOKUP($C71,Import!$B$3:$L$408,4,FALSE),"")</f>
        <v>2B, 3B</v>
      </c>
      <c r="I71" s="112">
        <f>IFERROR(VLOOKUP($C71,Import!$B$3:$L$408,5,FALSE),"")</f>
        <v>13</v>
      </c>
      <c r="J71" s="112" t="str">
        <f>IFERROR(VLOOKUP($C71,Import!$B$3:$L$408,2,FALSE),"")</f>
        <v>STL</v>
      </c>
      <c r="K71" s="112">
        <f>IFERROR(VLOOKUP($C71,Import!$B$3:$L$408,6,FALSE),"")</f>
        <v>571</v>
      </c>
      <c r="L71" s="112">
        <f>IFERROR(VLOOKUP($C71,Import!$B$3:$L$408,7,FALSE),"")</f>
        <v>94</v>
      </c>
      <c r="M71" s="112">
        <f>IFERROR(VLOOKUP($C71,Import!$B$3:$L$408,8,FALSE),"")</f>
        <v>12</v>
      </c>
      <c r="N71" s="112">
        <f>IFERROR(VLOOKUP($C71,Import!$B$3:$L$408,9,FALSE),"")</f>
        <v>69</v>
      </c>
      <c r="O71" s="112">
        <f>IFERROR(VLOOKUP($C71,Import!$B$3:$L$408,10,FALSE),"")</f>
        <v>4</v>
      </c>
      <c r="P71" s="278">
        <f>IFERROR(VLOOKUP($C71,Import!$B$3:$L$408,11,FALSE),"")</f>
        <v>0.30399999999999999</v>
      </c>
      <c r="Q71" s="2">
        <f t="shared" si="25"/>
        <v>173.584</v>
      </c>
      <c r="R71" s="2">
        <f>IF(D71='User Input'!$C$1,1,0)</f>
        <v>0</v>
      </c>
      <c r="S71" s="2">
        <f t="shared" si="30"/>
        <v>0</v>
      </c>
      <c r="T71" s="2">
        <f t="shared" si="31"/>
        <v>0</v>
      </c>
      <c r="U71" s="2" t="str">
        <f t="shared" si="27"/>
        <v>Matt Carpenter</v>
      </c>
      <c r="V71" s="2">
        <f t="shared" si="28"/>
        <v>0</v>
      </c>
      <c r="W71" s="9" t="str">
        <f t="shared" si="29"/>
        <v>STL</v>
      </c>
      <c r="X71" s="231">
        <v>69</v>
      </c>
      <c r="Y71" s="280">
        <f>IFERROR(VLOOKUP(Z71,Import!$B$3:$T$450,19,FALSE),"")</f>
        <v>193</v>
      </c>
      <c r="Z71" s="227" t="str">
        <f>IFERROR(VLOOKUP(X71,Import!$W$3:$X$419,2,FALSE),"")</f>
        <v>Clay Buchholz</v>
      </c>
      <c r="AA71" s="235"/>
      <c r="AB71" s="206"/>
      <c r="AC71" s="112" t="str">
        <f>IFERROR(VLOOKUP($Z71,Import!$B$3:$L$408,2,FALSE),"")</f>
        <v>BOS</v>
      </c>
      <c r="AD71" s="112" t="str">
        <f>IFERROR(VLOOKUP($Z71,Import!$B$3:$L$408,3,FALSE),"")</f>
        <v>SP</v>
      </c>
      <c r="AE71" s="112" t="str">
        <f>IFERROR(VLOOKUP($Z71,Import!$B$3:$L$408,4,FALSE),"")</f>
        <v>SP</v>
      </c>
      <c r="AF71" s="112">
        <f>IFERROR(VLOOKUP($Z71,Import!$B$3:$L$408,5,FALSE),"")</f>
        <v>6</v>
      </c>
      <c r="AG71" s="112" t="str">
        <f>IFERROR(VLOOKUP($Z71,Import!$B$3:$L$408,2,FALSE),"")</f>
        <v>BOS</v>
      </c>
      <c r="AH71" s="112">
        <f>IFERROR(VLOOKUP($Z71,Import!$B$3:$Z$408,12,FALSE),"")</f>
        <v>140</v>
      </c>
      <c r="AI71" s="218">
        <f>IFERROR(VLOOKUP($Z71,Import!$B$3:$Z$408,15,FALSE),"")</f>
        <v>3.34</v>
      </c>
      <c r="AJ71" s="218">
        <f>IFERROR(VLOOKUP($Z71,Import!$B$3:$Z$408,16,FALSE),"")</f>
        <v>1.22</v>
      </c>
      <c r="AK71" s="112">
        <f>IFERROR(VLOOKUP($Z71,Import!$B$3:$Z$408,13,FALSE),"")</f>
        <v>13</v>
      </c>
      <c r="AL71" s="112">
        <f>IFERROR(VLOOKUP($Z71,Import!$B$3:$Z$408,14,FALSE),"")</f>
        <v>0</v>
      </c>
      <c r="AM71" s="112">
        <f>IFERROR(VLOOKUP($Z71,Import!$B$3:$Z$408,17,FALSE),"")</f>
        <v>117</v>
      </c>
      <c r="AN71" s="2">
        <f t="shared" si="32"/>
        <v>467.59999999999997</v>
      </c>
      <c r="AO71" s="2">
        <f t="shared" si="33"/>
        <v>170.79999999999998</v>
      </c>
      <c r="AP71" s="2">
        <f>IF(AA71='User Input'!$C$1,1,0)</f>
        <v>0</v>
      </c>
      <c r="AQ71" s="2">
        <f t="shared" si="20"/>
        <v>0</v>
      </c>
      <c r="AR71" s="2">
        <f t="shared" si="21"/>
        <v>0</v>
      </c>
      <c r="AS71" s="2" t="str">
        <f t="shared" si="22"/>
        <v>Clay Buchholz</v>
      </c>
      <c r="AT71" s="2">
        <f t="shared" si="23"/>
        <v>0</v>
      </c>
      <c r="AU71" s="9" t="str">
        <f t="shared" si="24"/>
        <v>BOS</v>
      </c>
    </row>
    <row r="72" spans="1:47" s="202" customFormat="1">
      <c r="A72" s="277">
        <f t="shared" si="34"/>
        <v>70</v>
      </c>
      <c r="B72" s="277">
        <f>IFERROR(VLOOKUP(C72,Import!$B$3:$T$450,19,FALSE),"")</f>
        <v>104</v>
      </c>
      <c r="C72" s="111" t="str">
        <f>IFERROR(VLOOKUP(A72,Import!$V$3:$X$419,3,FALSE),"")</f>
        <v>Mike Napoli</v>
      </c>
      <c r="D72" s="235"/>
      <c r="E72" s="120"/>
      <c r="F72" s="112" t="str">
        <f>IFERROR(VLOOKUP($C72,Import!$B$3:$L$408,2,FALSE),"")</f>
        <v>BOS</v>
      </c>
      <c r="G72" s="112" t="str">
        <f>IFERROR(VLOOKUP($C72,Import!$B$3:$L$408,3,FALSE),"")</f>
        <v>1B</v>
      </c>
      <c r="H72" s="112" t="str">
        <f>IFERROR(VLOOKUP($C72,Import!$B$3:$L$408,4,FALSE),"")</f>
        <v>1B</v>
      </c>
      <c r="I72" s="112">
        <f>IFERROR(VLOOKUP($C72,Import!$B$3:$L$408,5,FALSE),"")</f>
        <v>13</v>
      </c>
      <c r="J72" s="112" t="str">
        <f>IFERROR(VLOOKUP($C72,Import!$B$3:$L$408,2,FALSE),"")</f>
        <v>BOS</v>
      </c>
      <c r="K72" s="112">
        <f>IFERROR(VLOOKUP($C72,Import!$B$3:$L$408,6,FALSE),"")</f>
        <v>502</v>
      </c>
      <c r="L72" s="112">
        <f>IFERROR(VLOOKUP($C72,Import!$B$3:$L$408,7,FALSE),"")</f>
        <v>74</v>
      </c>
      <c r="M72" s="112">
        <f>IFERROR(VLOOKUP($C72,Import!$B$3:$L$408,8,FALSE),"")</f>
        <v>25</v>
      </c>
      <c r="N72" s="112">
        <f>IFERROR(VLOOKUP($C72,Import!$B$3:$L$408,9,FALSE),"")</f>
        <v>87</v>
      </c>
      <c r="O72" s="112">
        <f>IFERROR(VLOOKUP($C72,Import!$B$3:$L$408,10,FALSE),"")</f>
        <v>2</v>
      </c>
      <c r="P72" s="278">
        <f>IFERROR(VLOOKUP($C72,Import!$B$3:$L$408,11,FALSE),"")</f>
        <v>0.251</v>
      </c>
      <c r="Q72" s="2">
        <f t="shared" si="25"/>
        <v>126.002</v>
      </c>
      <c r="R72" s="2">
        <f>IF(D72='User Input'!$C$1,1,0)</f>
        <v>0</v>
      </c>
      <c r="S72" s="2">
        <f t="shared" si="30"/>
        <v>0</v>
      </c>
      <c r="T72" s="2">
        <f t="shared" si="31"/>
        <v>0</v>
      </c>
      <c r="U72" s="2" t="str">
        <f t="shared" si="27"/>
        <v>Mike Napoli</v>
      </c>
      <c r="V72" s="2">
        <f t="shared" si="28"/>
        <v>0</v>
      </c>
      <c r="W72" s="9" t="str">
        <f t="shared" si="29"/>
        <v>BOS</v>
      </c>
      <c r="X72" s="231">
        <v>70</v>
      </c>
      <c r="Y72" s="280">
        <f>IFERROR(VLOOKUP(Z72,Import!$B$3:$T$450,19,FALSE),"")</f>
        <v>194</v>
      </c>
      <c r="Z72" s="227" t="str">
        <f>IFERROR(VLOOKUP(X72,Import!$W$3:$X$419,2,FALSE),"")</f>
        <v>A.J. Burnett</v>
      </c>
      <c r="AA72" s="235"/>
      <c r="AB72" s="206"/>
      <c r="AC72" s="112" t="str">
        <f>IFERROR(VLOOKUP($Z72,Import!$B$3:$L$408,2,FALSE),"")</f>
        <v>FA</v>
      </c>
      <c r="AD72" s="112" t="str">
        <f>IFERROR(VLOOKUP($Z72,Import!$B$3:$L$408,3,FALSE),"")</f>
        <v>SP</v>
      </c>
      <c r="AE72" s="112" t="str">
        <f>IFERROR(VLOOKUP($Z72,Import!$B$3:$L$408,4,FALSE),"")</f>
        <v>SP</v>
      </c>
      <c r="AF72" s="112">
        <f>IFERROR(VLOOKUP($Z72,Import!$B$3:$L$408,5,FALSE),"")</f>
        <v>6</v>
      </c>
      <c r="AG72" s="112" t="str">
        <f>IFERROR(VLOOKUP($Z72,Import!$B$3:$L$408,2,FALSE),"")</f>
        <v>FA</v>
      </c>
      <c r="AH72" s="112">
        <f>IFERROR(VLOOKUP($Z72,Import!$B$3:$Z$408,12,FALSE),"")</f>
        <v>202</v>
      </c>
      <c r="AI72" s="218">
        <f>IFERROR(VLOOKUP($Z72,Import!$B$3:$Z$408,15,FALSE),"")</f>
        <v>3.78</v>
      </c>
      <c r="AJ72" s="218">
        <f>IFERROR(VLOOKUP($Z72,Import!$B$3:$Z$408,16,FALSE),"")</f>
        <v>1.26</v>
      </c>
      <c r="AK72" s="112">
        <f>IFERROR(VLOOKUP($Z72,Import!$B$3:$Z$408,13,FALSE),"")</f>
        <v>13</v>
      </c>
      <c r="AL72" s="112">
        <f>IFERROR(VLOOKUP($Z72,Import!$B$3:$Z$408,14,FALSE),"")</f>
        <v>0</v>
      </c>
      <c r="AM72" s="112">
        <f>IFERROR(VLOOKUP($Z72,Import!$B$3:$Z$408,17,FALSE),"")</f>
        <v>184</v>
      </c>
      <c r="AN72" s="2">
        <f t="shared" si="32"/>
        <v>763.56</v>
      </c>
      <c r="AO72" s="2">
        <f t="shared" si="33"/>
        <v>254.52</v>
      </c>
      <c r="AP72" s="2">
        <f>IF(AA72='User Input'!$C$1,1,0)</f>
        <v>0</v>
      </c>
      <c r="AQ72" s="2">
        <f t="shared" si="20"/>
        <v>0</v>
      </c>
      <c r="AR72" s="2">
        <f t="shared" si="21"/>
        <v>0</v>
      </c>
      <c r="AS72" s="2" t="str">
        <f t="shared" si="22"/>
        <v>A.J. Burnett</v>
      </c>
      <c r="AT72" s="2">
        <f t="shared" si="23"/>
        <v>0</v>
      </c>
      <c r="AU72" s="9" t="str">
        <f t="shared" si="24"/>
        <v>FA</v>
      </c>
    </row>
    <row r="73" spans="1:47" s="202" customFormat="1">
      <c r="A73" s="277">
        <f t="shared" si="34"/>
        <v>71</v>
      </c>
      <c r="B73" s="277">
        <f>IFERROR(VLOOKUP(C73,Import!$B$3:$T$450,19,FALSE),"")</f>
        <v>105</v>
      </c>
      <c r="C73" s="111" t="str">
        <f>IFERROR(VLOOKUP(A73,Import!$V$3:$X$419,3,FALSE),"")</f>
        <v>Brandon Moss</v>
      </c>
      <c r="D73" s="235"/>
      <c r="E73" s="120"/>
      <c r="F73" s="112" t="str">
        <f>IFERROR(VLOOKUP($C73,Import!$B$3:$L$408,2,FALSE),"")</f>
        <v>OAK</v>
      </c>
      <c r="G73" s="112" t="str">
        <f>IFERROR(VLOOKUP($C73,Import!$B$3:$L$408,3,FALSE),"")</f>
        <v>1B, OF</v>
      </c>
      <c r="H73" s="112" t="str">
        <f>IFERROR(VLOOKUP($C73,Import!$B$3:$L$408,4,FALSE),"")</f>
        <v>1B, OF</v>
      </c>
      <c r="I73" s="112">
        <f>IFERROR(VLOOKUP($C73,Import!$B$3:$L$408,5,FALSE),"")</f>
        <v>13</v>
      </c>
      <c r="J73" s="112" t="str">
        <f>IFERROR(VLOOKUP($C73,Import!$B$3:$L$408,2,FALSE),"")</f>
        <v>OAK</v>
      </c>
      <c r="K73" s="112">
        <f>IFERROR(VLOOKUP($C73,Import!$B$3:$L$408,6,FALSE),"")</f>
        <v>430</v>
      </c>
      <c r="L73" s="112">
        <f>IFERROR(VLOOKUP($C73,Import!$B$3:$L$408,7,FALSE),"")</f>
        <v>69</v>
      </c>
      <c r="M73" s="112">
        <f>IFERROR(VLOOKUP($C73,Import!$B$3:$L$408,8,FALSE),"")</f>
        <v>28</v>
      </c>
      <c r="N73" s="112">
        <f>IFERROR(VLOOKUP($C73,Import!$B$3:$L$408,9,FALSE),"")</f>
        <v>80</v>
      </c>
      <c r="O73" s="112">
        <f>IFERROR(VLOOKUP($C73,Import!$B$3:$L$408,10,FALSE),"")</f>
        <v>3</v>
      </c>
      <c r="P73" s="278">
        <f>IFERROR(VLOOKUP($C73,Import!$B$3:$L$408,11,FALSE),"")</f>
        <v>0.255</v>
      </c>
      <c r="Q73" s="2">
        <f t="shared" si="25"/>
        <v>109.65</v>
      </c>
      <c r="R73" s="2">
        <f>IF(D73='User Input'!$C$1,1,0)</f>
        <v>0</v>
      </c>
      <c r="S73" s="2">
        <f t="shared" si="30"/>
        <v>0</v>
      </c>
      <c r="T73" s="2">
        <f t="shared" si="31"/>
        <v>0</v>
      </c>
      <c r="U73" s="2" t="str">
        <f t="shared" si="27"/>
        <v>Brandon Moss</v>
      </c>
      <c r="V73" s="2">
        <f t="shared" si="28"/>
        <v>0</v>
      </c>
      <c r="W73" s="9" t="str">
        <f t="shared" si="29"/>
        <v>OAK</v>
      </c>
      <c r="X73" s="231">
        <v>71</v>
      </c>
      <c r="Y73" s="280">
        <f>IFERROR(VLOOKUP(Z73,Import!$B$3:$T$450,19,FALSE),"")</f>
        <v>195</v>
      </c>
      <c r="Z73" s="227" t="str">
        <f>IFERROR(VLOOKUP(X73,Import!$W$3:$X$419,2,FALSE),"")</f>
        <v>Corey Kluber</v>
      </c>
      <c r="AA73" s="235"/>
      <c r="AB73" s="206"/>
      <c r="AC73" s="112" t="str">
        <f>IFERROR(VLOOKUP($Z73,Import!$B$3:$L$408,2,FALSE),"")</f>
        <v>CLE</v>
      </c>
      <c r="AD73" s="112" t="str">
        <f>IFERROR(VLOOKUP($Z73,Import!$B$3:$L$408,3,FALSE),"")</f>
        <v>SP</v>
      </c>
      <c r="AE73" s="112" t="str">
        <f>IFERROR(VLOOKUP($Z73,Import!$B$3:$L$408,4,FALSE),"")</f>
        <v>SP</v>
      </c>
      <c r="AF73" s="112">
        <f>IFERROR(VLOOKUP($Z73,Import!$B$3:$L$408,5,FALSE),"")</f>
        <v>6</v>
      </c>
      <c r="AG73" s="112" t="str">
        <f>IFERROR(VLOOKUP($Z73,Import!$B$3:$L$408,2,FALSE),"")</f>
        <v>CLE</v>
      </c>
      <c r="AH73" s="112">
        <f>IFERROR(VLOOKUP($Z73,Import!$B$3:$Z$408,12,FALSE),"")</f>
        <v>174</v>
      </c>
      <c r="AI73" s="218">
        <f>IFERROR(VLOOKUP($Z73,Import!$B$3:$Z$408,15,FALSE),"")</f>
        <v>3.78</v>
      </c>
      <c r="AJ73" s="218">
        <f>IFERROR(VLOOKUP($Z73,Import!$B$3:$Z$408,16,FALSE),"")</f>
        <v>1.28</v>
      </c>
      <c r="AK73" s="112">
        <f>IFERROR(VLOOKUP($Z73,Import!$B$3:$Z$408,13,FALSE),"")</f>
        <v>10</v>
      </c>
      <c r="AL73" s="112">
        <f>IFERROR(VLOOKUP($Z73,Import!$B$3:$Z$408,14,FALSE),"")</f>
        <v>0</v>
      </c>
      <c r="AM73" s="112">
        <f>IFERROR(VLOOKUP($Z73,Import!$B$3:$Z$408,17,FALSE),"")</f>
        <v>155</v>
      </c>
      <c r="AN73" s="2">
        <f t="shared" si="32"/>
        <v>657.71999999999991</v>
      </c>
      <c r="AO73" s="2">
        <f t="shared" si="33"/>
        <v>222.72</v>
      </c>
      <c r="AP73" s="2">
        <f>IF(AA73='User Input'!$C$1,1,0)</f>
        <v>0</v>
      </c>
      <c r="AQ73" s="2">
        <f t="shared" si="20"/>
        <v>0</v>
      </c>
      <c r="AR73" s="2">
        <f t="shared" si="21"/>
        <v>0</v>
      </c>
      <c r="AS73" s="2" t="str">
        <f t="shared" si="22"/>
        <v>Corey Kluber</v>
      </c>
      <c r="AT73" s="2">
        <f t="shared" si="23"/>
        <v>0</v>
      </c>
      <c r="AU73" s="9" t="str">
        <f t="shared" si="24"/>
        <v>CLE</v>
      </c>
    </row>
    <row r="74" spans="1:47" s="202" customFormat="1">
      <c r="A74" s="277">
        <f t="shared" si="34"/>
        <v>72</v>
      </c>
      <c r="B74" s="277">
        <f>IFERROR(VLOOKUP(C74,Import!$B$3:$T$450,19,FALSE),"")</f>
        <v>106</v>
      </c>
      <c r="C74" s="111" t="str">
        <f>IFERROR(VLOOKUP(A74,Import!$V$3:$X$419,3,FALSE),"")</f>
        <v>Everth Cabrera</v>
      </c>
      <c r="D74" s="235"/>
      <c r="E74" s="204"/>
      <c r="F74" s="112" t="str">
        <f>IFERROR(VLOOKUP($C74,Import!$B$3:$L$408,2,FALSE),"")</f>
        <v>SD</v>
      </c>
      <c r="G74" s="112" t="str">
        <f>IFERROR(VLOOKUP($C74,Import!$B$3:$L$408,3,FALSE),"")</f>
        <v>SS</v>
      </c>
      <c r="H74" s="112" t="str">
        <f>IFERROR(VLOOKUP($C74,Import!$B$3:$L$408,4,FALSE),"")</f>
        <v>SS</v>
      </c>
      <c r="I74" s="112">
        <f>IFERROR(VLOOKUP($C74,Import!$B$3:$L$408,5,FALSE),"")</f>
        <v>13</v>
      </c>
      <c r="J74" s="112" t="str">
        <f>IFERROR(VLOOKUP($C74,Import!$B$3:$L$408,2,FALSE),"")</f>
        <v>SD</v>
      </c>
      <c r="K74" s="112">
        <f>IFERROR(VLOOKUP($C74,Import!$B$3:$L$408,6,FALSE),"")</f>
        <v>570</v>
      </c>
      <c r="L74" s="112">
        <f>IFERROR(VLOOKUP($C74,Import!$B$3:$L$408,7,FALSE),"")</f>
        <v>82</v>
      </c>
      <c r="M74" s="112">
        <f>IFERROR(VLOOKUP($C74,Import!$B$3:$L$408,8,FALSE),"")</f>
        <v>4</v>
      </c>
      <c r="N74" s="112">
        <f>IFERROR(VLOOKUP($C74,Import!$B$3:$L$408,9,FALSE),"")</f>
        <v>39</v>
      </c>
      <c r="O74" s="112">
        <f>IFERROR(VLOOKUP($C74,Import!$B$3:$L$408,10,FALSE),"")</f>
        <v>51</v>
      </c>
      <c r="P74" s="278">
        <f>IFERROR(VLOOKUP($C74,Import!$B$3:$L$408,11,FALSE),"")</f>
        <v>0.249</v>
      </c>
      <c r="Q74" s="2">
        <f t="shared" si="25"/>
        <v>141.93</v>
      </c>
      <c r="R74" s="2">
        <f>IF(D74='User Input'!$C$1,1,0)</f>
        <v>0</v>
      </c>
      <c r="S74" s="2">
        <f t="shared" si="30"/>
        <v>0</v>
      </c>
      <c r="T74" s="2">
        <f t="shared" si="31"/>
        <v>0</v>
      </c>
      <c r="U74" s="2" t="str">
        <f t="shared" si="27"/>
        <v>Everth Cabrera</v>
      </c>
      <c r="V74" s="2">
        <f t="shared" si="28"/>
        <v>0</v>
      </c>
      <c r="W74" s="9" t="str">
        <f t="shared" si="29"/>
        <v>SD</v>
      </c>
      <c r="X74" s="231">
        <v>72</v>
      </c>
      <c r="Y74" s="280">
        <f>IFERROR(VLOOKUP(Z74,Import!$B$3:$T$450,19,FALSE),"")</f>
        <v>196</v>
      </c>
      <c r="Z74" s="227" t="str">
        <f>IFERROR(VLOOKUP(X74,Import!$W$3:$X$419,2,FALSE),"")</f>
        <v>Ubaldo Jimenez</v>
      </c>
      <c r="AA74" s="235"/>
      <c r="AB74" s="219"/>
      <c r="AC74" s="112" t="str">
        <f>IFERROR(VLOOKUP($Z74,Import!$B$3:$L$408,2,FALSE),"")</f>
        <v>FA</v>
      </c>
      <c r="AD74" s="112" t="str">
        <f>IFERROR(VLOOKUP($Z74,Import!$B$3:$L$408,3,FALSE),"")</f>
        <v>SP</v>
      </c>
      <c r="AE74" s="112" t="str">
        <f>IFERROR(VLOOKUP($Z74,Import!$B$3:$L$408,4,FALSE),"")</f>
        <v>SP</v>
      </c>
      <c r="AF74" s="112">
        <f>IFERROR(VLOOKUP($Z74,Import!$B$3:$L$408,5,FALSE),"")</f>
        <v>5</v>
      </c>
      <c r="AG74" s="112" t="str">
        <f>IFERROR(VLOOKUP($Z74,Import!$B$3:$L$408,2,FALSE),"")</f>
        <v>FA</v>
      </c>
      <c r="AH74" s="112">
        <f>IFERROR(VLOOKUP($Z74,Import!$B$3:$Z$408,12,FALSE),"")</f>
        <v>201</v>
      </c>
      <c r="AI74" s="218">
        <f>IFERROR(VLOOKUP($Z74,Import!$B$3:$Z$408,15,FALSE),"")</f>
        <v>3.89</v>
      </c>
      <c r="AJ74" s="218">
        <f>IFERROR(VLOOKUP($Z74,Import!$B$3:$Z$408,16,FALSE),"")</f>
        <v>1.35</v>
      </c>
      <c r="AK74" s="112">
        <f>IFERROR(VLOOKUP($Z74,Import!$B$3:$Z$408,13,FALSE),"")</f>
        <v>12</v>
      </c>
      <c r="AL74" s="112">
        <f>IFERROR(VLOOKUP($Z74,Import!$B$3:$Z$408,14,FALSE),"")</f>
        <v>0</v>
      </c>
      <c r="AM74" s="112">
        <f>IFERROR(VLOOKUP($Z74,Import!$B$3:$Z$408,17,FALSE),"")</f>
        <v>189</v>
      </c>
      <c r="AN74" s="2">
        <f t="shared" si="32"/>
        <v>781.89</v>
      </c>
      <c r="AO74" s="2">
        <f t="shared" si="33"/>
        <v>271.35000000000002</v>
      </c>
      <c r="AP74" s="2">
        <f>IF(AA74='User Input'!$C$1,1,0)</f>
        <v>0</v>
      </c>
      <c r="AQ74" s="2">
        <f t="shared" si="20"/>
        <v>0</v>
      </c>
      <c r="AR74" s="2">
        <f t="shared" si="21"/>
        <v>0</v>
      </c>
      <c r="AS74" s="2" t="str">
        <f t="shared" si="22"/>
        <v>Ubaldo Jimenez</v>
      </c>
      <c r="AT74" s="2">
        <f t="shared" si="23"/>
        <v>0</v>
      </c>
      <c r="AU74" s="9" t="str">
        <f t="shared" si="24"/>
        <v>FA</v>
      </c>
    </row>
    <row r="75" spans="1:47" s="202" customFormat="1">
      <c r="A75" s="277">
        <f t="shared" si="34"/>
        <v>73</v>
      </c>
      <c r="B75" s="277">
        <f>IFERROR(VLOOKUP(C75,Import!$B$3:$T$450,19,FALSE),"")</f>
        <v>107</v>
      </c>
      <c r="C75" s="111" t="str">
        <f>IFERROR(VLOOKUP(A75,Import!$V$3:$X$419,3,FALSE),"")</f>
        <v>Corey Hart</v>
      </c>
      <c r="D75" s="235"/>
      <c r="E75" s="120"/>
      <c r="F75" s="112" t="str">
        <f>IFERROR(VLOOKUP($C75,Import!$B$3:$L$408,2,FALSE),"")</f>
        <v>SEA</v>
      </c>
      <c r="G75" s="112" t="str">
        <f>IFERROR(VLOOKUP($C75,Import!$B$3:$L$408,3,FALSE),"")</f>
        <v>1B</v>
      </c>
      <c r="H75" s="112" t="str">
        <f>IFERROR(VLOOKUP($C75,Import!$B$3:$L$408,4,FALSE),"")</f>
        <v>1B</v>
      </c>
      <c r="I75" s="112">
        <f>IFERROR(VLOOKUP($C75,Import!$B$3:$L$408,5,FALSE),"")</f>
        <v>13</v>
      </c>
      <c r="J75" s="112" t="str">
        <f>IFERROR(VLOOKUP($C75,Import!$B$3:$L$408,2,FALSE),"")</f>
        <v>SEA</v>
      </c>
      <c r="K75" s="112">
        <f>IFERROR(VLOOKUP($C75,Import!$B$3:$L$408,6,FALSE),"")</f>
        <v>542</v>
      </c>
      <c r="L75" s="112">
        <f>IFERROR(VLOOKUP($C75,Import!$B$3:$L$408,7,FALSE),"")</f>
        <v>72</v>
      </c>
      <c r="M75" s="112">
        <f>IFERROR(VLOOKUP($C75,Import!$B$3:$L$408,8,FALSE),"")</f>
        <v>23</v>
      </c>
      <c r="N75" s="112">
        <f>IFERROR(VLOOKUP($C75,Import!$B$3:$L$408,9,FALSE),"")</f>
        <v>84</v>
      </c>
      <c r="O75" s="112">
        <f>IFERROR(VLOOKUP($C75,Import!$B$3:$L$408,10,FALSE),"")</f>
        <v>3</v>
      </c>
      <c r="P75" s="278">
        <f>IFERROR(VLOOKUP($C75,Import!$B$3:$L$408,11,FALSE),"")</f>
        <v>0.27800000000000002</v>
      </c>
      <c r="Q75" s="2">
        <f t="shared" si="25"/>
        <v>150.67600000000002</v>
      </c>
      <c r="R75" s="2">
        <f>IF(D75='User Input'!$C$1,1,0)</f>
        <v>0</v>
      </c>
      <c r="S75" s="2">
        <f t="shared" si="30"/>
        <v>0</v>
      </c>
      <c r="T75" s="2">
        <f t="shared" si="31"/>
        <v>0</v>
      </c>
      <c r="U75" s="2" t="str">
        <f t="shared" si="27"/>
        <v>Corey Hart</v>
      </c>
      <c r="V75" s="2">
        <f t="shared" si="28"/>
        <v>0</v>
      </c>
      <c r="W75" s="9" t="str">
        <f t="shared" si="29"/>
        <v>SEA</v>
      </c>
      <c r="X75" s="231">
        <v>73</v>
      </c>
      <c r="Y75" s="280">
        <f>IFERROR(VLOOKUP(Z75,Import!$B$3:$T$450,19,FALSE),"")</f>
        <v>197</v>
      </c>
      <c r="Z75" s="227" t="str">
        <f>IFERROR(VLOOKUP(X75,Import!$W$3:$X$419,2,FALSE),"")</f>
        <v>Taijuan Walker</v>
      </c>
      <c r="AA75" s="235"/>
      <c r="AB75" s="206"/>
      <c r="AC75" s="112" t="str">
        <f>IFERROR(VLOOKUP($Z75,Import!$B$3:$L$408,2,FALSE),"")</f>
        <v>SEA</v>
      </c>
      <c r="AD75" s="112" t="str">
        <f>IFERROR(VLOOKUP($Z75,Import!$B$3:$L$408,3,FALSE),"")</f>
        <v>SP</v>
      </c>
      <c r="AE75" s="112" t="str">
        <f>IFERROR(VLOOKUP($Z75,Import!$B$3:$L$408,4,FALSE),"")</f>
        <v>SP</v>
      </c>
      <c r="AF75" s="112">
        <f>IFERROR(VLOOKUP($Z75,Import!$B$3:$L$408,5,FALSE),"")</f>
        <v>5</v>
      </c>
      <c r="AG75" s="112" t="str">
        <f>IFERROR(VLOOKUP($Z75,Import!$B$3:$L$408,2,FALSE),"")</f>
        <v>SEA</v>
      </c>
      <c r="AH75" s="112">
        <f>IFERROR(VLOOKUP($Z75,Import!$B$3:$Z$408,12,FALSE),"")</f>
        <v>170</v>
      </c>
      <c r="AI75" s="218">
        <f>IFERROR(VLOOKUP($Z75,Import!$B$3:$Z$408,15,FALSE),"")</f>
        <v>3.88</v>
      </c>
      <c r="AJ75" s="218">
        <f>IFERROR(VLOOKUP($Z75,Import!$B$3:$Z$408,16,FALSE),"")</f>
        <v>1.37</v>
      </c>
      <c r="AK75" s="112">
        <f>IFERROR(VLOOKUP($Z75,Import!$B$3:$Z$408,13,FALSE),"")</f>
        <v>7</v>
      </c>
      <c r="AL75" s="112">
        <f>IFERROR(VLOOKUP($Z75,Import!$B$3:$Z$408,14,FALSE),"")</f>
        <v>0</v>
      </c>
      <c r="AM75" s="112">
        <f>IFERROR(VLOOKUP($Z75,Import!$B$3:$Z$408,17,FALSE),"")</f>
        <v>162</v>
      </c>
      <c r="AN75" s="2">
        <f t="shared" si="32"/>
        <v>659.6</v>
      </c>
      <c r="AO75" s="2">
        <f t="shared" si="33"/>
        <v>232.9</v>
      </c>
      <c r="AP75" s="2">
        <f>IF(AA75='User Input'!$C$1,1,0)</f>
        <v>0</v>
      </c>
      <c r="AQ75" s="2">
        <f t="shared" si="20"/>
        <v>0</v>
      </c>
      <c r="AR75" s="2">
        <f t="shared" si="21"/>
        <v>0</v>
      </c>
      <c r="AS75" s="2" t="str">
        <f t="shared" si="22"/>
        <v>Taijuan Walker</v>
      </c>
      <c r="AT75" s="2">
        <f t="shared" si="23"/>
        <v>0</v>
      </c>
      <c r="AU75" s="9" t="str">
        <f t="shared" si="24"/>
        <v>SEA</v>
      </c>
    </row>
    <row r="76" spans="1:47" s="202" customFormat="1">
      <c r="A76" s="277">
        <f t="shared" si="34"/>
        <v>74</v>
      </c>
      <c r="B76" s="277">
        <f>IFERROR(VLOOKUP(C76,Import!$B$3:$T$450,19,FALSE),"")</f>
        <v>108</v>
      </c>
      <c r="C76" s="111" t="str">
        <f>IFERROR(VLOOKUP(A76,Import!$V$3:$X$419,3,FALSE),"")</f>
        <v>Coco Crisp</v>
      </c>
      <c r="D76" s="235"/>
      <c r="E76" s="120"/>
      <c r="F76" s="112" t="str">
        <f>IFERROR(VLOOKUP($C76,Import!$B$3:$L$408,2,FALSE),"")</f>
        <v>OAK</v>
      </c>
      <c r="G76" s="112" t="str">
        <f>IFERROR(VLOOKUP($C76,Import!$B$3:$L$408,3,FALSE),"")</f>
        <v>OF</v>
      </c>
      <c r="H76" s="112" t="str">
        <f>IFERROR(VLOOKUP($C76,Import!$B$3:$L$408,4,FALSE),"")</f>
        <v>OF</v>
      </c>
      <c r="I76" s="112">
        <f>IFERROR(VLOOKUP($C76,Import!$B$3:$L$408,5,FALSE),"")</f>
        <v>13</v>
      </c>
      <c r="J76" s="112" t="str">
        <f>IFERROR(VLOOKUP($C76,Import!$B$3:$L$408,2,FALSE),"")</f>
        <v>OAK</v>
      </c>
      <c r="K76" s="112">
        <f>IFERROR(VLOOKUP($C76,Import!$B$3:$L$408,6,FALSE),"")</f>
        <v>498</v>
      </c>
      <c r="L76" s="112">
        <f>IFERROR(VLOOKUP($C76,Import!$B$3:$L$408,7,FALSE),"")</f>
        <v>81</v>
      </c>
      <c r="M76" s="112">
        <f>IFERROR(VLOOKUP($C76,Import!$B$3:$L$408,8,FALSE),"")</f>
        <v>14</v>
      </c>
      <c r="N76" s="112">
        <f>IFERROR(VLOOKUP($C76,Import!$B$3:$L$408,9,FALSE),"")</f>
        <v>52</v>
      </c>
      <c r="O76" s="112">
        <f>IFERROR(VLOOKUP($C76,Import!$B$3:$L$408,10,FALSE),"")</f>
        <v>27</v>
      </c>
      <c r="P76" s="278">
        <f>IFERROR(VLOOKUP($C76,Import!$B$3:$L$408,11,FALSE),"")</f>
        <v>0.26500000000000001</v>
      </c>
      <c r="Q76" s="2">
        <f t="shared" si="25"/>
        <v>131.97</v>
      </c>
      <c r="R76" s="2">
        <f>IF(D76='User Input'!$C$1,1,0)</f>
        <v>0</v>
      </c>
      <c r="S76" s="2">
        <f t="shared" si="30"/>
        <v>0</v>
      </c>
      <c r="T76" s="2">
        <f t="shared" si="31"/>
        <v>0</v>
      </c>
      <c r="U76" s="2" t="str">
        <f t="shared" si="27"/>
        <v>Coco Crisp</v>
      </c>
      <c r="V76" s="2">
        <f t="shared" si="28"/>
        <v>0</v>
      </c>
      <c r="W76" s="9" t="str">
        <f t="shared" si="29"/>
        <v>OAK</v>
      </c>
      <c r="X76" s="231">
        <v>74</v>
      </c>
      <c r="Y76" s="280">
        <f>IFERROR(VLOOKUP(Z76,Import!$B$3:$T$450,19,FALSE),"")</f>
        <v>198</v>
      </c>
      <c r="Z76" s="227" t="str">
        <f>IFERROR(VLOOKUP(X76,Import!$W$3:$X$419,2,FALSE),"")</f>
        <v>Drew Smyly</v>
      </c>
      <c r="AA76" s="235"/>
      <c r="AB76" s="206"/>
      <c r="AC76" s="112" t="str">
        <f>IFERROR(VLOOKUP($Z76,Import!$B$3:$L$408,2,FALSE),"")</f>
        <v>DET</v>
      </c>
      <c r="AD76" s="112" t="str">
        <f>IFERROR(VLOOKUP($Z76,Import!$B$3:$L$408,3,FALSE),"")</f>
        <v>RP</v>
      </c>
      <c r="AE76" s="112" t="str">
        <f>IFERROR(VLOOKUP($Z76,Import!$B$3:$L$408,4,FALSE),"")</f>
        <v>RP</v>
      </c>
      <c r="AF76" s="112">
        <f>IFERROR(VLOOKUP($Z76,Import!$B$3:$L$408,5,FALSE),"")</f>
        <v>5</v>
      </c>
      <c r="AG76" s="112" t="str">
        <f>IFERROR(VLOOKUP($Z76,Import!$B$3:$L$408,2,FALSE),"")</f>
        <v>DET</v>
      </c>
      <c r="AH76" s="112">
        <f>IFERROR(VLOOKUP($Z76,Import!$B$3:$Z$408,12,FALSE),"")</f>
        <v>110</v>
      </c>
      <c r="AI76" s="218">
        <f>IFERROR(VLOOKUP($Z76,Import!$B$3:$Z$408,15,FALSE),"")</f>
        <v>3.34</v>
      </c>
      <c r="AJ76" s="218">
        <f>IFERROR(VLOOKUP($Z76,Import!$B$3:$Z$408,16,FALSE),"")</f>
        <v>1.1599999999999999</v>
      </c>
      <c r="AK76" s="112">
        <f>IFERROR(VLOOKUP($Z76,Import!$B$3:$Z$408,13,FALSE),"")</f>
        <v>7</v>
      </c>
      <c r="AL76" s="112">
        <f>IFERROR(VLOOKUP($Z76,Import!$B$3:$Z$408,14,FALSE),"")</f>
        <v>0</v>
      </c>
      <c r="AM76" s="112">
        <f>IFERROR(VLOOKUP($Z76,Import!$B$3:$Z$408,17,FALSE),"")</f>
        <v>96</v>
      </c>
      <c r="AN76" s="2">
        <f t="shared" si="32"/>
        <v>367.4</v>
      </c>
      <c r="AO76" s="2">
        <f t="shared" si="33"/>
        <v>127.6</v>
      </c>
      <c r="AP76" s="2">
        <f>IF(AA76='User Input'!$C$1,1,0)</f>
        <v>0</v>
      </c>
      <c r="AQ76" s="2">
        <f t="shared" si="20"/>
        <v>0</v>
      </c>
      <c r="AR76" s="2">
        <f t="shared" si="21"/>
        <v>0</v>
      </c>
      <c r="AS76" s="2" t="str">
        <f t="shared" si="22"/>
        <v>Drew Smyly</v>
      </c>
      <c r="AT76" s="2">
        <f t="shared" si="23"/>
        <v>0</v>
      </c>
      <c r="AU76" s="9" t="str">
        <f t="shared" si="24"/>
        <v>DET</v>
      </c>
    </row>
    <row r="77" spans="1:47" s="202" customFormat="1">
      <c r="A77" s="277">
        <f t="shared" si="34"/>
        <v>75</v>
      </c>
      <c r="B77" s="277">
        <f>IFERROR(VLOOKUP(C77,Import!$B$3:$T$450,19,FALSE),"")</f>
        <v>109</v>
      </c>
      <c r="C77" s="111" t="str">
        <f>IFERROR(VLOOKUP(A77,Import!$V$3:$X$419,3,FALSE),"")</f>
        <v>Desmond Jennings</v>
      </c>
      <c r="D77" s="235"/>
      <c r="E77" s="120"/>
      <c r="F77" s="112" t="str">
        <f>IFERROR(VLOOKUP($C77,Import!$B$3:$L$408,2,FALSE),"")</f>
        <v>TB</v>
      </c>
      <c r="G77" s="112" t="str">
        <f>IFERROR(VLOOKUP($C77,Import!$B$3:$L$408,3,FALSE),"")</f>
        <v>OF</v>
      </c>
      <c r="H77" s="112" t="str">
        <f>IFERROR(VLOOKUP($C77,Import!$B$3:$L$408,4,FALSE),"")</f>
        <v>OF</v>
      </c>
      <c r="I77" s="112">
        <f>IFERROR(VLOOKUP($C77,Import!$B$3:$L$408,5,FALSE),"")</f>
        <v>13</v>
      </c>
      <c r="J77" s="112" t="str">
        <f>IFERROR(VLOOKUP($C77,Import!$B$3:$L$408,2,FALSE),"")</f>
        <v>TB</v>
      </c>
      <c r="K77" s="112">
        <f>IFERROR(VLOOKUP($C77,Import!$B$3:$L$408,6,FALSE),"")</f>
        <v>541</v>
      </c>
      <c r="L77" s="112">
        <f>IFERROR(VLOOKUP($C77,Import!$B$3:$L$408,7,FALSE),"")</f>
        <v>78</v>
      </c>
      <c r="M77" s="112">
        <f>IFERROR(VLOOKUP($C77,Import!$B$3:$L$408,8,FALSE),"")</f>
        <v>16</v>
      </c>
      <c r="N77" s="112">
        <f>IFERROR(VLOOKUP($C77,Import!$B$3:$L$408,9,FALSE),"")</f>
        <v>64</v>
      </c>
      <c r="O77" s="112">
        <f>IFERROR(VLOOKUP($C77,Import!$B$3:$L$408,10,FALSE),"")</f>
        <v>25</v>
      </c>
      <c r="P77" s="278">
        <f>IFERROR(VLOOKUP($C77,Import!$B$3:$L$408,11,FALSE),"")</f>
        <v>0.245</v>
      </c>
      <c r="Q77" s="2">
        <f t="shared" si="25"/>
        <v>132.54499999999999</v>
      </c>
      <c r="R77" s="2">
        <f>IF(D77='User Input'!$C$1,1,0)</f>
        <v>0</v>
      </c>
      <c r="S77" s="2">
        <f t="shared" si="30"/>
        <v>0</v>
      </c>
      <c r="T77" s="2">
        <f t="shared" si="31"/>
        <v>0</v>
      </c>
      <c r="U77" s="2" t="str">
        <f t="shared" si="27"/>
        <v>Desmond Jennings</v>
      </c>
      <c r="V77" s="2">
        <f t="shared" si="28"/>
        <v>0</v>
      </c>
      <c r="W77" s="9" t="str">
        <f t="shared" si="29"/>
        <v>TB</v>
      </c>
      <c r="X77" s="231">
        <v>75</v>
      </c>
      <c r="Y77" s="280">
        <f>IFERROR(VLOOKUP(Z77,Import!$B$3:$T$450,19,FALSE),"")</f>
        <v>199</v>
      </c>
      <c r="Z77" s="227" t="str">
        <f>IFERROR(VLOOKUP(X77,Import!$W$3:$X$419,2,FALSE),"")</f>
        <v>Randall Delgado</v>
      </c>
      <c r="AA77" s="235"/>
      <c r="AB77" s="206"/>
      <c r="AC77" s="112" t="str">
        <f>IFERROR(VLOOKUP($Z77,Import!$B$3:$L$408,2,FALSE),"")</f>
        <v>ARI</v>
      </c>
      <c r="AD77" s="112" t="str">
        <f>IFERROR(VLOOKUP($Z77,Import!$B$3:$L$408,3,FALSE),"")</f>
        <v>SP</v>
      </c>
      <c r="AE77" s="112" t="str">
        <f>IFERROR(VLOOKUP($Z77,Import!$B$3:$L$408,4,FALSE),"")</f>
        <v>SP</v>
      </c>
      <c r="AF77" s="112">
        <f>IFERROR(VLOOKUP($Z77,Import!$B$3:$L$408,5,FALSE),"")</f>
        <v>5</v>
      </c>
      <c r="AG77" s="112" t="str">
        <f>IFERROR(VLOOKUP($Z77,Import!$B$3:$L$408,2,FALSE),"")</f>
        <v>ARI</v>
      </c>
      <c r="AH77" s="112">
        <f>IFERROR(VLOOKUP($Z77,Import!$B$3:$Z$408,12,FALSE),"")</f>
        <v>195</v>
      </c>
      <c r="AI77" s="218">
        <f>IFERROR(VLOOKUP($Z77,Import!$B$3:$Z$408,15,FALSE),"")</f>
        <v>3.88</v>
      </c>
      <c r="AJ77" s="218">
        <f>IFERROR(VLOOKUP($Z77,Import!$B$3:$Z$408,16,FALSE),"")</f>
        <v>1.1599999999999999</v>
      </c>
      <c r="AK77" s="112">
        <f>IFERROR(VLOOKUP($Z77,Import!$B$3:$Z$408,13,FALSE),"")</f>
        <v>11</v>
      </c>
      <c r="AL77" s="112">
        <f>IFERROR(VLOOKUP($Z77,Import!$B$3:$Z$408,14,FALSE),"")</f>
        <v>0</v>
      </c>
      <c r="AM77" s="112">
        <f>IFERROR(VLOOKUP($Z77,Import!$B$3:$Z$408,17,FALSE),"")</f>
        <v>149</v>
      </c>
      <c r="AN77" s="2">
        <f t="shared" si="32"/>
        <v>756.6</v>
      </c>
      <c r="AO77" s="2">
        <f t="shared" si="33"/>
        <v>226.2</v>
      </c>
      <c r="AP77" s="2">
        <f>IF(AA77='User Input'!$C$1,1,0)</f>
        <v>0</v>
      </c>
      <c r="AQ77" s="2">
        <f t="shared" si="20"/>
        <v>0</v>
      </c>
      <c r="AR77" s="2">
        <f t="shared" si="21"/>
        <v>0</v>
      </c>
      <c r="AS77" s="2" t="str">
        <f t="shared" si="22"/>
        <v>Randall Delgado</v>
      </c>
      <c r="AT77" s="2">
        <f t="shared" si="23"/>
        <v>0</v>
      </c>
      <c r="AU77" s="9" t="str">
        <f t="shared" si="24"/>
        <v>ARI</v>
      </c>
    </row>
    <row r="78" spans="1:47" s="202" customFormat="1">
      <c r="A78" s="277">
        <f t="shared" si="34"/>
        <v>76</v>
      </c>
      <c r="B78" s="277">
        <f>IFERROR(VLOOKUP(C78,Import!$B$3:$T$450,19,FALSE),"")</f>
        <v>110</v>
      </c>
      <c r="C78" s="111" t="str">
        <f>IFERROR(VLOOKUP(A78,Import!$V$3:$X$419,3,FALSE),"")</f>
        <v>Alejandro De Aza</v>
      </c>
      <c r="D78" s="236"/>
      <c r="E78" s="228"/>
      <c r="F78" s="112" t="str">
        <f>IFERROR(VLOOKUP($C78,Import!$B$3:$L$408,2,FALSE),"")</f>
        <v>CHA</v>
      </c>
      <c r="G78" s="112" t="str">
        <f>IFERROR(VLOOKUP($C78,Import!$B$3:$L$408,3,FALSE),"")</f>
        <v>OF</v>
      </c>
      <c r="H78" s="112" t="str">
        <f>IFERROR(VLOOKUP($C78,Import!$B$3:$L$408,4,FALSE),"")</f>
        <v>OF</v>
      </c>
      <c r="I78" s="112">
        <f>IFERROR(VLOOKUP($C78,Import!$B$3:$L$408,5,FALSE),"")</f>
        <v>13</v>
      </c>
      <c r="J78" s="112" t="str">
        <f>IFERROR(VLOOKUP($C78,Import!$B$3:$L$408,2,FALSE),"")</f>
        <v>CHA</v>
      </c>
      <c r="K78" s="112">
        <f>IFERROR(VLOOKUP($C78,Import!$B$3:$L$408,6,FALSE),"")</f>
        <v>533</v>
      </c>
      <c r="L78" s="112">
        <f>IFERROR(VLOOKUP($C78,Import!$B$3:$L$408,7,FALSE),"")</f>
        <v>87</v>
      </c>
      <c r="M78" s="112">
        <f>IFERROR(VLOOKUP($C78,Import!$B$3:$L$408,8,FALSE),"")</f>
        <v>12</v>
      </c>
      <c r="N78" s="112">
        <f>IFERROR(VLOOKUP($C78,Import!$B$3:$L$408,9,FALSE),"")</f>
        <v>54</v>
      </c>
      <c r="O78" s="112">
        <f>IFERROR(VLOOKUP($C78,Import!$B$3:$L$408,10,FALSE),"")</f>
        <v>22</v>
      </c>
      <c r="P78" s="278">
        <f>IFERROR(VLOOKUP($C78,Import!$B$3:$L$408,11,FALSE),"")</f>
        <v>0.27200000000000002</v>
      </c>
      <c r="Q78" s="2">
        <f t="shared" si="25"/>
        <v>144.976</v>
      </c>
      <c r="R78" s="2">
        <f>IF(D78='User Input'!$C$1,1,0)</f>
        <v>0</v>
      </c>
      <c r="S78" s="2">
        <f t="shared" si="30"/>
        <v>0</v>
      </c>
      <c r="T78" s="2">
        <f t="shared" si="31"/>
        <v>0</v>
      </c>
      <c r="U78" s="2" t="str">
        <f t="shared" si="27"/>
        <v>Alejandro De Aza</v>
      </c>
      <c r="V78" s="2">
        <f t="shared" si="28"/>
        <v>0</v>
      </c>
      <c r="W78" s="9" t="str">
        <f t="shared" si="29"/>
        <v>CHA</v>
      </c>
      <c r="X78" s="231">
        <v>76</v>
      </c>
      <c r="Y78" s="280">
        <f>IFERROR(VLOOKUP(Z78,Import!$B$3:$T$450,19,FALSE),"")</f>
        <v>200</v>
      </c>
      <c r="Z78" s="227" t="str">
        <f>IFERROR(VLOOKUP(X78,Import!$W$3:$X$419,2,FALSE),"")</f>
        <v>Martin Perez</v>
      </c>
      <c r="AA78" s="235"/>
      <c r="AB78" s="206"/>
      <c r="AC78" s="112" t="str">
        <f>IFERROR(VLOOKUP($Z78,Import!$B$3:$L$408,2,FALSE),"")</f>
        <v>TEX</v>
      </c>
      <c r="AD78" s="112" t="str">
        <f>IFERROR(VLOOKUP($Z78,Import!$B$3:$L$408,3,FALSE),"")</f>
        <v>SP</v>
      </c>
      <c r="AE78" s="112" t="str">
        <f>IFERROR(VLOOKUP($Z78,Import!$B$3:$L$408,4,FALSE),"")</f>
        <v>SP</v>
      </c>
      <c r="AF78" s="112">
        <f>IFERROR(VLOOKUP($Z78,Import!$B$3:$L$408,5,FALSE),"")</f>
        <v>5</v>
      </c>
      <c r="AG78" s="112" t="str">
        <f>IFERROR(VLOOKUP($Z78,Import!$B$3:$L$408,2,FALSE),"")</f>
        <v>TEX</v>
      </c>
      <c r="AH78" s="112">
        <f>IFERROR(VLOOKUP($Z78,Import!$B$3:$Z$408,12,FALSE),"")</f>
        <v>145</v>
      </c>
      <c r="AI78" s="218">
        <f>IFERROR(VLOOKUP($Z78,Import!$B$3:$Z$408,15,FALSE),"")</f>
        <v>3.78</v>
      </c>
      <c r="AJ78" s="218">
        <f>IFERROR(VLOOKUP($Z78,Import!$B$3:$Z$408,16,FALSE),"")</f>
        <v>1.29</v>
      </c>
      <c r="AK78" s="112">
        <f>IFERROR(VLOOKUP($Z78,Import!$B$3:$Z$408,13,FALSE),"")</f>
        <v>12</v>
      </c>
      <c r="AL78" s="112">
        <f>IFERROR(VLOOKUP($Z78,Import!$B$3:$Z$408,14,FALSE),"")</f>
        <v>0</v>
      </c>
      <c r="AM78" s="112">
        <f>IFERROR(VLOOKUP($Z78,Import!$B$3:$Z$408,17,FALSE),"")</f>
        <v>111</v>
      </c>
      <c r="AN78" s="2">
        <f t="shared" si="32"/>
        <v>548.1</v>
      </c>
      <c r="AO78" s="2">
        <f t="shared" si="33"/>
        <v>187.05</v>
      </c>
      <c r="AP78" s="2">
        <f>IF(AA78='User Input'!$C$1,1,0)</f>
        <v>0</v>
      </c>
      <c r="AQ78" s="2">
        <f t="shared" si="20"/>
        <v>0</v>
      </c>
      <c r="AR78" s="2">
        <f t="shared" si="21"/>
        <v>0</v>
      </c>
      <c r="AS78" s="2" t="str">
        <f t="shared" si="22"/>
        <v>Martin Perez</v>
      </c>
      <c r="AT78" s="2">
        <f t="shared" si="23"/>
        <v>0</v>
      </c>
      <c r="AU78" s="9" t="str">
        <f t="shared" si="24"/>
        <v>TEX</v>
      </c>
    </row>
    <row r="79" spans="1:47" s="202" customFormat="1">
      <c r="A79" s="277">
        <f t="shared" si="34"/>
        <v>77</v>
      </c>
      <c r="B79" s="277">
        <f>IFERROR(VLOOKUP(C79,Import!$B$3:$T$450,19,FALSE),"")</f>
        <v>111</v>
      </c>
      <c r="C79" s="111" t="str">
        <f>IFERROR(VLOOKUP(A79,Import!$V$3:$X$419,3,FALSE),"")</f>
        <v>Shane Victorino</v>
      </c>
      <c r="D79" s="236"/>
      <c r="E79" s="228"/>
      <c r="F79" s="112" t="str">
        <f>IFERROR(VLOOKUP($C79,Import!$B$3:$L$408,2,FALSE),"")</f>
        <v>BOS</v>
      </c>
      <c r="G79" s="112" t="str">
        <f>IFERROR(VLOOKUP($C79,Import!$B$3:$L$408,3,FALSE),"")</f>
        <v>OF</v>
      </c>
      <c r="H79" s="112" t="str">
        <f>IFERROR(VLOOKUP($C79,Import!$B$3:$L$408,4,FALSE),"")</f>
        <v>OF</v>
      </c>
      <c r="I79" s="112">
        <f>IFERROR(VLOOKUP($C79,Import!$B$3:$L$408,5,FALSE),"")</f>
        <v>13</v>
      </c>
      <c r="J79" s="112" t="str">
        <f>IFERROR(VLOOKUP($C79,Import!$B$3:$L$408,2,FALSE),"")</f>
        <v>BOS</v>
      </c>
      <c r="K79" s="112">
        <f>IFERROR(VLOOKUP($C79,Import!$B$3:$L$408,6,FALSE),"")</f>
        <v>507</v>
      </c>
      <c r="L79" s="112">
        <f>IFERROR(VLOOKUP($C79,Import!$B$3:$L$408,7,FALSE),"")</f>
        <v>77</v>
      </c>
      <c r="M79" s="112">
        <f>IFERROR(VLOOKUP($C79,Import!$B$3:$L$408,8,FALSE),"")</f>
        <v>14</v>
      </c>
      <c r="N79" s="112">
        <f>IFERROR(VLOOKUP($C79,Import!$B$3:$L$408,9,FALSE),"")</f>
        <v>53</v>
      </c>
      <c r="O79" s="112">
        <f>IFERROR(VLOOKUP($C79,Import!$B$3:$L$408,10,FALSE),"")</f>
        <v>24</v>
      </c>
      <c r="P79" s="278">
        <f>IFERROR(VLOOKUP($C79,Import!$B$3:$L$408,11,FALSE),"")</f>
        <v>0.26900000000000002</v>
      </c>
      <c r="Q79" s="2">
        <f t="shared" si="25"/>
        <v>136.38300000000001</v>
      </c>
      <c r="R79" s="2">
        <f>IF(D79='User Input'!$C$1,1,0)</f>
        <v>0</v>
      </c>
      <c r="S79" s="2">
        <f t="shared" si="30"/>
        <v>0</v>
      </c>
      <c r="T79" s="2">
        <f t="shared" si="31"/>
        <v>0</v>
      </c>
      <c r="U79" s="2" t="str">
        <f t="shared" si="27"/>
        <v>Shane Victorino</v>
      </c>
      <c r="V79" s="2">
        <f t="shared" si="28"/>
        <v>0</v>
      </c>
      <c r="W79" s="9" t="str">
        <f t="shared" si="29"/>
        <v>BOS</v>
      </c>
      <c r="X79" s="231">
        <v>77</v>
      </c>
      <c r="Y79" s="280">
        <f>IFERROR(VLOOKUP(Z79,Import!$B$3:$T$450,19,FALSE),"")</f>
        <v>201</v>
      </c>
      <c r="Z79" s="227" t="str">
        <f>IFERROR(VLOOKUP(X79,Import!$W$3:$X$419,2,FALSE),"")</f>
        <v>Jeff Samardzija</v>
      </c>
      <c r="AA79" s="235"/>
      <c r="AB79" s="206"/>
      <c r="AC79" s="112" t="str">
        <f>IFERROR(VLOOKUP($Z79,Import!$B$3:$L$408,2,FALSE),"")</f>
        <v>CHN</v>
      </c>
      <c r="AD79" s="112" t="str">
        <f>IFERROR(VLOOKUP($Z79,Import!$B$3:$L$408,3,FALSE),"")</f>
        <v>SP</v>
      </c>
      <c r="AE79" s="112" t="str">
        <f>IFERROR(VLOOKUP($Z79,Import!$B$3:$L$408,4,FALSE),"")</f>
        <v>SP</v>
      </c>
      <c r="AF79" s="112">
        <f>IFERROR(VLOOKUP($Z79,Import!$B$3:$L$408,5,FALSE),"")</f>
        <v>5</v>
      </c>
      <c r="AG79" s="112" t="str">
        <f>IFERROR(VLOOKUP($Z79,Import!$B$3:$L$408,2,FALSE),"")</f>
        <v>CHN</v>
      </c>
      <c r="AH79" s="112">
        <f>IFERROR(VLOOKUP($Z79,Import!$B$3:$Z$408,12,FALSE),"")</f>
        <v>199</v>
      </c>
      <c r="AI79" s="218">
        <f>IFERROR(VLOOKUP($Z79,Import!$B$3:$Z$408,15,FALSE),"")</f>
        <v>3.88</v>
      </c>
      <c r="AJ79" s="218">
        <f>IFERROR(VLOOKUP($Z79,Import!$B$3:$Z$408,16,FALSE),"")</f>
        <v>1.32</v>
      </c>
      <c r="AK79" s="112">
        <f>IFERROR(VLOOKUP($Z79,Import!$B$3:$Z$408,13,FALSE),"")</f>
        <v>10</v>
      </c>
      <c r="AL79" s="112">
        <f>IFERROR(VLOOKUP($Z79,Import!$B$3:$Z$408,14,FALSE),"")</f>
        <v>0</v>
      </c>
      <c r="AM79" s="112">
        <f>IFERROR(VLOOKUP($Z79,Import!$B$3:$Z$408,17,FALSE),"")</f>
        <v>197</v>
      </c>
      <c r="AN79" s="2">
        <f t="shared" si="32"/>
        <v>772.12</v>
      </c>
      <c r="AO79" s="2">
        <f t="shared" si="33"/>
        <v>262.68</v>
      </c>
      <c r="AP79" s="2">
        <f>IF(AA79='User Input'!$C$1,1,0)</f>
        <v>0</v>
      </c>
      <c r="AQ79" s="2">
        <f t="shared" si="20"/>
        <v>0</v>
      </c>
      <c r="AR79" s="2">
        <f t="shared" si="21"/>
        <v>0</v>
      </c>
      <c r="AS79" s="2" t="str">
        <f t="shared" si="22"/>
        <v>Jeff Samardzija</v>
      </c>
      <c r="AT79" s="2">
        <f t="shared" si="23"/>
        <v>0</v>
      </c>
      <c r="AU79" s="9" t="str">
        <f t="shared" si="24"/>
        <v>CHN</v>
      </c>
    </row>
    <row r="80" spans="1:47" s="202" customFormat="1">
      <c r="A80" s="277">
        <f t="shared" si="34"/>
        <v>78</v>
      </c>
      <c r="B80" s="277">
        <f>IFERROR(VLOOKUP(C80,Import!$B$3:$T$450,19,FALSE),"")</f>
        <v>113</v>
      </c>
      <c r="C80" s="111" t="str">
        <f>IFERROR(VLOOKUP(A80,Import!$V$3:$X$419,3,FALSE),"")</f>
        <v>Kyle Seager</v>
      </c>
      <c r="D80" s="235"/>
      <c r="E80" s="120"/>
      <c r="F80" s="112" t="str">
        <f>IFERROR(VLOOKUP($C80,Import!$B$3:$L$408,2,FALSE),"")</f>
        <v>SEA</v>
      </c>
      <c r="G80" s="112" t="str">
        <f>IFERROR(VLOOKUP($C80,Import!$B$3:$L$408,3,FALSE),"")</f>
        <v>3B</v>
      </c>
      <c r="H80" s="112" t="str">
        <f>IFERROR(VLOOKUP($C80,Import!$B$3:$L$408,4,FALSE),"")</f>
        <v>3B</v>
      </c>
      <c r="I80" s="112">
        <f>IFERROR(VLOOKUP($C80,Import!$B$3:$L$408,5,FALSE),"")</f>
        <v>13</v>
      </c>
      <c r="J80" s="112" t="str">
        <f>IFERROR(VLOOKUP($C80,Import!$B$3:$L$408,2,FALSE),"")</f>
        <v>SEA</v>
      </c>
      <c r="K80" s="112">
        <f>IFERROR(VLOOKUP($C80,Import!$B$3:$L$408,6,FALSE),"")</f>
        <v>589</v>
      </c>
      <c r="L80" s="112">
        <f>IFERROR(VLOOKUP($C80,Import!$B$3:$L$408,7,FALSE),"")</f>
        <v>83</v>
      </c>
      <c r="M80" s="112">
        <f>IFERROR(VLOOKUP($C80,Import!$B$3:$L$408,8,FALSE),"")</f>
        <v>20</v>
      </c>
      <c r="N80" s="112">
        <f>IFERROR(VLOOKUP($C80,Import!$B$3:$L$408,9,FALSE),"")</f>
        <v>77</v>
      </c>
      <c r="O80" s="112">
        <f>IFERROR(VLOOKUP($C80,Import!$B$3:$L$408,10,FALSE),"")</f>
        <v>10</v>
      </c>
      <c r="P80" s="278">
        <f>IFERROR(VLOOKUP($C80,Import!$B$3:$L$408,11,FALSE),"")</f>
        <v>0.26300000000000001</v>
      </c>
      <c r="Q80" s="2">
        <f t="shared" si="25"/>
        <v>154.90700000000001</v>
      </c>
      <c r="R80" s="2">
        <f>IF(D80='User Input'!$C$1,1,0)</f>
        <v>0</v>
      </c>
      <c r="S80" s="2">
        <f t="shared" si="30"/>
        <v>0</v>
      </c>
      <c r="T80" s="2">
        <f t="shared" si="31"/>
        <v>0</v>
      </c>
      <c r="U80" s="2" t="str">
        <f t="shared" si="27"/>
        <v>Kyle Seager</v>
      </c>
      <c r="V80" s="2">
        <f t="shared" si="28"/>
        <v>0</v>
      </c>
      <c r="W80" s="9" t="str">
        <f t="shared" si="29"/>
        <v>SEA</v>
      </c>
      <c r="X80" s="231">
        <v>78</v>
      </c>
      <c r="Y80" s="280">
        <f>IFERROR(VLOOKUP(Z80,Import!$B$3:$T$450,19,FALSE),"")</f>
        <v>202</v>
      </c>
      <c r="Z80" s="227" t="str">
        <f>IFERROR(VLOOKUP(X80,Import!$W$3:$X$419,2,FALSE),"")</f>
        <v>Brandon Beachy</v>
      </c>
      <c r="AA80" s="235"/>
      <c r="AB80" s="206"/>
      <c r="AC80" s="112" t="str">
        <f>IFERROR(VLOOKUP($Z80,Import!$B$3:$L$408,2,FALSE),"")</f>
        <v>ATL</v>
      </c>
      <c r="AD80" s="112" t="str">
        <f>IFERROR(VLOOKUP($Z80,Import!$B$3:$L$408,3,FALSE),"")</f>
        <v>SP</v>
      </c>
      <c r="AE80" s="112" t="str">
        <f>IFERROR(VLOOKUP($Z80,Import!$B$3:$L$408,4,FALSE),"")</f>
        <v>SP</v>
      </c>
      <c r="AF80" s="112">
        <f>IFERROR(VLOOKUP($Z80,Import!$B$3:$L$408,5,FALSE),"")</f>
        <v>5</v>
      </c>
      <c r="AG80" s="112" t="str">
        <f>IFERROR(VLOOKUP($Z80,Import!$B$3:$L$408,2,FALSE),"")</f>
        <v>ATL</v>
      </c>
      <c r="AH80" s="112">
        <f>IFERROR(VLOOKUP($Z80,Import!$B$3:$Z$408,12,FALSE),"")</f>
        <v>180</v>
      </c>
      <c r="AI80" s="218">
        <f>IFERROR(VLOOKUP($Z80,Import!$B$3:$Z$408,15,FALSE),"")</f>
        <v>3.77</v>
      </c>
      <c r="AJ80" s="218">
        <f>IFERROR(VLOOKUP($Z80,Import!$B$3:$Z$408,16,FALSE),"")</f>
        <v>1.24</v>
      </c>
      <c r="AK80" s="112">
        <f>IFERROR(VLOOKUP($Z80,Import!$B$3:$Z$408,13,FALSE),"")</f>
        <v>12</v>
      </c>
      <c r="AL80" s="112">
        <f>IFERROR(VLOOKUP($Z80,Import!$B$3:$Z$408,14,FALSE),"")</f>
        <v>0</v>
      </c>
      <c r="AM80" s="112">
        <f>IFERROR(VLOOKUP($Z80,Import!$B$3:$Z$408,17,FALSE),"")</f>
        <v>151</v>
      </c>
      <c r="AN80" s="2">
        <f t="shared" si="32"/>
        <v>678.6</v>
      </c>
      <c r="AO80" s="2">
        <f t="shared" si="33"/>
        <v>223.2</v>
      </c>
      <c r="AP80" s="2">
        <f>IF(AA80='User Input'!$C$1,1,0)</f>
        <v>0</v>
      </c>
      <c r="AQ80" s="2">
        <f t="shared" si="20"/>
        <v>0</v>
      </c>
      <c r="AR80" s="2">
        <f t="shared" si="21"/>
        <v>0</v>
      </c>
      <c r="AS80" s="2" t="str">
        <f t="shared" si="22"/>
        <v>Brandon Beachy</v>
      </c>
      <c r="AT80" s="2">
        <f t="shared" si="23"/>
        <v>0</v>
      </c>
      <c r="AU80" s="9" t="str">
        <f t="shared" si="24"/>
        <v>ATL</v>
      </c>
    </row>
    <row r="81" spans="1:47" s="202" customFormat="1">
      <c r="A81" s="277">
        <f t="shared" si="34"/>
        <v>79</v>
      </c>
      <c r="B81" s="277">
        <f>IFERROR(VLOOKUP(C81,Import!$B$3:$T$450,19,FALSE),"")</f>
        <v>117</v>
      </c>
      <c r="C81" s="111" t="str">
        <f>IFERROR(VLOOKUP(A81,Import!$V$3:$X$419,3,FALSE),"")</f>
        <v>Matt Adams</v>
      </c>
      <c r="D81" s="235"/>
      <c r="E81" s="120"/>
      <c r="F81" s="112" t="str">
        <f>IFERROR(VLOOKUP($C81,Import!$B$3:$L$408,2,FALSE),"")</f>
        <v>STL</v>
      </c>
      <c r="G81" s="112" t="str">
        <f>IFERROR(VLOOKUP($C81,Import!$B$3:$L$408,3,FALSE),"")</f>
        <v>1B</v>
      </c>
      <c r="H81" s="112" t="str">
        <f>IFERROR(VLOOKUP($C81,Import!$B$3:$L$408,4,FALSE),"")</f>
        <v>1B</v>
      </c>
      <c r="I81" s="112">
        <f>IFERROR(VLOOKUP($C81,Import!$B$3:$L$408,5,FALSE),"")</f>
        <v>12</v>
      </c>
      <c r="J81" s="112" t="str">
        <f>IFERROR(VLOOKUP($C81,Import!$B$3:$L$408,2,FALSE),"")</f>
        <v>STL</v>
      </c>
      <c r="K81" s="112">
        <f>IFERROR(VLOOKUP($C81,Import!$B$3:$L$408,6,FALSE),"")</f>
        <v>491</v>
      </c>
      <c r="L81" s="112">
        <f>IFERROR(VLOOKUP($C81,Import!$B$3:$L$408,7,FALSE),"")</f>
        <v>69</v>
      </c>
      <c r="M81" s="112">
        <f>IFERROR(VLOOKUP($C81,Import!$B$3:$L$408,8,FALSE),"")</f>
        <v>25</v>
      </c>
      <c r="N81" s="112">
        <f>IFERROR(VLOOKUP($C81,Import!$B$3:$L$408,9,FALSE),"")</f>
        <v>76</v>
      </c>
      <c r="O81" s="112">
        <f>IFERROR(VLOOKUP($C81,Import!$B$3:$L$408,10,FALSE),"")</f>
        <v>1</v>
      </c>
      <c r="P81" s="278">
        <f>IFERROR(VLOOKUP($C81,Import!$B$3:$L$408,11,FALSE),"")</f>
        <v>0.25900000000000001</v>
      </c>
      <c r="Q81" s="2">
        <f t="shared" si="25"/>
        <v>127.169</v>
      </c>
      <c r="R81" s="2">
        <f>IF(D81='User Input'!$C$1,1,0)</f>
        <v>0</v>
      </c>
      <c r="S81" s="2">
        <f t="shared" si="30"/>
        <v>0</v>
      </c>
      <c r="T81" s="2">
        <f t="shared" si="31"/>
        <v>0</v>
      </c>
      <c r="U81" s="2" t="str">
        <f t="shared" si="27"/>
        <v>Matt Adams</v>
      </c>
      <c r="V81" s="2">
        <f t="shared" si="28"/>
        <v>0</v>
      </c>
      <c r="W81" s="9" t="str">
        <f t="shared" si="29"/>
        <v>STL</v>
      </c>
      <c r="X81" s="231">
        <v>79</v>
      </c>
      <c r="Y81" s="280">
        <f>IFERROR(VLOOKUP(Z81,Import!$B$3:$T$450,19,FALSE),"")</f>
        <v>203</v>
      </c>
      <c r="Z81" s="227" t="str">
        <f>IFERROR(VLOOKUP(X81,Import!$W$3:$X$419,2,FALSE),"")</f>
        <v>Rafael Soriano</v>
      </c>
      <c r="AA81" s="235"/>
      <c r="AB81" s="237"/>
      <c r="AC81" s="112" t="str">
        <f>IFERROR(VLOOKUP($Z81,Import!$B$3:$L$408,2,FALSE),"")</f>
        <v>WAS</v>
      </c>
      <c r="AD81" s="112" t="str">
        <f>IFERROR(VLOOKUP($Z81,Import!$B$3:$L$408,3,FALSE),"")</f>
        <v>RP</v>
      </c>
      <c r="AE81" s="112" t="str">
        <f>IFERROR(VLOOKUP($Z81,Import!$B$3:$L$408,4,FALSE),"")</f>
        <v>RP</v>
      </c>
      <c r="AF81" s="112">
        <f>IFERROR(VLOOKUP($Z81,Import!$B$3:$L$408,5,FALSE),"")</f>
        <v>5</v>
      </c>
      <c r="AG81" s="112" t="str">
        <f>IFERROR(VLOOKUP($Z81,Import!$B$3:$L$408,2,FALSE),"")</f>
        <v>WAS</v>
      </c>
      <c r="AH81" s="112">
        <f>IFERROR(VLOOKUP($Z81,Import!$B$3:$Z$408,12,FALSE),"")</f>
        <v>64</v>
      </c>
      <c r="AI81" s="218">
        <f>IFERROR(VLOOKUP($Z81,Import!$B$3:$Z$408,15,FALSE),"")</f>
        <v>3.67</v>
      </c>
      <c r="AJ81" s="218">
        <f>IFERROR(VLOOKUP($Z81,Import!$B$3:$Z$408,16,FALSE),"")</f>
        <v>1.2</v>
      </c>
      <c r="AK81" s="112">
        <f>IFERROR(VLOOKUP($Z81,Import!$B$3:$Z$408,13,FALSE),"")</f>
        <v>4</v>
      </c>
      <c r="AL81" s="112">
        <f>IFERROR(VLOOKUP($Z81,Import!$B$3:$Z$408,14,FALSE),"")</f>
        <v>38</v>
      </c>
      <c r="AM81" s="112">
        <f>IFERROR(VLOOKUP($Z81,Import!$B$3:$Z$408,17,FALSE),"")</f>
        <v>50</v>
      </c>
      <c r="AN81" s="2">
        <f t="shared" si="32"/>
        <v>234.88</v>
      </c>
      <c r="AO81" s="2">
        <f t="shared" si="33"/>
        <v>76.8</v>
      </c>
      <c r="AP81" s="2">
        <f>IF(AA81='User Input'!$C$1,1,0)</f>
        <v>0</v>
      </c>
      <c r="AQ81" s="2">
        <f t="shared" si="20"/>
        <v>0</v>
      </c>
      <c r="AR81" s="2">
        <f t="shared" si="21"/>
        <v>0</v>
      </c>
      <c r="AS81" s="2" t="str">
        <f t="shared" si="22"/>
        <v>Rafael Soriano</v>
      </c>
      <c r="AT81" s="2">
        <f t="shared" si="23"/>
        <v>0</v>
      </c>
      <c r="AU81" s="9" t="str">
        <f t="shared" si="24"/>
        <v>WAS</v>
      </c>
    </row>
    <row r="82" spans="1:47" s="202" customFormat="1">
      <c r="A82" s="277">
        <f t="shared" si="34"/>
        <v>80</v>
      </c>
      <c r="B82" s="277">
        <f>IFERROR(VLOOKUP(C82,Import!$B$3:$T$450,19,FALSE),"")</f>
        <v>118</v>
      </c>
      <c r="C82" s="111" t="str">
        <f>IFERROR(VLOOKUP(A82,Import!$V$3:$X$419,3,FALSE),"")</f>
        <v>Brandon Belt</v>
      </c>
      <c r="D82" s="235"/>
      <c r="E82" s="204"/>
      <c r="F82" s="112" t="str">
        <f>IFERROR(VLOOKUP($C82,Import!$B$3:$L$408,2,FALSE),"")</f>
        <v>SF</v>
      </c>
      <c r="G82" s="112" t="str">
        <f>IFERROR(VLOOKUP($C82,Import!$B$3:$L$408,3,FALSE),"")</f>
        <v>1B</v>
      </c>
      <c r="H82" s="112" t="str">
        <f>IFERROR(VLOOKUP($C82,Import!$B$3:$L$408,4,FALSE),"")</f>
        <v>1B</v>
      </c>
      <c r="I82" s="112">
        <f>IFERROR(VLOOKUP($C82,Import!$B$3:$L$408,5,FALSE),"")</f>
        <v>12</v>
      </c>
      <c r="J82" s="112" t="str">
        <f>IFERROR(VLOOKUP($C82,Import!$B$3:$L$408,2,FALSE),"")</f>
        <v>SF</v>
      </c>
      <c r="K82" s="112">
        <f>IFERROR(VLOOKUP($C82,Import!$B$3:$L$408,6,FALSE),"")</f>
        <v>522</v>
      </c>
      <c r="L82" s="112">
        <f>IFERROR(VLOOKUP($C82,Import!$B$3:$L$408,7,FALSE),"")</f>
        <v>78</v>
      </c>
      <c r="M82" s="112">
        <f>IFERROR(VLOOKUP($C82,Import!$B$3:$L$408,8,FALSE),"")</f>
        <v>19</v>
      </c>
      <c r="N82" s="112">
        <f>IFERROR(VLOOKUP($C82,Import!$B$3:$L$408,9,FALSE),"")</f>
        <v>75</v>
      </c>
      <c r="O82" s="112">
        <f>IFERROR(VLOOKUP($C82,Import!$B$3:$L$408,10,FALSE),"")</f>
        <v>10</v>
      </c>
      <c r="P82" s="278">
        <f>IFERROR(VLOOKUP($C82,Import!$B$3:$L$408,11,FALSE),"")</f>
        <v>0.28199999999999997</v>
      </c>
      <c r="Q82" s="2">
        <f t="shared" si="25"/>
        <v>147.20399999999998</v>
      </c>
      <c r="R82" s="2">
        <f>IF(D82='User Input'!$C$1,1,0)</f>
        <v>0</v>
      </c>
      <c r="S82" s="2">
        <f t="shared" si="30"/>
        <v>0</v>
      </c>
      <c r="T82" s="2">
        <f t="shared" si="31"/>
        <v>0</v>
      </c>
      <c r="U82" s="2" t="str">
        <f t="shared" si="27"/>
        <v>Brandon Belt</v>
      </c>
      <c r="V82" s="2">
        <f t="shared" si="28"/>
        <v>0</v>
      </c>
      <c r="W82" s="9" t="str">
        <f t="shared" si="29"/>
        <v>SF</v>
      </c>
      <c r="X82" s="231">
        <v>80</v>
      </c>
      <c r="Y82" s="280">
        <f>IFERROR(VLOOKUP(Z82,Import!$B$3:$T$450,19,FALSE),"")</f>
        <v>204</v>
      </c>
      <c r="Z82" s="227" t="str">
        <f>IFERROR(VLOOKUP(X82,Import!$W$3:$X$419,2,FALSE),"")</f>
        <v>Casey Janssen</v>
      </c>
      <c r="AA82" s="235"/>
      <c r="AB82" s="237"/>
      <c r="AC82" s="112" t="str">
        <f>IFERROR(VLOOKUP($Z82,Import!$B$3:$L$408,2,FALSE),"")</f>
        <v>TOR</v>
      </c>
      <c r="AD82" s="112" t="str">
        <f>IFERROR(VLOOKUP($Z82,Import!$B$3:$L$408,3,FALSE),"")</f>
        <v>RP</v>
      </c>
      <c r="AE82" s="112" t="str">
        <f>IFERROR(VLOOKUP($Z82,Import!$B$3:$L$408,4,FALSE),"")</f>
        <v>RP</v>
      </c>
      <c r="AF82" s="112">
        <f>IFERROR(VLOOKUP($Z82,Import!$B$3:$L$408,5,FALSE),"")</f>
        <v>5</v>
      </c>
      <c r="AG82" s="112" t="str">
        <f>IFERROR(VLOOKUP($Z82,Import!$B$3:$L$408,2,FALSE),"")</f>
        <v>TOR</v>
      </c>
      <c r="AH82" s="112">
        <f>IFERROR(VLOOKUP($Z82,Import!$B$3:$Z$408,12,FALSE),"")</f>
        <v>61</v>
      </c>
      <c r="AI82" s="218">
        <f>IFERROR(VLOOKUP($Z82,Import!$B$3:$Z$408,15,FALSE),"")</f>
        <v>3.48</v>
      </c>
      <c r="AJ82" s="218">
        <f>IFERROR(VLOOKUP($Z82,Import!$B$3:$Z$408,16,FALSE),"")</f>
        <v>1.05</v>
      </c>
      <c r="AK82" s="112">
        <f>IFERROR(VLOOKUP($Z82,Import!$B$3:$Z$408,13,FALSE),"")</f>
        <v>5</v>
      </c>
      <c r="AL82" s="112">
        <f>IFERROR(VLOOKUP($Z82,Import!$B$3:$Z$408,14,FALSE),"")</f>
        <v>37</v>
      </c>
      <c r="AM82" s="112">
        <f>IFERROR(VLOOKUP($Z82,Import!$B$3:$Z$408,17,FALSE),"")</f>
        <v>56</v>
      </c>
      <c r="AN82" s="2">
        <f t="shared" si="32"/>
        <v>212.28</v>
      </c>
      <c r="AO82" s="2">
        <f t="shared" si="33"/>
        <v>64.05</v>
      </c>
      <c r="AP82" s="2">
        <f>IF(AA82='User Input'!$C$1,1,0)</f>
        <v>0</v>
      </c>
      <c r="AQ82" s="2">
        <f t="shared" si="20"/>
        <v>0</v>
      </c>
      <c r="AR82" s="2">
        <f t="shared" si="21"/>
        <v>0</v>
      </c>
      <c r="AS82" s="2" t="str">
        <f t="shared" si="22"/>
        <v>Casey Janssen</v>
      </c>
      <c r="AT82" s="2">
        <f t="shared" si="23"/>
        <v>0</v>
      </c>
      <c r="AU82" s="9" t="str">
        <f t="shared" si="24"/>
        <v>TOR</v>
      </c>
    </row>
    <row r="83" spans="1:47" s="202" customFormat="1">
      <c r="A83" s="277">
        <f t="shared" si="34"/>
        <v>81</v>
      </c>
      <c r="B83" s="277">
        <f>IFERROR(VLOOKUP(C83,Import!$B$3:$T$450,19,FALSE),"")</f>
        <v>120</v>
      </c>
      <c r="C83" s="111" t="str">
        <f>IFERROR(VLOOKUP(A83,Import!$V$3:$X$419,3,FALSE),"")</f>
        <v>Nolan Arenado</v>
      </c>
      <c r="D83" s="235"/>
      <c r="E83" s="120"/>
      <c r="F83" s="112" t="str">
        <f>IFERROR(VLOOKUP($C83,Import!$B$3:$L$408,2,FALSE),"")</f>
        <v>COL</v>
      </c>
      <c r="G83" s="112" t="str">
        <f>IFERROR(VLOOKUP($C83,Import!$B$3:$L$408,3,FALSE),"")</f>
        <v>3B</v>
      </c>
      <c r="H83" s="112" t="str">
        <f>IFERROR(VLOOKUP($C83,Import!$B$3:$L$408,4,FALSE),"")</f>
        <v>3B</v>
      </c>
      <c r="I83" s="112">
        <f>IFERROR(VLOOKUP($C83,Import!$B$3:$L$408,5,FALSE),"")</f>
        <v>12</v>
      </c>
      <c r="J83" s="112" t="str">
        <f>IFERROR(VLOOKUP($C83,Import!$B$3:$L$408,2,FALSE),"")</f>
        <v>COL</v>
      </c>
      <c r="K83" s="112">
        <f>IFERROR(VLOOKUP($C83,Import!$B$3:$L$408,6,FALSE),"")</f>
        <v>559</v>
      </c>
      <c r="L83" s="112">
        <f>IFERROR(VLOOKUP($C83,Import!$B$3:$L$408,7,FALSE),"")</f>
        <v>74</v>
      </c>
      <c r="M83" s="112">
        <f>IFERROR(VLOOKUP($C83,Import!$B$3:$L$408,8,FALSE),"")</f>
        <v>21</v>
      </c>
      <c r="N83" s="112">
        <f>IFERROR(VLOOKUP($C83,Import!$B$3:$L$408,9,FALSE),"")</f>
        <v>82</v>
      </c>
      <c r="O83" s="112">
        <f>IFERROR(VLOOKUP($C83,Import!$B$3:$L$408,10,FALSE),"")</f>
        <v>3</v>
      </c>
      <c r="P83" s="278">
        <f>IFERROR(VLOOKUP($C83,Import!$B$3:$L$408,11,FALSE),"")</f>
        <v>0.28199999999999997</v>
      </c>
      <c r="Q83" s="2">
        <f t="shared" si="25"/>
        <v>157.63799999999998</v>
      </c>
      <c r="R83" s="2">
        <f>IF(D83='User Input'!$C$1,1,0)</f>
        <v>0</v>
      </c>
      <c r="S83" s="2">
        <f t="shared" si="30"/>
        <v>0</v>
      </c>
      <c r="T83" s="2">
        <f t="shared" si="31"/>
        <v>0</v>
      </c>
      <c r="U83" s="2" t="str">
        <f t="shared" si="27"/>
        <v>Nolan Arenado</v>
      </c>
      <c r="V83" s="2">
        <f t="shared" si="28"/>
        <v>0</v>
      </c>
      <c r="W83" s="9" t="str">
        <f t="shared" si="29"/>
        <v>COL</v>
      </c>
      <c r="X83" s="231">
        <v>81</v>
      </c>
      <c r="Y83" s="280">
        <f>IFERROR(VLOOKUP(Z83,Import!$B$3:$T$450,19,FALSE),"")</f>
        <v>206</v>
      </c>
      <c r="Z83" s="227" t="str">
        <f>IFERROR(VLOOKUP(X83,Import!$W$3:$X$419,2,FALSE),"")</f>
        <v>Huston Street</v>
      </c>
      <c r="AA83" s="235"/>
      <c r="AB83" s="237"/>
      <c r="AC83" s="112" t="str">
        <f>IFERROR(VLOOKUP($Z83,Import!$B$3:$L$408,2,FALSE),"")</f>
        <v>SD</v>
      </c>
      <c r="AD83" s="112" t="str">
        <f>IFERROR(VLOOKUP($Z83,Import!$B$3:$L$408,3,FALSE),"")</f>
        <v>RP</v>
      </c>
      <c r="AE83" s="112" t="str">
        <f>IFERROR(VLOOKUP($Z83,Import!$B$3:$L$408,4,FALSE),"")</f>
        <v>RP</v>
      </c>
      <c r="AF83" s="112">
        <f>IFERROR(VLOOKUP($Z83,Import!$B$3:$L$408,5,FALSE),"")</f>
        <v>5</v>
      </c>
      <c r="AG83" s="112" t="str">
        <f>IFERROR(VLOOKUP($Z83,Import!$B$3:$L$408,2,FALSE),"")</f>
        <v>SD</v>
      </c>
      <c r="AH83" s="112">
        <f>IFERROR(VLOOKUP($Z83,Import!$B$3:$Z$408,12,FALSE),"")</f>
        <v>59</v>
      </c>
      <c r="AI83" s="218">
        <f>IFERROR(VLOOKUP($Z83,Import!$B$3:$Z$408,15,FALSE),"")</f>
        <v>3.23</v>
      </c>
      <c r="AJ83" s="218">
        <f>IFERROR(VLOOKUP($Z83,Import!$B$3:$Z$408,16,FALSE),"")</f>
        <v>1.08</v>
      </c>
      <c r="AK83" s="112">
        <f>IFERROR(VLOOKUP($Z83,Import!$B$3:$Z$408,13,FALSE),"")</f>
        <v>3</v>
      </c>
      <c r="AL83" s="112">
        <f>IFERROR(VLOOKUP($Z83,Import!$B$3:$Z$408,14,FALSE),"")</f>
        <v>32</v>
      </c>
      <c r="AM83" s="112">
        <f>IFERROR(VLOOKUP($Z83,Import!$B$3:$Z$408,17,FALSE),"")</f>
        <v>51</v>
      </c>
      <c r="AN83" s="2">
        <f t="shared" si="32"/>
        <v>190.57</v>
      </c>
      <c r="AO83" s="2">
        <f t="shared" si="33"/>
        <v>63.720000000000006</v>
      </c>
      <c r="AP83" s="2">
        <f>IF(AA83='User Input'!$C$1,1,0)</f>
        <v>0</v>
      </c>
      <c r="AQ83" s="2">
        <f t="shared" si="20"/>
        <v>0</v>
      </c>
      <c r="AR83" s="2">
        <f t="shared" si="21"/>
        <v>0</v>
      </c>
      <c r="AS83" s="2" t="str">
        <f t="shared" si="22"/>
        <v>Huston Street</v>
      </c>
      <c r="AT83" s="2">
        <f t="shared" si="23"/>
        <v>0</v>
      </c>
      <c r="AU83" s="9" t="str">
        <f t="shared" si="24"/>
        <v>SD</v>
      </c>
    </row>
    <row r="84" spans="1:47" s="202" customFormat="1">
      <c r="A84" s="277">
        <f t="shared" si="34"/>
        <v>82</v>
      </c>
      <c r="B84" s="277">
        <f>IFERROR(VLOOKUP(C84,Import!$B$3:$T$450,19,FALSE),"")</f>
        <v>121</v>
      </c>
      <c r="C84" s="111" t="str">
        <f>IFERROR(VLOOKUP(A84,Import!$V$3:$X$419,3,FALSE),"")</f>
        <v>Cody Asche</v>
      </c>
      <c r="D84" s="235"/>
      <c r="E84" s="120"/>
      <c r="F84" s="112" t="str">
        <f>IFERROR(VLOOKUP($C84,Import!$B$3:$L$408,2,FALSE),"")</f>
        <v>PHI</v>
      </c>
      <c r="G84" s="112" t="str">
        <f>IFERROR(VLOOKUP($C84,Import!$B$3:$L$408,3,FALSE),"")</f>
        <v>3B</v>
      </c>
      <c r="H84" s="112" t="str">
        <f>IFERROR(VLOOKUP($C84,Import!$B$3:$L$408,4,FALSE),"")</f>
        <v>3B</v>
      </c>
      <c r="I84" s="112">
        <f>IFERROR(VLOOKUP($C84,Import!$B$3:$L$408,5,FALSE),"")</f>
        <v>12</v>
      </c>
      <c r="J84" s="112" t="str">
        <f>IFERROR(VLOOKUP($C84,Import!$B$3:$L$408,2,FALSE),"")</f>
        <v>PHI</v>
      </c>
      <c r="K84" s="112">
        <f>IFERROR(VLOOKUP($C84,Import!$B$3:$L$408,6,FALSE),"")</f>
        <v>540</v>
      </c>
      <c r="L84" s="112">
        <f>IFERROR(VLOOKUP($C84,Import!$B$3:$L$408,7,FALSE),"")</f>
        <v>70</v>
      </c>
      <c r="M84" s="112">
        <f>IFERROR(VLOOKUP($C84,Import!$B$3:$L$408,8,FALSE),"")</f>
        <v>17</v>
      </c>
      <c r="N84" s="112">
        <f>IFERROR(VLOOKUP($C84,Import!$B$3:$L$408,9,FALSE),"")</f>
        <v>82</v>
      </c>
      <c r="O84" s="112">
        <f>IFERROR(VLOOKUP($C84,Import!$B$3:$L$408,10,FALSE),"")</f>
        <v>10</v>
      </c>
      <c r="P84" s="278">
        <f>IFERROR(VLOOKUP($C84,Import!$B$3:$L$408,11,FALSE),"")</f>
        <v>0.28499999999999998</v>
      </c>
      <c r="Q84" s="2">
        <f t="shared" si="25"/>
        <v>153.89999999999998</v>
      </c>
      <c r="R84" s="2">
        <f>IF(D84='User Input'!$C$1,1,0)</f>
        <v>0</v>
      </c>
      <c r="S84" s="2">
        <f t="shared" si="30"/>
        <v>0</v>
      </c>
      <c r="T84" s="2">
        <f t="shared" si="31"/>
        <v>0</v>
      </c>
      <c r="U84" s="2" t="str">
        <f t="shared" si="27"/>
        <v>Cody Asche</v>
      </c>
      <c r="V84" s="2">
        <f t="shared" si="28"/>
        <v>0</v>
      </c>
      <c r="W84" s="9" t="str">
        <f t="shared" si="29"/>
        <v>PHI</v>
      </c>
      <c r="X84" s="231">
        <v>82</v>
      </c>
      <c r="Y84" s="280">
        <f>IFERROR(VLOOKUP(Z84,Import!$B$3:$T$450,19,FALSE),"")</f>
        <v>208</v>
      </c>
      <c r="Z84" s="227" t="str">
        <f>IFERROR(VLOOKUP(X84,Import!$W$3:$X$419,2,FALSE),"")</f>
        <v>Steve Cishek</v>
      </c>
      <c r="AA84" s="235"/>
      <c r="AB84" s="237"/>
      <c r="AC84" s="112" t="str">
        <f>IFERROR(VLOOKUP($Z84,Import!$B$3:$L$408,2,FALSE),"")</f>
        <v>MIA</v>
      </c>
      <c r="AD84" s="112" t="str">
        <f>IFERROR(VLOOKUP($Z84,Import!$B$3:$L$408,3,FALSE),"")</f>
        <v>RP</v>
      </c>
      <c r="AE84" s="112" t="str">
        <f>IFERROR(VLOOKUP($Z84,Import!$B$3:$L$408,4,FALSE),"")</f>
        <v>RP</v>
      </c>
      <c r="AF84" s="112">
        <f>IFERROR(VLOOKUP($Z84,Import!$B$3:$L$408,5,FALSE),"")</f>
        <v>4</v>
      </c>
      <c r="AG84" s="112" t="str">
        <f>IFERROR(VLOOKUP($Z84,Import!$B$3:$L$408,2,FALSE),"")</f>
        <v>MIA</v>
      </c>
      <c r="AH84" s="112">
        <f>IFERROR(VLOOKUP($Z84,Import!$B$3:$Z$408,12,FALSE),"")</f>
        <v>70</v>
      </c>
      <c r="AI84" s="218">
        <f>IFERROR(VLOOKUP($Z84,Import!$B$3:$Z$408,15,FALSE),"")</f>
        <v>2.84</v>
      </c>
      <c r="AJ84" s="218">
        <f>IFERROR(VLOOKUP($Z84,Import!$B$3:$Z$408,16,FALSE),"")</f>
        <v>1.06</v>
      </c>
      <c r="AK84" s="112">
        <f>IFERROR(VLOOKUP($Z84,Import!$B$3:$Z$408,13,FALSE),"")</f>
        <v>3</v>
      </c>
      <c r="AL84" s="112">
        <f>IFERROR(VLOOKUP($Z84,Import!$B$3:$Z$408,14,FALSE),"")</f>
        <v>29</v>
      </c>
      <c r="AM84" s="112">
        <f>IFERROR(VLOOKUP($Z84,Import!$B$3:$Z$408,17,FALSE),"")</f>
        <v>71</v>
      </c>
      <c r="AN84" s="2">
        <f t="shared" si="32"/>
        <v>198.79999999999998</v>
      </c>
      <c r="AO84" s="2">
        <f t="shared" si="33"/>
        <v>74.2</v>
      </c>
      <c r="AP84" s="2">
        <f>IF(AA84='User Input'!$C$1,1,0)</f>
        <v>0</v>
      </c>
      <c r="AQ84" s="2">
        <f t="shared" si="20"/>
        <v>0</v>
      </c>
      <c r="AR84" s="2">
        <f t="shared" si="21"/>
        <v>0</v>
      </c>
      <c r="AS84" s="2" t="str">
        <f t="shared" si="22"/>
        <v>Steve Cishek</v>
      </c>
      <c r="AT84" s="2">
        <f t="shared" si="23"/>
        <v>0</v>
      </c>
      <c r="AU84" s="9" t="str">
        <f t="shared" si="24"/>
        <v>MIA</v>
      </c>
    </row>
    <row r="85" spans="1:47" s="202" customFormat="1">
      <c r="A85" s="277">
        <f t="shared" si="34"/>
        <v>83</v>
      </c>
      <c r="B85" s="277">
        <f>IFERROR(VLOOKUP(C85,Import!$B$3:$T$450,19,FALSE),"")</f>
        <v>122</v>
      </c>
      <c r="C85" s="111" t="str">
        <f>IFERROR(VLOOKUP(A85,Import!$V$3:$X$419,3,FALSE),"")</f>
        <v>Will Middlebrooks</v>
      </c>
      <c r="D85" s="235"/>
      <c r="E85" s="120"/>
      <c r="F85" s="112" t="str">
        <f>IFERROR(VLOOKUP($C85,Import!$B$3:$L$408,2,FALSE),"")</f>
        <v>BOS</v>
      </c>
      <c r="G85" s="112" t="str">
        <f>IFERROR(VLOOKUP($C85,Import!$B$3:$L$408,3,FALSE),"")</f>
        <v>3B</v>
      </c>
      <c r="H85" s="112" t="str">
        <f>IFERROR(VLOOKUP($C85,Import!$B$3:$L$408,4,FALSE),"")</f>
        <v>3B</v>
      </c>
      <c r="I85" s="112">
        <f>IFERROR(VLOOKUP($C85,Import!$B$3:$L$408,5,FALSE),"")</f>
        <v>11</v>
      </c>
      <c r="J85" s="112" t="str">
        <f>IFERROR(VLOOKUP($C85,Import!$B$3:$L$408,2,FALSE),"")</f>
        <v>BOS</v>
      </c>
      <c r="K85" s="112">
        <f>IFERROR(VLOOKUP($C85,Import!$B$3:$L$408,6,FALSE),"")</f>
        <v>501</v>
      </c>
      <c r="L85" s="112">
        <f>IFERROR(VLOOKUP($C85,Import!$B$3:$L$408,7,FALSE),"")</f>
        <v>69</v>
      </c>
      <c r="M85" s="112">
        <f>IFERROR(VLOOKUP($C85,Import!$B$3:$L$408,8,FALSE),"")</f>
        <v>21</v>
      </c>
      <c r="N85" s="112">
        <f>IFERROR(VLOOKUP($C85,Import!$B$3:$L$408,9,FALSE),"")</f>
        <v>78</v>
      </c>
      <c r="O85" s="112">
        <f>IFERROR(VLOOKUP($C85,Import!$B$3:$L$408,10,FALSE),"")</f>
        <v>4</v>
      </c>
      <c r="P85" s="278">
        <f>IFERROR(VLOOKUP($C85,Import!$B$3:$L$408,11,FALSE),"")</f>
        <v>0.27300000000000002</v>
      </c>
      <c r="Q85" s="2">
        <f t="shared" si="25"/>
        <v>136.773</v>
      </c>
      <c r="R85" s="2">
        <f>IF(D85='User Input'!$C$1,1,0)</f>
        <v>0</v>
      </c>
      <c r="S85" s="2">
        <f t="shared" si="30"/>
        <v>0</v>
      </c>
      <c r="T85" s="2">
        <f t="shared" si="31"/>
        <v>0</v>
      </c>
      <c r="U85" s="2" t="str">
        <f t="shared" si="27"/>
        <v>Will Middlebrooks</v>
      </c>
      <c r="V85" s="2">
        <f t="shared" si="28"/>
        <v>0</v>
      </c>
      <c r="W85" s="9" t="str">
        <f t="shared" si="29"/>
        <v>BOS</v>
      </c>
      <c r="X85" s="231">
        <v>83</v>
      </c>
      <c r="Y85" s="280">
        <f>IFERROR(VLOOKUP(Z85,Import!$B$3:$T$450,19,FALSE),"")</f>
        <v>209</v>
      </c>
      <c r="Z85" s="227" t="str">
        <f>IFERROR(VLOOKUP(X85,Import!$W$3:$X$419,2,FALSE),"")</f>
        <v>Jonathan Papelbon</v>
      </c>
      <c r="AA85" s="235"/>
      <c r="AB85" s="237"/>
      <c r="AC85" s="112" t="str">
        <f>IFERROR(VLOOKUP($Z85,Import!$B$3:$L$408,2,FALSE),"")</f>
        <v>PHI</v>
      </c>
      <c r="AD85" s="112" t="str">
        <f>IFERROR(VLOOKUP($Z85,Import!$B$3:$L$408,3,FALSE),"")</f>
        <v>RP</v>
      </c>
      <c r="AE85" s="112" t="str">
        <f>IFERROR(VLOOKUP($Z85,Import!$B$3:$L$408,4,FALSE),"")</f>
        <v>RP</v>
      </c>
      <c r="AF85" s="112">
        <f>IFERROR(VLOOKUP($Z85,Import!$B$3:$L$408,5,FALSE),"")</f>
        <v>4</v>
      </c>
      <c r="AG85" s="112" t="str">
        <f>IFERROR(VLOOKUP($Z85,Import!$B$3:$L$408,2,FALSE),"")</f>
        <v>PHI</v>
      </c>
      <c r="AH85" s="112">
        <f>IFERROR(VLOOKUP($Z85,Import!$B$3:$Z$408,12,FALSE),"")</f>
        <v>61</v>
      </c>
      <c r="AI85" s="218">
        <f>IFERROR(VLOOKUP($Z85,Import!$B$3:$Z$408,15,FALSE),"")</f>
        <v>3.39</v>
      </c>
      <c r="AJ85" s="218">
        <f>IFERROR(VLOOKUP($Z85,Import!$B$3:$Z$408,16,FALSE),"")</f>
        <v>1.1200000000000001</v>
      </c>
      <c r="AK85" s="112">
        <f>IFERROR(VLOOKUP($Z85,Import!$B$3:$Z$408,13,FALSE),"")</f>
        <v>5</v>
      </c>
      <c r="AL85" s="112">
        <f>IFERROR(VLOOKUP($Z85,Import!$B$3:$Z$408,14,FALSE),"")</f>
        <v>35</v>
      </c>
      <c r="AM85" s="112">
        <f>IFERROR(VLOOKUP($Z85,Import!$B$3:$Z$408,17,FALSE),"")</f>
        <v>54</v>
      </c>
      <c r="AN85" s="2">
        <f t="shared" si="32"/>
        <v>206.79000000000002</v>
      </c>
      <c r="AO85" s="2">
        <f t="shared" si="33"/>
        <v>68.320000000000007</v>
      </c>
      <c r="AP85" s="2">
        <f>IF(AA85='User Input'!$C$1,1,0)</f>
        <v>0</v>
      </c>
      <c r="AQ85" s="2">
        <f t="shared" si="20"/>
        <v>0</v>
      </c>
      <c r="AR85" s="2">
        <f t="shared" si="21"/>
        <v>0</v>
      </c>
      <c r="AS85" s="2" t="str">
        <f t="shared" si="22"/>
        <v>Jonathan Papelbon</v>
      </c>
      <c r="AT85" s="2">
        <f t="shared" si="23"/>
        <v>0</v>
      </c>
      <c r="AU85" s="9" t="str">
        <f t="shared" si="24"/>
        <v>PHI</v>
      </c>
    </row>
    <row r="86" spans="1:47" s="202" customFormat="1">
      <c r="A86" s="277">
        <f t="shared" si="34"/>
        <v>84</v>
      </c>
      <c r="B86" s="277">
        <f>IFERROR(VLOOKUP(C86,Import!$B$3:$T$450,19,FALSE),"")</f>
        <v>125</v>
      </c>
      <c r="C86" s="111" t="str">
        <f>IFERROR(VLOOKUP(A86,Import!$V$3:$X$419,3,FALSE),"")</f>
        <v>Todd Frazier</v>
      </c>
      <c r="D86" s="235"/>
      <c r="E86" s="204"/>
      <c r="F86" s="112" t="str">
        <f>IFERROR(VLOOKUP($C86,Import!$B$3:$L$408,2,FALSE),"")</f>
        <v>CIN</v>
      </c>
      <c r="G86" s="112" t="str">
        <f>IFERROR(VLOOKUP($C86,Import!$B$3:$L$408,3,FALSE),"")</f>
        <v>3B</v>
      </c>
      <c r="H86" s="112" t="str">
        <f>IFERROR(VLOOKUP($C86,Import!$B$3:$L$408,4,FALSE),"")</f>
        <v>3B</v>
      </c>
      <c r="I86" s="112">
        <f>IFERROR(VLOOKUP($C86,Import!$B$3:$L$408,5,FALSE),"")</f>
        <v>11</v>
      </c>
      <c r="J86" s="112" t="str">
        <f>IFERROR(VLOOKUP($C86,Import!$B$3:$L$408,2,FALSE),"")</f>
        <v>CIN</v>
      </c>
      <c r="K86" s="112">
        <f>IFERROR(VLOOKUP($C86,Import!$B$3:$L$408,6,FALSE),"")</f>
        <v>542</v>
      </c>
      <c r="L86" s="112">
        <f>IFERROR(VLOOKUP($C86,Import!$B$3:$L$408,7,FALSE),"")</f>
        <v>70</v>
      </c>
      <c r="M86" s="112">
        <f>IFERROR(VLOOKUP($C86,Import!$B$3:$L$408,8,FALSE),"")</f>
        <v>25</v>
      </c>
      <c r="N86" s="112">
        <f>IFERROR(VLOOKUP($C86,Import!$B$3:$L$408,9,FALSE),"")</f>
        <v>79</v>
      </c>
      <c r="O86" s="112">
        <f>IFERROR(VLOOKUP($C86,Import!$B$3:$L$408,10,FALSE),"")</f>
        <v>6</v>
      </c>
      <c r="P86" s="278">
        <f>IFERROR(VLOOKUP($C86,Import!$B$3:$L$408,11,FALSE),"")</f>
        <v>0.252</v>
      </c>
      <c r="Q86" s="2">
        <f t="shared" si="25"/>
        <v>136.584</v>
      </c>
      <c r="R86" s="2">
        <f>IF(D86='User Input'!$C$1,1,0)</f>
        <v>0</v>
      </c>
      <c r="S86" s="2">
        <f t="shared" si="30"/>
        <v>0</v>
      </c>
      <c r="T86" s="2">
        <f t="shared" si="31"/>
        <v>0</v>
      </c>
      <c r="U86" s="2" t="str">
        <f t="shared" si="27"/>
        <v>Todd Frazier</v>
      </c>
      <c r="V86" s="2">
        <f t="shared" si="28"/>
        <v>0</v>
      </c>
      <c r="W86" s="9" t="str">
        <f t="shared" si="29"/>
        <v>CIN</v>
      </c>
      <c r="X86" s="231">
        <v>84</v>
      </c>
      <c r="Y86" s="280">
        <f>IFERROR(VLOOKUP(Z86,Import!$B$3:$T$450,19,FALSE),"")</f>
        <v>211</v>
      </c>
      <c r="Z86" s="227" t="str">
        <f>IFERROR(VLOOKUP(X86,Import!$W$3:$X$419,2,FALSE),"")</f>
        <v>Jim Johnson</v>
      </c>
      <c r="AA86" s="235"/>
      <c r="AB86" s="237"/>
      <c r="AC86" s="112" t="str">
        <f>IFERROR(VLOOKUP($Z86,Import!$B$3:$L$408,2,FALSE),"")</f>
        <v>OAK</v>
      </c>
      <c r="AD86" s="112" t="str">
        <f>IFERROR(VLOOKUP($Z86,Import!$B$3:$L$408,3,FALSE),"")</f>
        <v>RP</v>
      </c>
      <c r="AE86" s="112" t="str">
        <f>IFERROR(VLOOKUP($Z86,Import!$B$3:$L$408,4,FALSE),"")</f>
        <v>RP</v>
      </c>
      <c r="AF86" s="112">
        <f>IFERROR(VLOOKUP($Z86,Import!$B$3:$L$408,5,FALSE),"")</f>
        <v>4</v>
      </c>
      <c r="AG86" s="112" t="str">
        <f>IFERROR(VLOOKUP($Z86,Import!$B$3:$L$408,2,FALSE),"")</f>
        <v>OAK</v>
      </c>
      <c r="AH86" s="112">
        <f>IFERROR(VLOOKUP($Z86,Import!$B$3:$Z$408,12,FALSE),"")</f>
        <v>68</v>
      </c>
      <c r="AI86" s="218">
        <f>IFERROR(VLOOKUP($Z86,Import!$B$3:$Z$408,15,FALSE),"")</f>
        <v>3.51</v>
      </c>
      <c r="AJ86" s="218">
        <f>IFERROR(VLOOKUP($Z86,Import!$B$3:$Z$408,16,FALSE),"")</f>
        <v>1.21</v>
      </c>
      <c r="AK86" s="112">
        <f>IFERROR(VLOOKUP($Z86,Import!$B$3:$Z$408,13,FALSE),"")</f>
        <v>4</v>
      </c>
      <c r="AL86" s="112">
        <f>IFERROR(VLOOKUP($Z86,Import!$B$3:$Z$408,14,FALSE),"")</f>
        <v>39</v>
      </c>
      <c r="AM86" s="112">
        <f>IFERROR(VLOOKUP($Z86,Import!$B$3:$Z$408,17,FALSE),"")</f>
        <v>51</v>
      </c>
      <c r="AN86" s="2">
        <f t="shared" si="32"/>
        <v>238.67999999999998</v>
      </c>
      <c r="AO86" s="2">
        <f t="shared" si="33"/>
        <v>82.28</v>
      </c>
      <c r="AP86" s="2">
        <f>IF(AA86='User Input'!$C$1,1,0)</f>
        <v>0</v>
      </c>
      <c r="AQ86" s="2">
        <f t="shared" si="20"/>
        <v>0</v>
      </c>
      <c r="AR86" s="2">
        <f t="shared" si="21"/>
        <v>0</v>
      </c>
      <c r="AS86" s="2" t="str">
        <f t="shared" si="22"/>
        <v>Jim Johnson</v>
      </c>
      <c r="AT86" s="2">
        <f t="shared" si="23"/>
        <v>0</v>
      </c>
      <c r="AU86" s="9" t="str">
        <f t="shared" si="24"/>
        <v>OAK</v>
      </c>
    </row>
    <row r="87" spans="1:47" s="202" customFormat="1">
      <c r="A87" s="277">
        <f t="shared" si="34"/>
        <v>85</v>
      </c>
      <c r="B87" s="277">
        <f>IFERROR(VLOOKUP(C87,Import!$B$3:$T$450,19,FALSE),"")</f>
        <v>132</v>
      </c>
      <c r="C87" s="111" t="str">
        <f>IFERROR(VLOOKUP(A87,Import!$V$3:$X$419,3,FALSE),"")</f>
        <v>Ryan Howard</v>
      </c>
      <c r="D87" s="235"/>
      <c r="E87" s="120"/>
      <c r="F87" s="112" t="str">
        <f>IFERROR(VLOOKUP($C87,Import!$B$3:$L$408,2,FALSE),"")</f>
        <v>PHI</v>
      </c>
      <c r="G87" s="112" t="str">
        <f>IFERROR(VLOOKUP($C87,Import!$B$3:$L$408,3,FALSE),"")</f>
        <v>1B</v>
      </c>
      <c r="H87" s="112" t="str">
        <f>IFERROR(VLOOKUP($C87,Import!$B$3:$L$408,4,FALSE),"")</f>
        <v>1B</v>
      </c>
      <c r="I87" s="112">
        <f>IFERROR(VLOOKUP($C87,Import!$B$3:$L$408,5,FALSE),"")</f>
        <v>10</v>
      </c>
      <c r="J87" s="112" t="str">
        <f>IFERROR(VLOOKUP($C87,Import!$B$3:$L$408,2,FALSE),"")</f>
        <v>PHI</v>
      </c>
      <c r="K87" s="112">
        <f>IFERROR(VLOOKUP($C87,Import!$B$3:$L$408,6,FALSE),"")</f>
        <v>465</v>
      </c>
      <c r="L87" s="112">
        <f>IFERROR(VLOOKUP($C87,Import!$B$3:$L$408,7,FALSE),"")</f>
        <v>62</v>
      </c>
      <c r="M87" s="112">
        <f>IFERROR(VLOOKUP($C87,Import!$B$3:$L$408,8,FALSE),"")</f>
        <v>25</v>
      </c>
      <c r="N87" s="112">
        <f>IFERROR(VLOOKUP($C87,Import!$B$3:$L$408,9,FALSE),"")</f>
        <v>78</v>
      </c>
      <c r="O87" s="112">
        <f>IFERROR(VLOOKUP($C87,Import!$B$3:$L$408,10,FALSE),"")</f>
        <v>0</v>
      </c>
      <c r="P87" s="278">
        <f>IFERROR(VLOOKUP($C87,Import!$B$3:$L$408,11,FALSE),"")</f>
        <v>0.23499999999999999</v>
      </c>
      <c r="Q87" s="2">
        <f t="shared" si="25"/>
        <v>109.27499999999999</v>
      </c>
      <c r="R87" s="2">
        <f>IF(D87='User Input'!$C$1,1,0)</f>
        <v>0</v>
      </c>
      <c r="S87" s="2">
        <f t="shared" si="30"/>
        <v>0</v>
      </c>
      <c r="T87" s="2">
        <f t="shared" si="31"/>
        <v>0</v>
      </c>
      <c r="U87" s="2" t="str">
        <f t="shared" si="27"/>
        <v>Ryan Howard</v>
      </c>
      <c r="V87" s="2">
        <f t="shared" si="28"/>
        <v>0</v>
      </c>
      <c r="W87" s="9" t="str">
        <f t="shared" si="29"/>
        <v>PHI</v>
      </c>
      <c r="X87" s="231">
        <v>85</v>
      </c>
      <c r="Y87" s="280">
        <f>IFERROR(VLOOKUP(Z87,Import!$B$3:$T$450,19,FALSE),"")</f>
        <v>214</v>
      </c>
      <c r="Z87" s="227" t="str">
        <f>IFERROR(VLOOKUP(X87,Import!$W$3:$X$419,2,FALSE),"")</f>
        <v>Ernesto Frieri</v>
      </c>
      <c r="AA87" s="235"/>
      <c r="AB87" s="237"/>
      <c r="AC87" s="112" t="str">
        <f>IFERROR(VLOOKUP($Z87,Import!$B$3:$L$408,2,FALSE),"")</f>
        <v>LAA</v>
      </c>
      <c r="AD87" s="112" t="str">
        <f>IFERROR(VLOOKUP($Z87,Import!$B$3:$L$408,3,FALSE),"")</f>
        <v>RP</v>
      </c>
      <c r="AE87" s="112" t="str">
        <f>IFERROR(VLOOKUP($Z87,Import!$B$3:$L$408,4,FALSE),"")</f>
        <v>RP</v>
      </c>
      <c r="AF87" s="112">
        <f>IFERROR(VLOOKUP($Z87,Import!$B$3:$L$408,5,FALSE),"")</f>
        <v>4</v>
      </c>
      <c r="AG87" s="112" t="str">
        <f>IFERROR(VLOOKUP($Z87,Import!$B$3:$L$408,2,FALSE),"")</f>
        <v>LAA</v>
      </c>
      <c r="AH87" s="112">
        <f>IFERROR(VLOOKUP($Z87,Import!$B$3:$Z$408,12,FALSE),"")</f>
        <v>72</v>
      </c>
      <c r="AI87" s="218">
        <f>IFERROR(VLOOKUP($Z87,Import!$B$3:$Z$408,15,FALSE),"")</f>
        <v>3.62</v>
      </c>
      <c r="AJ87" s="218">
        <f>IFERROR(VLOOKUP($Z87,Import!$B$3:$Z$408,16,FALSE),"")</f>
        <v>1.22</v>
      </c>
      <c r="AK87" s="112">
        <f>IFERROR(VLOOKUP($Z87,Import!$B$3:$Z$408,13,FALSE),"")</f>
        <v>4</v>
      </c>
      <c r="AL87" s="112">
        <f>IFERROR(VLOOKUP($Z87,Import!$B$3:$Z$408,14,FALSE),"")</f>
        <v>36</v>
      </c>
      <c r="AM87" s="112">
        <f>IFERROR(VLOOKUP($Z87,Import!$B$3:$Z$408,17,FALSE),"")</f>
        <v>91</v>
      </c>
      <c r="AN87" s="2">
        <f t="shared" si="32"/>
        <v>260.64</v>
      </c>
      <c r="AO87" s="2">
        <f t="shared" si="33"/>
        <v>87.84</v>
      </c>
      <c r="AP87" s="2">
        <f>IF(AA87='User Input'!$C$1,1,0)</f>
        <v>0</v>
      </c>
      <c r="AQ87" s="2">
        <f t="shared" si="20"/>
        <v>0</v>
      </c>
      <c r="AR87" s="2">
        <f t="shared" si="21"/>
        <v>0</v>
      </c>
      <c r="AS87" s="2" t="str">
        <f t="shared" si="22"/>
        <v>Ernesto Frieri</v>
      </c>
      <c r="AT87" s="2">
        <f t="shared" si="23"/>
        <v>0</v>
      </c>
      <c r="AU87" s="9" t="str">
        <f t="shared" si="24"/>
        <v>LAA</v>
      </c>
    </row>
    <row r="88" spans="1:47" s="202" customFormat="1">
      <c r="A88" s="277">
        <f t="shared" si="34"/>
        <v>86</v>
      </c>
      <c r="B88" s="277">
        <f>IFERROR(VLOOKUP(C88,Import!$B$3:$T$450,19,FALSE),"")</f>
        <v>134</v>
      </c>
      <c r="C88" s="111" t="str">
        <f>IFERROR(VLOOKUP(A88,Import!$V$3:$X$419,3,FALSE),"")</f>
        <v>Peter Bourjos</v>
      </c>
      <c r="D88" s="236"/>
      <c r="E88" s="224"/>
      <c r="F88" s="112" t="str">
        <f>IFERROR(VLOOKUP($C88,Import!$B$3:$L$408,2,FALSE),"")</f>
        <v>STL</v>
      </c>
      <c r="G88" s="112" t="str">
        <f>IFERROR(VLOOKUP($C88,Import!$B$3:$L$408,3,FALSE),"")</f>
        <v>OF</v>
      </c>
      <c r="H88" s="112" t="str">
        <f>IFERROR(VLOOKUP($C88,Import!$B$3:$L$408,4,FALSE),"")</f>
        <v>OF</v>
      </c>
      <c r="I88" s="112">
        <f>IFERROR(VLOOKUP($C88,Import!$B$3:$L$408,5,FALSE),"")</f>
        <v>10</v>
      </c>
      <c r="J88" s="112" t="str">
        <f>IFERROR(VLOOKUP($C88,Import!$B$3:$L$408,2,FALSE),"")</f>
        <v>STL</v>
      </c>
      <c r="K88" s="112">
        <f>IFERROR(VLOOKUP($C88,Import!$B$3:$L$408,6,FALSE),"")</f>
        <v>520</v>
      </c>
      <c r="L88" s="112">
        <f>IFERROR(VLOOKUP($C88,Import!$B$3:$L$408,7,FALSE),"")</f>
        <v>74</v>
      </c>
      <c r="M88" s="112">
        <f>IFERROR(VLOOKUP($C88,Import!$B$3:$L$408,8,FALSE),"")</f>
        <v>12</v>
      </c>
      <c r="N88" s="112">
        <f>IFERROR(VLOOKUP($C88,Import!$B$3:$L$408,9,FALSE),"")</f>
        <v>58</v>
      </c>
      <c r="O88" s="112">
        <f>IFERROR(VLOOKUP($C88,Import!$B$3:$L$408,10,FALSE),"")</f>
        <v>20</v>
      </c>
      <c r="P88" s="278">
        <f>IFERROR(VLOOKUP($C88,Import!$B$3:$L$408,11,FALSE),"")</f>
        <v>0.26300000000000001</v>
      </c>
      <c r="Q88" s="2">
        <f t="shared" si="25"/>
        <v>136.76000000000002</v>
      </c>
      <c r="R88" s="2">
        <f>IF(D88='User Input'!$C$1,1,0)</f>
        <v>0</v>
      </c>
      <c r="S88" s="2">
        <f t="shared" si="30"/>
        <v>0</v>
      </c>
      <c r="T88" s="2">
        <f t="shared" si="31"/>
        <v>0</v>
      </c>
      <c r="U88" s="2" t="str">
        <f t="shared" si="27"/>
        <v>Peter Bourjos</v>
      </c>
      <c r="V88" s="2">
        <f t="shared" si="28"/>
        <v>0</v>
      </c>
      <c r="W88" s="9" t="str">
        <f t="shared" si="29"/>
        <v>STL</v>
      </c>
      <c r="X88" s="231">
        <v>86</v>
      </c>
      <c r="Y88" s="280">
        <f>IFERROR(VLOOKUP(Z88,Import!$B$3:$T$450,19,FALSE),"")</f>
        <v>230</v>
      </c>
      <c r="Z88" s="227" t="str">
        <f>IFERROR(VLOOKUP(X88,Import!$W$3:$X$419,2,FALSE),"")</f>
        <v>Fernando Rodney</v>
      </c>
      <c r="AA88" s="235"/>
      <c r="AB88" s="237"/>
      <c r="AC88" s="112" t="str">
        <f>IFERROR(VLOOKUP($Z88,Import!$B$3:$L$408,2,FALSE),"")</f>
        <v>FA</v>
      </c>
      <c r="AD88" s="112" t="str">
        <f>IFERROR(VLOOKUP($Z88,Import!$B$3:$L$408,3,FALSE),"")</f>
        <v>RP</v>
      </c>
      <c r="AE88" s="112" t="str">
        <f>IFERROR(VLOOKUP($Z88,Import!$B$3:$L$408,4,FALSE),"")</f>
        <v>RP</v>
      </c>
      <c r="AF88" s="112">
        <f>IFERROR(VLOOKUP($Z88,Import!$B$3:$L$408,5,FALSE),"")</f>
        <v>3</v>
      </c>
      <c r="AG88" s="112" t="str">
        <f>IFERROR(VLOOKUP($Z88,Import!$B$3:$L$408,2,FALSE),"")</f>
        <v>FA</v>
      </c>
      <c r="AH88" s="112">
        <f>IFERROR(VLOOKUP($Z88,Import!$B$3:$Z$408,12,FALSE),"")</f>
        <v>71</v>
      </c>
      <c r="AI88" s="218">
        <f>IFERROR(VLOOKUP($Z88,Import!$B$3:$Z$408,15,FALSE),"")</f>
        <v>3.77</v>
      </c>
      <c r="AJ88" s="218">
        <f>IFERROR(VLOOKUP($Z88,Import!$B$3:$Z$408,16,FALSE),"")</f>
        <v>1.31</v>
      </c>
      <c r="AK88" s="112">
        <f>IFERROR(VLOOKUP($Z88,Import!$B$3:$Z$408,13,FALSE),"")</f>
        <v>3</v>
      </c>
      <c r="AL88" s="112">
        <f>IFERROR(VLOOKUP($Z88,Import!$B$3:$Z$408,14,FALSE),"")</f>
        <v>36</v>
      </c>
      <c r="AM88" s="112">
        <f>IFERROR(VLOOKUP($Z88,Import!$B$3:$Z$408,17,FALSE),"")</f>
        <v>77</v>
      </c>
      <c r="AN88" s="2">
        <f t="shared" si="32"/>
        <v>267.67</v>
      </c>
      <c r="AO88" s="2">
        <f t="shared" si="33"/>
        <v>93.01</v>
      </c>
      <c r="AP88" s="2">
        <f>IF(AA88='User Input'!$C$1,1,0)</f>
        <v>0</v>
      </c>
      <c r="AQ88" s="2">
        <f t="shared" si="20"/>
        <v>0</v>
      </c>
      <c r="AR88" s="2">
        <f t="shared" si="21"/>
        <v>0</v>
      </c>
      <c r="AS88" s="2" t="str">
        <f t="shared" si="22"/>
        <v>Fernando Rodney</v>
      </c>
      <c r="AT88" s="2">
        <f t="shared" si="23"/>
        <v>0</v>
      </c>
      <c r="AU88" s="9" t="str">
        <f t="shared" si="24"/>
        <v>FA</v>
      </c>
    </row>
    <row r="89" spans="1:47" s="202" customFormat="1">
      <c r="A89" s="277">
        <f t="shared" si="34"/>
        <v>87</v>
      </c>
      <c r="B89" s="277">
        <f>IFERROR(VLOOKUP(C89,Import!$B$3:$T$450,19,FALSE),"")</f>
        <v>135</v>
      </c>
      <c r="C89" s="111" t="str">
        <f>IFERROR(VLOOKUP(A89,Import!$V$3:$X$419,3,FALSE),"")</f>
        <v>Mike Moustakas</v>
      </c>
      <c r="D89" s="235"/>
      <c r="E89" s="120"/>
      <c r="F89" s="112" t="str">
        <f>IFERROR(VLOOKUP($C89,Import!$B$3:$L$408,2,FALSE),"")</f>
        <v>KC</v>
      </c>
      <c r="G89" s="112" t="str">
        <f>IFERROR(VLOOKUP($C89,Import!$B$3:$L$408,3,FALSE),"")</f>
        <v>3B</v>
      </c>
      <c r="H89" s="112" t="str">
        <f>IFERROR(VLOOKUP($C89,Import!$B$3:$L$408,4,FALSE),"")</f>
        <v>3B</v>
      </c>
      <c r="I89" s="112">
        <f>IFERROR(VLOOKUP($C89,Import!$B$3:$L$408,5,FALSE),"")</f>
        <v>10</v>
      </c>
      <c r="J89" s="112" t="str">
        <f>IFERROR(VLOOKUP($C89,Import!$B$3:$L$408,2,FALSE),"")</f>
        <v>KC</v>
      </c>
      <c r="K89" s="112">
        <f>IFERROR(VLOOKUP($C89,Import!$B$3:$L$408,6,FALSE),"")</f>
        <v>512</v>
      </c>
      <c r="L89" s="112">
        <f>IFERROR(VLOOKUP($C89,Import!$B$3:$L$408,7,FALSE),"")</f>
        <v>71</v>
      </c>
      <c r="M89" s="112">
        <f>IFERROR(VLOOKUP($C89,Import!$B$3:$L$408,8,FALSE),"")</f>
        <v>20</v>
      </c>
      <c r="N89" s="112">
        <f>IFERROR(VLOOKUP($C89,Import!$B$3:$L$408,9,FALSE),"")</f>
        <v>76</v>
      </c>
      <c r="O89" s="112">
        <f>IFERROR(VLOOKUP($C89,Import!$B$3:$L$408,10,FALSE),"")</f>
        <v>3</v>
      </c>
      <c r="P89" s="278">
        <f>IFERROR(VLOOKUP($C89,Import!$B$3:$L$408,11,FALSE),"")</f>
        <v>0.251</v>
      </c>
      <c r="Q89" s="2">
        <f t="shared" si="25"/>
        <v>128.512</v>
      </c>
      <c r="R89" s="2">
        <f>IF(D89='User Input'!$C$1,1,0)</f>
        <v>0</v>
      </c>
      <c r="S89" s="2">
        <f t="shared" si="30"/>
        <v>0</v>
      </c>
      <c r="T89" s="2">
        <f t="shared" si="31"/>
        <v>0</v>
      </c>
      <c r="U89" s="2" t="str">
        <f t="shared" si="27"/>
        <v>Mike Moustakas</v>
      </c>
      <c r="V89" s="2">
        <f t="shared" si="28"/>
        <v>0</v>
      </c>
      <c r="W89" s="9" t="str">
        <f t="shared" si="29"/>
        <v>KC</v>
      </c>
      <c r="X89" s="231">
        <v>87</v>
      </c>
      <c r="Y89" s="280">
        <f>IFERROR(VLOOKUP(Z89,Import!$B$3:$T$450,19,FALSE),"")</f>
        <v>232</v>
      </c>
      <c r="Z89" s="227" t="str">
        <f>IFERROR(VLOOKUP(X89,Import!$W$3:$X$419,2,FALSE),"")</f>
        <v>John Axford</v>
      </c>
      <c r="AA89" s="235"/>
      <c r="AB89" s="237"/>
      <c r="AC89" s="112" t="str">
        <f>IFERROR(VLOOKUP($Z89,Import!$B$3:$L$408,2,FALSE),"")</f>
        <v>CLE</v>
      </c>
      <c r="AD89" s="112" t="str">
        <f>IFERROR(VLOOKUP($Z89,Import!$B$3:$L$408,3,FALSE),"")</f>
        <v>RP</v>
      </c>
      <c r="AE89" s="112" t="str">
        <f>IFERROR(VLOOKUP($Z89,Import!$B$3:$L$408,4,FALSE),"")</f>
        <v>RP</v>
      </c>
      <c r="AF89" s="112">
        <f>IFERROR(VLOOKUP($Z89,Import!$B$3:$L$408,5,FALSE),"")</f>
        <v>3</v>
      </c>
      <c r="AG89" s="112" t="str">
        <f>IFERROR(VLOOKUP($Z89,Import!$B$3:$L$408,2,FALSE),"")</f>
        <v>CLE</v>
      </c>
      <c r="AH89" s="112">
        <f>IFERROR(VLOOKUP($Z89,Import!$B$3:$Z$408,12,FALSE),"")</f>
        <v>59</v>
      </c>
      <c r="AI89" s="218">
        <f>IFERROR(VLOOKUP($Z89,Import!$B$3:$Z$408,15,FALSE),"")</f>
        <v>3.78</v>
      </c>
      <c r="AJ89" s="218">
        <f>IFERROR(VLOOKUP($Z89,Import!$B$3:$Z$408,16,FALSE),"")</f>
        <v>1.28</v>
      </c>
      <c r="AK89" s="112">
        <f>IFERROR(VLOOKUP($Z89,Import!$B$3:$Z$408,13,FALSE),"")</f>
        <v>5</v>
      </c>
      <c r="AL89" s="112">
        <f>IFERROR(VLOOKUP($Z89,Import!$B$3:$Z$408,14,FALSE),"")</f>
        <v>30</v>
      </c>
      <c r="AM89" s="112">
        <f>IFERROR(VLOOKUP($Z89,Import!$B$3:$Z$408,17,FALSE),"")</f>
        <v>61</v>
      </c>
      <c r="AN89" s="2">
        <f t="shared" si="32"/>
        <v>223.01999999999998</v>
      </c>
      <c r="AO89" s="2">
        <f t="shared" si="33"/>
        <v>75.52</v>
      </c>
      <c r="AP89" s="2">
        <f>IF(AA89='User Input'!$C$1,1,0)</f>
        <v>0</v>
      </c>
      <c r="AQ89" s="2">
        <f t="shared" si="20"/>
        <v>0</v>
      </c>
      <c r="AR89" s="2">
        <f t="shared" si="21"/>
        <v>0</v>
      </c>
      <c r="AS89" s="2" t="str">
        <f t="shared" si="22"/>
        <v>John Axford</v>
      </c>
      <c r="AT89" s="2">
        <f t="shared" si="23"/>
        <v>0</v>
      </c>
      <c r="AU89" s="9" t="str">
        <f t="shared" si="24"/>
        <v>CLE</v>
      </c>
    </row>
    <row r="90" spans="1:47" s="202" customFormat="1">
      <c r="A90" s="277">
        <f t="shared" si="34"/>
        <v>88</v>
      </c>
      <c r="B90" s="277">
        <f>IFERROR(VLOOKUP(C90,Import!$B$3:$T$450,19,FALSE),"")</f>
        <v>136</v>
      </c>
      <c r="C90" s="111" t="str">
        <f>IFERROR(VLOOKUP(A90,Import!$V$3:$X$419,3,FALSE),"")</f>
        <v>Chase Utley</v>
      </c>
      <c r="D90" s="235"/>
      <c r="E90" s="204"/>
      <c r="F90" s="112" t="str">
        <f>IFERROR(VLOOKUP($C90,Import!$B$3:$L$408,2,FALSE),"")</f>
        <v>PHI</v>
      </c>
      <c r="G90" s="112" t="str">
        <f>IFERROR(VLOOKUP($C90,Import!$B$3:$L$408,3,FALSE),"")</f>
        <v>2B</v>
      </c>
      <c r="H90" s="112" t="str">
        <f>IFERROR(VLOOKUP($C90,Import!$B$3:$L$408,4,FALSE),"")</f>
        <v>2B</v>
      </c>
      <c r="I90" s="112">
        <f>IFERROR(VLOOKUP($C90,Import!$B$3:$L$408,5,FALSE),"")</f>
        <v>10</v>
      </c>
      <c r="J90" s="112" t="str">
        <f>IFERROR(VLOOKUP($C90,Import!$B$3:$L$408,2,FALSE),"")</f>
        <v>PHI</v>
      </c>
      <c r="K90" s="112">
        <f>IFERROR(VLOOKUP($C90,Import!$B$3:$L$408,6,FALSE),"")</f>
        <v>474</v>
      </c>
      <c r="L90" s="112">
        <f>IFERROR(VLOOKUP($C90,Import!$B$3:$L$408,7,FALSE),"")</f>
        <v>65</v>
      </c>
      <c r="M90" s="112">
        <f>IFERROR(VLOOKUP($C90,Import!$B$3:$L$408,8,FALSE),"")</f>
        <v>16</v>
      </c>
      <c r="N90" s="112">
        <f>IFERROR(VLOOKUP($C90,Import!$B$3:$L$408,9,FALSE),"")</f>
        <v>73</v>
      </c>
      <c r="O90" s="112">
        <f>IFERROR(VLOOKUP($C90,Import!$B$3:$L$408,10,FALSE),"")</f>
        <v>10</v>
      </c>
      <c r="P90" s="278">
        <f>IFERROR(VLOOKUP($C90,Import!$B$3:$L$408,11,FALSE),"")</f>
        <v>0.27400000000000002</v>
      </c>
      <c r="Q90" s="2">
        <f t="shared" si="25"/>
        <v>129.876</v>
      </c>
      <c r="R90" s="2">
        <f>IF(D90='User Input'!$C$1,1,0)</f>
        <v>0</v>
      </c>
      <c r="S90" s="2">
        <f t="shared" si="30"/>
        <v>0</v>
      </c>
      <c r="T90" s="2">
        <f t="shared" si="31"/>
        <v>0</v>
      </c>
      <c r="U90" s="2" t="str">
        <f t="shared" si="27"/>
        <v>Chase Utley</v>
      </c>
      <c r="V90" s="2">
        <f t="shared" si="28"/>
        <v>0</v>
      </c>
      <c r="W90" s="9" t="str">
        <f t="shared" si="29"/>
        <v>PHI</v>
      </c>
      <c r="X90" s="231">
        <v>88</v>
      </c>
      <c r="Y90" s="280">
        <f>IFERROR(VLOOKUP(Z90,Import!$B$3:$T$450,19,FALSE),"")</f>
        <v>234</v>
      </c>
      <c r="Z90" s="227" t="str">
        <f>IFERROR(VLOOKUP(X90,Import!$W$3:$X$419,2,FALSE),"")</f>
        <v>Grant Balfour</v>
      </c>
      <c r="AA90" s="235"/>
      <c r="AB90" s="237"/>
      <c r="AC90" s="112" t="str">
        <f>IFERROR(VLOOKUP($Z90,Import!$B$3:$L$408,2,FALSE),"")</f>
        <v>TB</v>
      </c>
      <c r="AD90" s="112" t="str">
        <f>IFERROR(VLOOKUP($Z90,Import!$B$3:$L$408,3,FALSE),"")</f>
        <v>RP</v>
      </c>
      <c r="AE90" s="112" t="str">
        <f>IFERROR(VLOOKUP($Z90,Import!$B$3:$L$408,4,FALSE),"")</f>
        <v>RP</v>
      </c>
      <c r="AF90" s="112">
        <f>IFERROR(VLOOKUP($Z90,Import!$B$3:$L$408,5,FALSE),"")</f>
        <v>3</v>
      </c>
      <c r="AG90" s="112" t="str">
        <f>IFERROR(VLOOKUP($Z90,Import!$B$3:$L$408,2,FALSE),"")</f>
        <v>TB</v>
      </c>
      <c r="AH90" s="112">
        <f>IFERROR(VLOOKUP($Z90,Import!$B$3:$Z$408,12,FALSE),"")</f>
        <v>68</v>
      </c>
      <c r="AI90" s="218">
        <f>IFERROR(VLOOKUP($Z90,Import!$B$3:$Z$408,15,FALSE),"")</f>
        <v>3.54</v>
      </c>
      <c r="AJ90" s="218">
        <f>IFERROR(VLOOKUP($Z90,Import!$B$3:$Z$408,16,FALSE),"")</f>
        <v>1.25</v>
      </c>
      <c r="AK90" s="112">
        <f>IFERROR(VLOOKUP($Z90,Import!$B$3:$Z$408,13,FALSE),"")</f>
        <v>2</v>
      </c>
      <c r="AL90" s="112">
        <f>IFERROR(VLOOKUP($Z90,Import!$B$3:$Z$408,14,FALSE),"")</f>
        <v>35</v>
      </c>
      <c r="AM90" s="112">
        <f>IFERROR(VLOOKUP($Z90,Import!$B$3:$Z$408,17,FALSE),"")</f>
        <v>70</v>
      </c>
      <c r="AN90" s="2">
        <f t="shared" si="32"/>
        <v>240.72</v>
      </c>
      <c r="AO90" s="2">
        <f t="shared" si="33"/>
        <v>85</v>
      </c>
      <c r="AP90" s="2">
        <f>IF(AA90='User Input'!$C$1,1,0)</f>
        <v>0</v>
      </c>
      <c r="AQ90" s="2">
        <f t="shared" si="20"/>
        <v>0</v>
      </c>
      <c r="AR90" s="2">
        <f t="shared" si="21"/>
        <v>0</v>
      </c>
      <c r="AS90" s="2" t="str">
        <f t="shared" si="22"/>
        <v>Grant Balfour</v>
      </c>
      <c r="AT90" s="2">
        <f t="shared" si="23"/>
        <v>0</v>
      </c>
      <c r="AU90" s="9" t="str">
        <f t="shared" si="24"/>
        <v>TB</v>
      </c>
    </row>
    <row r="91" spans="1:47" s="202" customFormat="1">
      <c r="A91" s="277">
        <f t="shared" si="34"/>
        <v>89</v>
      </c>
      <c r="B91" s="277">
        <f>IFERROR(VLOOKUP(C91,Import!$B$3:$T$450,19,FALSE),"")</f>
        <v>137</v>
      </c>
      <c r="C91" s="111" t="str">
        <f>IFERROR(VLOOKUP(A91,Import!$V$3:$X$419,3,FALSE),"")</f>
        <v>Manny Machado</v>
      </c>
      <c r="D91" s="235"/>
      <c r="E91" s="204"/>
      <c r="F91" s="112" t="str">
        <f>IFERROR(VLOOKUP($C91,Import!$B$3:$L$408,2,FALSE),"")</f>
        <v>BAL</v>
      </c>
      <c r="G91" s="112" t="str">
        <f>IFERROR(VLOOKUP($C91,Import!$B$3:$L$408,3,FALSE),"")</f>
        <v>3B</v>
      </c>
      <c r="H91" s="112" t="str">
        <f>IFERROR(VLOOKUP($C91,Import!$B$3:$L$408,4,FALSE),"")</f>
        <v>3B</v>
      </c>
      <c r="I91" s="112">
        <f>IFERROR(VLOOKUP($C91,Import!$B$3:$L$408,5,FALSE),"")</f>
        <v>10</v>
      </c>
      <c r="J91" s="112" t="str">
        <f>IFERROR(VLOOKUP($C91,Import!$B$3:$L$408,2,FALSE),"")</f>
        <v>BAL</v>
      </c>
      <c r="K91" s="112">
        <f>IFERROR(VLOOKUP($C91,Import!$B$3:$L$408,6,FALSE),"")</f>
        <v>546</v>
      </c>
      <c r="L91" s="112">
        <f>IFERROR(VLOOKUP($C91,Import!$B$3:$L$408,7,FALSE),"")</f>
        <v>80</v>
      </c>
      <c r="M91" s="112">
        <f>IFERROR(VLOOKUP($C91,Import!$B$3:$L$408,8,FALSE),"")</f>
        <v>14</v>
      </c>
      <c r="N91" s="112">
        <f>IFERROR(VLOOKUP($C91,Import!$B$3:$L$408,9,FALSE),"")</f>
        <v>61</v>
      </c>
      <c r="O91" s="112">
        <f>IFERROR(VLOOKUP($C91,Import!$B$3:$L$408,10,FALSE),"")</f>
        <v>3</v>
      </c>
      <c r="P91" s="278">
        <f>IFERROR(VLOOKUP($C91,Import!$B$3:$L$408,11,FALSE),"")</f>
        <v>0.28100000000000003</v>
      </c>
      <c r="Q91" s="2">
        <f t="shared" si="25"/>
        <v>153.42600000000002</v>
      </c>
      <c r="R91" s="2">
        <f>IF(D91='User Input'!$C$1,1,0)</f>
        <v>0</v>
      </c>
      <c r="S91" s="2">
        <f t="shared" si="30"/>
        <v>0</v>
      </c>
      <c r="T91" s="2">
        <f t="shared" si="31"/>
        <v>0</v>
      </c>
      <c r="U91" s="2" t="str">
        <f t="shared" si="27"/>
        <v>Manny Machado</v>
      </c>
      <c r="V91" s="2">
        <f t="shared" si="28"/>
        <v>0</v>
      </c>
      <c r="W91" s="9" t="str">
        <f t="shared" si="29"/>
        <v>BAL</v>
      </c>
      <c r="X91" s="231">
        <v>89</v>
      </c>
      <c r="Y91" s="280">
        <f>IFERROR(VLOOKUP(Z91,Import!$B$3:$T$450,19,FALSE),"")</f>
        <v>235</v>
      </c>
      <c r="Z91" s="227" t="str">
        <f>IFERROR(VLOOKUP(X91,Import!$W$3:$X$419,2,FALSE),"")</f>
        <v>Bobby Parnell</v>
      </c>
      <c r="AA91" s="235"/>
      <c r="AB91" s="237"/>
      <c r="AC91" s="112" t="str">
        <f>IFERROR(VLOOKUP($Z91,Import!$B$3:$L$408,2,FALSE),"")</f>
        <v>NYN</v>
      </c>
      <c r="AD91" s="112" t="str">
        <f>IFERROR(VLOOKUP($Z91,Import!$B$3:$L$408,3,FALSE),"")</f>
        <v>RP</v>
      </c>
      <c r="AE91" s="112" t="str">
        <f>IFERROR(VLOOKUP($Z91,Import!$B$3:$L$408,4,FALSE),"")</f>
        <v>RP</v>
      </c>
      <c r="AF91" s="112">
        <f>IFERROR(VLOOKUP($Z91,Import!$B$3:$L$408,5,FALSE),"")</f>
        <v>3</v>
      </c>
      <c r="AG91" s="112" t="str">
        <f>IFERROR(VLOOKUP($Z91,Import!$B$3:$L$408,2,FALSE),"")</f>
        <v>NYN</v>
      </c>
      <c r="AH91" s="112">
        <f>IFERROR(VLOOKUP($Z91,Import!$B$3:$Z$408,12,FALSE),"")</f>
        <v>48</v>
      </c>
      <c r="AI91" s="218">
        <f>IFERROR(VLOOKUP($Z91,Import!$B$3:$Z$408,15,FALSE),"")</f>
        <v>3.01</v>
      </c>
      <c r="AJ91" s="218">
        <f>IFERROR(VLOOKUP($Z91,Import!$B$3:$Z$408,16,FALSE),"")</f>
        <v>1.18</v>
      </c>
      <c r="AK91" s="112">
        <f>IFERROR(VLOOKUP($Z91,Import!$B$3:$Z$408,13,FALSE),"")</f>
        <v>4</v>
      </c>
      <c r="AL91" s="112">
        <f>IFERROR(VLOOKUP($Z91,Import!$B$3:$Z$408,14,FALSE),"")</f>
        <v>27</v>
      </c>
      <c r="AM91" s="112">
        <f>IFERROR(VLOOKUP($Z91,Import!$B$3:$Z$408,17,FALSE),"")</f>
        <v>46</v>
      </c>
      <c r="AN91" s="2">
        <f t="shared" si="32"/>
        <v>144.47999999999999</v>
      </c>
      <c r="AO91" s="2">
        <f t="shared" si="33"/>
        <v>56.64</v>
      </c>
      <c r="AP91" s="2">
        <f>IF(AA91='User Input'!$C$1,1,0)</f>
        <v>0</v>
      </c>
      <c r="AQ91" s="2">
        <f t="shared" si="20"/>
        <v>0</v>
      </c>
      <c r="AR91" s="2">
        <f t="shared" si="21"/>
        <v>0</v>
      </c>
      <c r="AS91" s="2" t="str">
        <f t="shared" si="22"/>
        <v>Bobby Parnell</v>
      </c>
      <c r="AT91" s="2">
        <f t="shared" si="23"/>
        <v>0</v>
      </c>
      <c r="AU91" s="9" t="str">
        <f t="shared" si="24"/>
        <v>NYN</v>
      </c>
    </row>
    <row r="92" spans="1:47" s="202" customFormat="1">
      <c r="A92" s="277">
        <f t="shared" si="34"/>
        <v>90</v>
      </c>
      <c r="B92" s="277">
        <f>IFERROR(VLOOKUP(C92,Import!$B$3:$T$450,19,FALSE),"")</f>
        <v>138</v>
      </c>
      <c r="C92" s="111" t="str">
        <f>IFERROR(VLOOKUP(A92,Import!$V$3:$X$419,3,FALSE),"")</f>
        <v>Pablo Sandoval</v>
      </c>
      <c r="D92" s="235"/>
      <c r="E92" s="204"/>
      <c r="F92" s="112" t="str">
        <f>IFERROR(VLOOKUP($C92,Import!$B$3:$L$408,2,FALSE),"")</f>
        <v>SF</v>
      </c>
      <c r="G92" s="112" t="str">
        <f>IFERROR(VLOOKUP($C92,Import!$B$3:$L$408,3,FALSE),"")</f>
        <v>3B</v>
      </c>
      <c r="H92" s="112" t="str">
        <f>IFERROR(VLOOKUP($C92,Import!$B$3:$L$408,4,FALSE),"")</f>
        <v>3B</v>
      </c>
      <c r="I92" s="112">
        <f>IFERROR(VLOOKUP($C92,Import!$B$3:$L$408,5,FALSE),"")</f>
        <v>10</v>
      </c>
      <c r="J92" s="112" t="str">
        <f>IFERROR(VLOOKUP($C92,Import!$B$3:$L$408,2,FALSE),"")</f>
        <v>SF</v>
      </c>
      <c r="K92" s="112">
        <f>IFERROR(VLOOKUP($C92,Import!$B$3:$L$408,6,FALSE),"")</f>
        <v>517</v>
      </c>
      <c r="L92" s="112">
        <f>IFERROR(VLOOKUP($C92,Import!$B$3:$L$408,7,FALSE),"")</f>
        <v>62</v>
      </c>
      <c r="M92" s="112">
        <f>IFERROR(VLOOKUP($C92,Import!$B$3:$L$408,8,FALSE),"")</f>
        <v>17</v>
      </c>
      <c r="N92" s="112">
        <f>IFERROR(VLOOKUP($C92,Import!$B$3:$L$408,9,FALSE),"")</f>
        <v>76</v>
      </c>
      <c r="O92" s="112">
        <f>IFERROR(VLOOKUP($C92,Import!$B$3:$L$408,10,FALSE),"")</f>
        <v>1</v>
      </c>
      <c r="P92" s="278">
        <f>IFERROR(VLOOKUP($C92,Import!$B$3:$L$408,11,FALSE),"")</f>
        <v>0.28499999999999998</v>
      </c>
      <c r="Q92" s="2">
        <f t="shared" si="25"/>
        <v>147.345</v>
      </c>
      <c r="R92" s="2">
        <f>IF(D92='User Input'!$C$1,1,0)</f>
        <v>0</v>
      </c>
      <c r="S92" s="2">
        <f t="shared" si="30"/>
        <v>0</v>
      </c>
      <c r="T92" s="2">
        <f t="shared" si="31"/>
        <v>0</v>
      </c>
      <c r="U92" s="2" t="str">
        <f t="shared" si="27"/>
        <v>Pablo Sandoval</v>
      </c>
      <c r="V92" s="2">
        <f t="shared" si="28"/>
        <v>0</v>
      </c>
      <c r="W92" s="9" t="str">
        <f t="shared" si="29"/>
        <v>SF</v>
      </c>
      <c r="X92" s="231">
        <v>90</v>
      </c>
      <c r="Y92" s="280">
        <f>IFERROR(VLOOKUP(Z92,Import!$B$3:$T$450,19,FALSE),"")</f>
        <v>237</v>
      </c>
      <c r="Z92" s="227" t="str">
        <f>IFERROR(VLOOKUP(X92,Import!$W$3:$X$419,2,FALSE),"")</f>
        <v>Jim Henderson</v>
      </c>
      <c r="AA92" s="235"/>
      <c r="AB92" s="237"/>
      <c r="AC92" s="112" t="str">
        <f>IFERROR(VLOOKUP($Z92,Import!$B$3:$L$408,2,FALSE),"")</f>
        <v>MIL</v>
      </c>
      <c r="AD92" s="112" t="str">
        <f>IFERROR(VLOOKUP($Z92,Import!$B$3:$L$408,3,FALSE),"")</f>
        <v>RP</v>
      </c>
      <c r="AE92" s="112" t="str">
        <f>IFERROR(VLOOKUP($Z92,Import!$B$3:$L$408,4,FALSE),"")</f>
        <v>RP</v>
      </c>
      <c r="AF92" s="112">
        <f>IFERROR(VLOOKUP($Z92,Import!$B$3:$L$408,5,FALSE),"")</f>
        <v>3</v>
      </c>
      <c r="AG92" s="112" t="str">
        <f>IFERROR(VLOOKUP($Z92,Import!$B$3:$L$408,2,FALSE),"")</f>
        <v>MIL</v>
      </c>
      <c r="AH92" s="112">
        <f>IFERROR(VLOOKUP($Z92,Import!$B$3:$Z$408,12,FALSE),"")</f>
        <v>63</v>
      </c>
      <c r="AI92" s="218">
        <f>IFERROR(VLOOKUP($Z92,Import!$B$3:$Z$408,15,FALSE),"")</f>
        <v>3.51</v>
      </c>
      <c r="AJ92" s="218">
        <f>IFERROR(VLOOKUP($Z92,Import!$B$3:$Z$408,16,FALSE),"")</f>
        <v>1.27</v>
      </c>
      <c r="AK92" s="112">
        <f>IFERROR(VLOOKUP($Z92,Import!$B$3:$Z$408,13,FALSE),"")</f>
        <v>3</v>
      </c>
      <c r="AL92" s="112">
        <f>IFERROR(VLOOKUP($Z92,Import!$B$3:$Z$408,14,FALSE),"")</f>
        <v>29</v>
      </c>
      <c r="AM92" s="112">
        <f>IFERROR(VLOOKUP($Z92,Import!$B$3:$Z$408,17,FALSE),"")</f>
        <v>66</v>
      </c>
      <c r="AN92" s="2">
        <f t="shared" si="32"/>
        <v>221.13</v>
      </c>
      <c r="AO92" s="2">
        <f t="shared" si="33"/>
        <v>80.010000000000005</v>
      </c>
      <c r="AP92" s="2">
        <f>IF(AA92='User Input'!$C$1,1,0)</f>
        <v>0</v>
      </c>
      <c r="AQ92" s="2">
        <f t="shared" si="20"/>
        <v>0</v>
      </c>
      <c r="AR92" s="2">
        <f t="shared" si="21"/>
        <v>0</v>
      </c>
      <c r="AS92" s="2" t="str">
        <f t="shared" si="22"/>
        <v>Jim Henderson</v>
      </c>
      <c r="AT92" s="2">
        <f t="shared" si="23"/>
        <v>0</v>
      </c>
      <c r="AU92" s="9" t="str">
        <f t="shared" si="24"/>
        <v>MIL</v>
      </c>
    </row>
    <row r="93" spans="1:47" s="202" customFormat="1">
      <c r="A93" s="277">
        <f t="shared" si="34"/>
        <v>91</v>
      </c>
      <c r="B93" s="277">
        <f>IFERROR(VLOOKUP(C93,Import!$B$3:$T$450,19,FALSE),"")</f>
        <v>139</v>
      </c>
      <c r="C93" s="111" t="str">
        <f>IFERROR(VLOOKUP(A93,Import!$V$3:$X$419,3,FALSE),"")</f>
        <v>Howie Kendrick</v>
      </c>
      <c r="D93" s="235"/>
      <c r="E93" s="204"/>
      <c r="F93" s="112" t="str">
        <f>IFERROR(VLOOKUP($C93,Import!$B$3:$L$408,2,FALSE),"")</f>
        <v>LAA</v>
      </c>
      <c r="G93" s="112" t="str">
        <f>IFERROR(VLOOKUP($C93,Import!$B$3:$L$408,3,FALSE),"")</f>
        <v>2B</v>
      </c>
      <c r="H93" s="112" t="str">
        <f>IFERROR(VLOOKUP($C93,Import!$B$3:$L$408,4,FALSE),"")</f>
        <v>2B</v>
      </c>
      <c r="I93" s="112">
        <f>IFERROR(VLOOKUP($C93,Import!$B$3:$L$408,5,FALSE),"")</f>
        <v>10</v>
      </c>
      <c r="J93" s="112" t="str">
        <f>IFERROR(VLOOKUP($C93,Import!$B$3:$L$408,2,FALSE),"")</f>
        <v>LAA</v>
      </c>
      <c r="K93" s="112">
        <f>IFERROR(VLOOKUP($C93,Import!$B$3:$L$408,6,FALSE),"")</f>
        <v>519</v>
      </c>
      <c r="L93" s="112">
        <f>IFERROR(VLOOKUP($C93,Import!$B$3:$L$408,7,FALSE),"")</f>
        <v>62</v>
      </c>
      <c r="M93" s="112">
        <f>IFERROR(VLOOKUP($C93,Import!$B$3:$L$408,8,FALSE),"")</f>
        <v>15</v>
      </c>
      <c r="N93" s="112">
        <f>IFERROR(VLOOKUP($C93,Import!$B$3:$L$408,9,FALSE),"")</f>
        <v>70</v>
      </c>
      <c r="O93" s="112">
        <f>IFERROR(VLOOKUP($C93,Import!$B$3:$L$408,10,FALSE),"")</f>
        <v>10</v>
      </c>
      <c r="P93" s="278">
        <f>IFERROR(VLOOKUP($C93,Import!$B$3:$L$408,11,FALSE),"")</f>
        <v>0.28399999999999997</v>
      </c>
      <c r="Q93" s="2">
        <f t="shared" si="25"/>
        <v>147.39599999999999</v>
      </c>
      <c r="R93" s="2">
        <f>IF(D93='User Input'!$C$1,1,0)</f>
        <v>0</v>
      </c>
      <c r="S93" s="2">
        <f t="shared" si="30"/>
        <v>0</v>
      </c>
      <c r="T93" s="2">
        <f t="shared" si="31"/>
        <v>0</v>
      </c>
      <c r="U93" s="2" t="str">
        <f t="shared" si="27"/>
        <v>Howie Kendrick</v>
      </c>
      <c r="V93" s="2">
        <f t="shared" si="28"/>
        <v>0</v>
      </c>
      <c r="W93" s="9" t="str">
        <f t="shared" si="29"/>
        <v>LAA</v>
      </c>
      <c r="X93" s="231">
        <v>91</v>
      </c>
      <c r="Y93" s="280">
        <f>IFERROR(VLOOKUP(Z93,Import!$B$3:$T$450,19,FALSE),"")</f>
        <v>238</v>
      </c>
      <c r="Z93" s="227" t="str">
        <f>IFERROR(VLOOKUP(X93,Import!$W$3:$X$419,2,FALSE),"")</f>
        <v>Jose Veras</v>
      </c>
      <c r="AA93" s="235"/>
      <c r="AB93" s="237"/>
      <c r="AC93" s="112" t="str">
        <f>IFERROR(VLOOKUP($Z93,Import!$B$3:$L$408,2,FALSE),"")</f>
        <v>CHN</v>
      </c>
      <c r="AD93" s="112" t="str">
        <f>IFERROR(VLOOKUP($Z93,Import!$B$3:$L$408,3,FALSE),"")</f>
        <v>RP</v>
      </c>
      <c r="AE93" s="112" t="str">
        <f>IFERROR(VLOOKUP($Z93,Import!$B$3:$L$408,4,FALSE),"")</f>
        <v>RP</v>
      </c>
      <c r="AF93" s="112">
        <f>IFERROR(VLOOKUP($Z93,Import!$B$3:$L$408,5,FALSE),"")</f>
        <v>3</v>
      </c>
      <c r="AG93" s="112" t="str">
        <f>IFERROR(VLOOKUP($Z93,Import!$B$3:$L$408,2,FALSE),"")</f>
        <v>CHN</v>
      </c>
      <c r="AH93" s="112">
        <f>IFERROR(VLOOKUP($Z93,Import!$B$3:$Z$408,12,FALSE),"")</f>
        <v>61</v>
      </c>
      <c r="AI93" s="218">
        <f>IFERROR(VLOOKUP($Z93,Import!$B$3:$Z$408,15,FALSE),"")</f>
        <v>3.93</v>
      </c>
      <c r="AJ93" s="218">
        <f>IFERROR(VLOOKUP($Z93,Import!$B$3:$Z$408,16,FALSE),"")</f>
        <v>1.29</v>
      </c>
      <c r="AK93" s="112">
        <f>IFERROR(VLOOKUP($Z93,Import!$B$3:$Z$408,13,FALSE),"")</f>
        <v>2</v>
      </c>
      <c r="AL93" s="112">
        <f>IFERROR(VLOOKUP($Z93,Import!$B$3:$Z$408,14,FALSE),"")</f>
        <v>27</v>
      </c>
      <c r="AM93" s="112">
        <f>IFERROR(VLOOKUP($Z93,Import!$B$3:$Z$408,17,FALSE),"")</f>
        <v>62</v>
      </c>
      <c r="AN93" s="2">
        <f t="shared" si="32"/>
        <v>239.73000000000002</v>
      </c>
      <c r="AO93" s="2">
        <f t="shared" si="33"/>
        <v>78.69</v>
      </c>
      <c r="AP93" s="2">
        <f>IF(AA93='User Input'!$C$1,1,0)</f>
        <v>0</v>
      </c>
      <c r="AQ93" s="2">
        <f t="shared" si="20"/>
        <v>0</v>
      </c>
      <c r="AR93" s="2">
        <f t="shared" si="21"/>
        <v>0</v>
      </c>
      <c r="AS93" s="2" t="str">
        <f t="shared" si="22"/>
        <v>Jose Veras</v>
      </c>
      <c r="AT93" s="2">
        <f t="shared" si="23"/>
        <v>0</v>
      </c>
      <c r="AU93" s="9" t="str">
        <f t="shared" si="24"/>
        <v>CHN</v>
      </c>
    </row>
    <row r="94" spans="1:47" s="202" customFormat="1">
      <c r="A94" s="277">
        <f t="shared" si="34"/>
        <v>92</v>
      </c>
      <c r="B94" s="277">
        <f>IFERROR(VLOOKUP(C94,Import!$B$3:$T$450,19,FALSE),"")</f>
        <v>140</v>
      </c>
      <c r="C94" s="111" t="str">
        <f>IFERROR(VLOOKUP(A94,Import!$V$3:$X$419,3,FALSE),"")</f>
        <v>Brett Lawrie</v>
      </c>
      <c r="D94" s="235"/>
      <c r="E94" s="204"/>
      <c r="F94" s="112" t="str">
        <f>IFERROR(VLOOKUP($C94,Import!$B$3:$L$408,2,FALSE),"")</f>
        <v>TOR</v>
      </c>
      <c r="G94" s="112" t="str">
        <f>IFERROR(VLOOKUP($C94,Import!$B$3:$L$408,3,FALSE),"")</f>
        <v>3B</v>
      </c>
      <c r="H94" s="112" t="str">
        <f>IFERROR(VLOOKUP($C94,Import!$B$3:$L$408,4,FALSE),"")</f>
        <v>2B, 3B</v>
      </c>
      <c r="I94" s="112">
        <f>IFERROR(VLOOKUP($C94,Import!$B$3:$L$408,5,FALSE),"")</f>
        <v>10</v>
      </c>
      <c r="J94" s="112" t="str">
        <f>IFERROR(VLOOKUP($C94,Import!$B$3:$L$408,2,FALSE),"")</f>
        <v>TOR</v>
      </c>
      <c r="K94" s="112">
        <f>IFERROR(VLOOKUP($C94,Import!$B$3:$L$408,6,FALSE),"")</f>
        <v>490</v>
      </c>
      <c r="L94" s="112">
        <f>IFERROR(VLOOKUP($C94,Import!$B$3:$L$408,7,FALSE),"")</f>
        <v>69</v>
      </c>
      <c r="M94" s="112">
        <f>IFERROR(VLOOKUP($C94,Import!$B$3:$L$408,8,FALSE),"")</f>
        <v>14</v>
      </c>
      <c r="N94" s="112">
        <f>IFERROR(VLOOKUP($C94,Import!$B$3:$L$408,9,FALSE),"")</f>
        <v>74</v>
      </c>
      <c r="O94" s="112">
        <f>IFERROR(VLOOKUP($C94,Import!$B$3:$L$408,10,FALSE),"")</f>
        <v>12</v>
      </c>
      <c r="P94" s="278">
        <f>IFERROR(VLOOKUP($C94,Import!$B$3:$L$408,11,FALSE),"")</f>
        <v>0.26800000000000002</v>
      </c>
      <c r="Q94" s="2">
        <f t="shared" si="25"/>
        <v>131.32000000000002</v>
      </c>
      <c r="R94" s="2">
        <f>IF(D94='User Input'!$C$1,1,0)</f>
        <v>0</v>
      </c>
      <c r="S94" s="2">
        <f t="shared" si="30"/>
        <v>0</v>
      </c>
      <c r="T94" s="2">
        <f t="shared" si="31"/>
        <v>0</v>
      </c>
      <c r="U94" s="2" t="str">
        <f t="shared" si="27"/>
        <v>Brett Lawrie</v>
      </c>
      <c r="V94" s="2">
        <f t="shared" si="28"/>
        <v>0</v>
      </c>
      <c r="W94" s="9" t="str">
        <f t="shared" si="29"/>
        <v>TOR</v>
      </c>
      <c r="X94" s="231">
        <v>92</v>
      </c>
      <c r="Y94" s="280">
        <f>IFERROR(VLOOKUP(Z94,Import!$B$3:$T$450,19,FALSE),"")</f>
        <v>239</v>
      </c>
      <c r="Z94" s="227" t="str">
        <f>IFERROR(VLOOKUP(X94,Import!$W$3:$X$419,2,FALSE),"")</f>
        <v>Neftali Feliz</v>
      </c>
      <c r="AA94" s="235"/>
      <c r="AB94" s="237"/>
      <c r="AC94" s="112" t="str">
        <f>IFERROR(VLOOKUP($Z94,Import!$B$3:$L$408,2,FALSE),"")</f>
        <v>TEX</v>
      </c>
      <c r="AD94" s="112" t="str">
        <f>IFERROR(VLOOKUP($Z94,Import!$B$3:$L$408,3,FALSE),"")</f>
        <v>RP</v>
      </c>
      <c r="AE94" s="112" t="str">
        <f>IFERROR(VLOOKUP($Z94,Import!$B$3:$L$408,4,FALSE),"")</f>
        <v>RP</v>
      </c>
      <c r="AF94" s="112">
        <f>IFERROR(VLOOKUP($Z94,Import!$B$3:$L$408,5,FALSE),"")</f>
        <v>3</v>
      </c>
      <c r="AG94" s="112" t="str">
        <f>IFERROR(VLOOKUP($Z94,Import!$B$3:$L$408,2,FALSE),"")</f>
        <v>TEX</v>
      </c>
      <c r="AH94" s="112">
        <f>IFERROR(VLOOKUP($Z94,Import!$B$3:$Z$408,12,FALSE),"")</f>
        <v>55</v>
      </c>
      <c r="AI94" s="218">
        <f>IFERROR(VLOOKUP($Z94,Import!$B$3:$Z$408,15,FALSE),"")</f>
        <v>3.35</v>
      </c>
      <c r="AJ94" s="218">
        <f>IFERROR(VLOOKUP($Z94,Import!$B$3:$Z$408,16,FALSE),"")</f>
        <v>1.27</v>
      </c>
      <c r="AK94" s="112">
        <f>IFERROR(VLOOKUP($Z94,Import!$B$3:$Z$408,13,FALSE),"")</f>
        <v>5</v>
      </c>
      <c r="AL94" s="112">
        <f>IFERROR(VLOOKUP($Z94,Import!$B$3:$Z$408,14,FALSE),"")</f>
        <v>22</v>
      </c>
      <c r="AM94" s="112">
        <f>IFERROR(VLOOKUP($Z94,Import!$B$3:$Z$408,17,FALSE),"")</f>
        <v>48</v>
      </c>
      <c r="AN94" s="2">
        <f t="shared" si="32"/>
        <v>184.25</v>
      </c>
      <c r="AO94" s="2">
        <f t="shared" si="33"/>
        <v>69.849999999999994</v>
      </c>
      <c r="AP94" s="2">
        <f>IF(AA94='User Input'!$C$1,1,0)</f>
        <v>0</v>
      </c>
      <c r="AQ94" s="2">
        <f t="shared" si="20"/>
        <v>0</v>
      </c>
      <c r="AR94" s="2">
        <f t="shared" si="21"/>
        <v>0</v>
      </c>
      <c r="AS94" s="2" t="str">
        <f t="shared" si="22"/>
        <v>Neftali Feliz</v>
      </c>
      <c r="AT94" s="2">
        <f t="shared" si="23"/>
        <v>0</v>
      </c>
      <c r="AU94" s="9" t="str">
        <f t="shared" si="24"/>
        <v>TEX</v>
      </c>
    </row>
    <row r="95" spans="1:47" s="202" customFormat="1">
      <c r="A95" s="277">
        <f t="shared" si="34"/>
        <v>93</v>
      </c>
      <c r="B95" s="277">
        <f>IFERROR(VLOOKUP(C95,Import!$B$3:$T$450,19,FALSE),"")</f>
        <v>141</v>
      </c>
      <c r="C95" s="111" t="str">
        <f>IFERROR(VLOOKUP(A95,Import!$V$3:$X$419,3,FALSE),"")</f>
        <v>Andrelton Simmons</v>
      </c>
      <c r="D95" s="235"/>
      <c r="E95" s="204"/>
      <c r="F95" s="112" t="str">
        <f>IFERROR(VLOOKUP($C95,Import!$B$3:$L$408,2,FALSE),"")</f>
        <v>ATL</v>
      </c>
      <c r="G95" s="112" t="str">
        <f>IFERROR(VLOOKUP($C95,Import!$B$3:$L$408,3,FALSE),"")</f>
        <v>SS</v>
      </c>
      <c r="H95" s="112" t="str">
        <f>IFERROR(VLOOKUP($C95,Import!$B$3:$L$408,4,FALSE),"")</f>
        <v>SS</v>
      </c>
      <c r="I95" s="112">
        <f>IFERROR(VLOOKUP($C95,Import!$B$3:$L$408,5,FALSE),"")</f>
        <v>10</v>
      </c>
      <c r="J95" s="112" t="str">
        <f>IFERROR(VLOOKUP($C95,Import!$B$3:$L$408,2,FALSE),"")</f>
        <v>ATL</v>
      </c>
      <c r="K95" s="112">
        <f>IFERROR(VLOOKUP($C95,Import!$B$3:$L$408,6,FALSE),"")</f>
        <v>564</v>
      </c>
      <c r="L95" s="112">
        <f>IFERROR(VLOOKUP($C95,Import!$B$3:$L$408,7,FALSE),"")</f>
        <v>66</v>
      </c>
      <c r="M95" s="112">
        <f>IFERROR(VLOOKUP($C95,Import!$B$3:$L$408,8,FALSE),"")</f>
        <v>14</v>
      </c>
      <c r="N95" s="112">
        <f>IFERROR(VLOOKUP($C95,Import!$B$3:$L$408,9,FALSE),"")</f>
        <v>74</v>
      </c>
      <c r="O95" s="112">
        <f>IFERROR(VLOOKUP($C95,Import!$B$3:$L$408,10,FALSE),"")</f>
        <v>12</v>
      </c>
      <c r="P95" s="278">
        <f>IFERROR(VLOOKUP($C95,Import!$B$3:$L$408,11,FALSE),"")</f>
        <v>0.25900000000000001</v>
      </c>
      <c r="Q95" s="2">
        <f t="shared" si="25"/>
        <v>146.07599999999999</v>
      </c>
      <c r="R95" s="2">
        <f>IF(D95='User Input'!$C$1,1,0)</f>
        <v>0</v>
      </c>
      <c r="S95" s="2">
        <f t="shared" si="30"/>
        <v>0</v>
      </c>
      <c r="T95" s="2">
        <f t="shared" si="31"/>
        <v>0</v>
      </c>
      <c r="U95" s="2" t="str">
        <f t="shared" si="27"/>
        <v>Andrelton Simmons</v>
      </c>
      <c r="V95" s="2">
        <f t="shared" si="28"/>
        <v>0</v>
      </c>
      <c r="W95" s="9" t="str">
        <f t="shared" si="29"/>
        <v>ATL</v>
      </c>
      <c r="X95" s="231">
        <v>93</v>
      </c>
      <c r="Y95" s="280">
        <f>IFERROR(VLOOKUP(Z95,Import!$B$3:$T$450,19,FALSE),"")</f>
        <v>240</v>
      </c>
      <c r="Z95" s="227" t="str">
        <f>IFERROR(VLOOKUP(X95,Import!$W$3:$X$419,2,FALSE),"")</f>
        <v>LaTroy Hawkins</v>
      </c>
      <c r="AA95" s="235"/>
      <c r="AB95" s="237"/>
      <c r="AC95" s="112" t="str">
        <f>IFERROR(VLOOKUP($Z95,Import!$B$3:$L$408,2,FALSE),"")</f>
        <v>COL</v>
      </c>
      <c r="AD95" s="112" t="str">
        <f>IFERROR(VLOOKUP($Z95,Import!$B$3:$L$408,3,FALSE),"")</f>
        <v>RP</v>
      </c>
      <c r="AE95" s="112" t="str">
        <f>IFERROR(VLOOKUP($Z95,Import!$B$3:$L$408,4,FALSE),"")</f>
        <v>RP</v>
      </c>
      <c r="AF95" s="112">
        <f>IFERROR(VLOOKUP($Z95,Import!$B$3:$L$408,5,FALSE),"")</f>
        <v>3</v>
      </c>
      <c r="AG95" s="112" t="str">
        <f>IFERROR(VLOOKUP($Z95,Import!$B$3:$L$408,2,FALSE),"")</f>
        <v>COL</v>
      </c>
      <c r="AH95" s="112">
        <f>IFERROR(VLOOKUP($Z95,Import!$B$3:$Z$408,12,FALSE),"")</f>
        <v>64</v>
      </c>
      <c r="AI95" s="218">
        <f>IFERROR(VLOOKUP($Z95,Import!$B$3:$Z$408,15,FALSE),"")</f>
        <v>4.1399999999999997</v>
      </c>
      <c r="AJ95" s="218">
        <f>IFERROR(VLOOKUP($Z95,Import!$B$3:$Z$408,16,FALSE),"")</f>
        <v>1.31</v>
      </c>
      <c r="AK95" s="112">
        <f>IFERROR(VLOOKUP($Z95,Import!$B$3:$Z$408,13,FALSE),"")</f>
        <v>3</v>
      </c>
      <c r="AL95" s="112">
        <f>IFERROR(VLOOKUP($Z95,Import!$B$3:$Z$408,14,FALSE),"")</f>
        <v>25</v>
      </c>
      <c r="AM95" s="112">
        <f>IFERROR(VLOOKUP($Z95,Import!$B$3:$Z$408,17,FALSE),"")</f>
        <v>51</v>
      </c>
      <c r="AN95" s="2">
        <f t="shared" si="32"/>
        <v>264.95999999999998</v>
      </c>
      <c r="AO95" s="2">
        <f t="shared" si="33"/>
        <v>83.84</v>
      </c>
      <c r="AP95" s="2">
        <f>IF(AA95='User Input'!$C$1,1,0)</f>
        <v>0</v>
      </c>
      <c r="AQ95" s="2">
        <f t="shared" si="20"/>
        <v>0</v>
      </c>
      <c r="AR95" s="2">
        <f t="shared" si="21"/>
        <v>0</v>
      </c>
      <c r="AS95" s="2" t="str">
        <f t="shared" si="22"/>
        <v>LaTroy Hawkins</v>
      </c>
      <c r="AT95" s="2">
        <f t="shared" si="23"/>
        <v>0</v>
      </c>
      <c r="AU95" s="9" t="str">
        <f t="shared" si="24"/>
        <v>COL</v>
      </c>
    </row>
    <row r="96" spans="1:47" s="202" customFormat="1">
      <c r="A96" s="277">
        <f t="shared" si="34"/>
        <v>94</v>
      </c>
      <c r="B96" s="277">
        <f>IFERROR(VLOOKUP(C96,Import!$B$3:$T$450,19,FALSE),"")</f>
        <v>142</v>
      </c>
      <c r="C96" s="111" t="str">
        <f>IFERROR(VLOOKUP(A96,Import!$V$3:$X$419,3,FALSE),"")</f>
        <v>Starlin Castro</v>
      </c>
      <c r="D96" s="235"/>
      <c r="E96" s="204"/>
      <c r="F96" s="112" t="str">
        <f>IFERROR(VLOOKUP($C96,Import!$B$3:$L$408,2,FALSE),"")</f>
        <v>CHN</v>
      </c>
      <c r="G96" s="112" t="str">
        <f>IFERROR(VLOOKUP($C96,Import!$B$3:$L$408,3,FALSE),"")</f>
        <v>SS</v>
      </c>
      <c r="H96" s="112" t="str">
        <f>IFERROR(VLOOKUP($C96,Import!$B$3:$L$408,4,FALSE),"")</f>
        <v>SS</v>
      </c>
      <c r="I96" s="112">
        <f>IFERROR(VLOOKUP($C96,Import!$B$3:$L$408,5,FALSE),"")</f>
        <v>9</v>
      </c>
      <c r="J96" s="112" t="str">
        <f>IFERROR(VLOOKUP($C96,Import!$B$3:$L$408,2,FALSE),"")</f>
        <v>CHN</v>
      </c>
      <c r="K96" s="112">
        <f>IFERROR(VLOOKUP($C96,Import!$B$3:$L$408,6,FALSE),"")</f>
        <v>603</v>
      </c>
      <c r="L96" s="112">
        <f>IFERROR(VLOOKUP($C96,Import!$B$3:$L$408,7,FALSE),"")</f>
        <v>76</v>
      </c>
      <c r="M96" s="112">
        <f>IFERROR(VLOOKUP($C96,Import!$B$3:$L$408,8,FALSE),"")</f>
        <v>12</v>
      </c>
      <c r="N96" s="112">
        <f>IFERROR(VLOOKUP($C96,Import!$B$3:$L$408,9,FALSE),"")</f>
        <v>54</v>
      </c>
      <c r="O96" s="112">
        <f>IFERROR(VLOOKUP($C96,Import!$B$3:$L$408,10,FALSE),"")</f>
        <v>18</v>
      </c>
      <c r="P96" s="278">
        <f>IFERROR(VLOOKUP($C96,Import!$B$3:$L$408,11,FALSE),"")</f>
        <v>0.27400000000000002</v>
      </c>
      <c r="Q96" s="2">
        <f t="shared" si="25"/>
        <v>165.22200000000001</v>
      </c>
      <c r="R96" s="2">
        <f>IF(D96='User Input'!$C$1,1,0)</f>
        <v>0</v>
      </c>
      <c r="S96" s="2">
        <f t="shared" si="30"/>
        <v>0</v>
      </c>
      <c r="T96" s="2">
        <f t="shared" si="31"/>
        <v>0</v>
      </c>
      <c r="U96" s="2" t="str">
        <f t="shared" si="27"/>
        <v>Starlin Castro</v>
      </c>
      <c r="V96" s="2">
        <f t="shared" si="28"/>
        <v>0</v>
      </c>
      <c r="W96" s="9" t="str">
        <f t="shared" si="29"/>
        <v>CHN</v>
      </c>
      <c r="X96" s="231">
        <v>94</v>
      </c>
      <c r="Y96" s="280">
        <f>IFERROR(VLOOKUP(Z96,Import!$B$3:$T$450,19,FALSE),"")</f>
        <v>242</v>
      </c>
      <c r="Z96" s="227" t="str">
        <f>IFERROR(VLOOKUP(X96,Import!$W$3:$X$419,2,FALSE),"")</f>
        <v>Tanner Scheppers</v>
      </c>
      <c r="AA96" s="235"/>
      <c r="AB96" s="237"/>
      <c r="AC96" s="112" t="str">
        <f>IFERROR(VLOOKUP($Z96,Import!$B$3:$L$408,2,FALSE),"")</f>
        <v>TEX</v>
      </c>
      <c r="AD96" s="112" t="str">
        <f>IFERROR(VLOOKUP($Z96,Import!$B$3:$L$408,3,FALSE),"")</f>
        <v>RP</v>
      </c>
      <c r="AE96" s="112" t="str">
        <f>IFERROR(VLOOKUP($Z96,Import!$B$3:$L$408,4,FALSE),"")</f>
        <v>RP</v>
      </c>
      <c r="AF96" s="112">
        <f>IFERROR(VLOOKUP($Z96,Import!$B$3:$L$408,5,FALSE),"")</f>
        <v>2</v>
      </c>
      <c r="AG96" s="112" t="str">
        <f>IFERROR(VLOOKUP($Z96,Import!$B$3:$L$408,2,FALSE),"")</f>
        <v>TEX</v>
      </c>
      <c r="AH96" s="112">
        <f>IFERROR(VLOOKUP($Z96,Import!$B$3:$Z$408,12,FALSE),"")</f>
        <v>71</v>
      </c>
      <c r="AI96" s="218">
        <f>IFERROR(VLOOKUP($Z96,Import!$B$3:$Z$408,15,FALSE),"")</f>
        <v>2.87</v>
      </c>
      <c r="AJ96" s="218">
        <f>IFERROR(VLOOKUP($Z96,Import!$B$3:$Z$408,16,FALSE),"")</f>
        <v>1.1100000000000001</v>
      </c>
      <c r="AK96" s="112">
        <f>IFERROR(VLOOKUP($Z96,Import!$B$3:$Z$408,13,FALSE),"")</f>
        <v>5</v>
      </c>
      <c r="AL96" s="112">
        <f>IFERROR(VLOOKUP($Z96,Import!$B$3:$Z$408,14,FALSE),"")</f>
        <v>7</v>
      </c>
      <c r="AM96" s="112">
        <f>IFERROR(VLOOKUP($Z96,Import!$B$3:$Z$408,17,FALSE),"")</f>
        <v>64</v>
      </c>
      <c r="AN96" s="2">
        <f t="shared" si="32"/>
        <v>203.77</v>
      </c>
      <c r="AO96" s="2">
        <f t="shared" si="33"/>
        <v>78.81</v>
      </c>
      <c r="AP96" s="2">
        <f>IF(AA96='User Input'!$C$1,1,0)</f>
        <v>0</v>
      </c>
      <c r="AQ96" s="2">
        <f t="shared" si="20"/>
        <v>0</v>
      </c>
      <c r="AR96" s="2">
        <f t="shared" si="21"/>
        <v>0</v>
      </c>
      <c r="AS96" s="2" t="str">
        <f t="shared" si="22"/>
        <v>Tanner Scheppers</v>
      </c>
      <c r="AT96" s="2">
        <f t="shared" si="23"/>
        <v>0</v>
      </c>
      <c r="AU96" s="9" t="str">
        <f t="shared" si="24"/>
        <v>TEX</v>
      </c>
    </row>
    <row r="97" spans="1:47" s="202" customFormat="1">
      <c r="A97" s="277">
        <f t="shared" si="34"/>
        <v>95</v>
      </c>
      <c r="B97" s="277">
        <f>IFERROR(VLOOKUP(C97,Import!$B$3:$T$450,19,FALSE),"")</f>
        <v>143</v>
      </c>
      <c r="C97" s="111" t="str">
        <f>IFERROR(VLOOKUP(A97,Import!$V$3:$X$419,3,FALSE),"")</f>
        <v>Brad Miller</v>
      </c>
      <c r="D97" s="235"/>
      <c r="E97" s="204"/>
      <c r="F97" s="112" t="str">
        <f>IFERROR(VLOOKUP($C97,Import!$B$3:$L$408,2,FALSE),"")</f>
        <v>SEA</v>
      </c>
      <c r="G97" s="112" t="str">
        <f>IFERROR(VLOOKUP($C97,Import!$B$3:$L$408,3,FALSE),"")</f>
        <v>SS</v>
      </c>
      <c r="H97" s="112" t="str">
        <f>IFERROR(VLOOKUP($C97,Import!$B$3:$L$408,4,FALSE),"")</f>
        <v>2B, SS</v>
      </c>
      <c r="I97" s="112">
        <f>IFERROR(VLOOKUP($C97,Import!$B$3:$L$408,5,FALSE),"")</f>
        <v>9</v>
      </c>
      <c r="J97" s="112" t="str">
        <f>IFERROR(VLOOKUP($C97,Import!$B$3:$L$408,2,FALSE),"")</f>
        <v>SEA</v>
      </c>
      <c r="K97" s="112">
        <f>IFERROR(VLOOKUP($C97,Import!$B$3:$L$408,6,FALSE),"")</f>
        <v>552</v>
      </c>
      <c r="L97" s="112">
        <f>IFERROR(VLOOKUP($C97,Import!$B$3:$L$408,7,FALSE),"")</f>
        <v>69</v>
      </c>
      <c r="M97" s="112">
        <f>IFERROR(VLOOKUP($C97,Import!$B$3:$L$408,8,FALSE),"")</f>
        <v>14</v>
      </c>
      <c r="N97" s="112">
        <f>IFERROR(VLOOKUP($C97,Import!$B$3:$L$408,9,FALSE),"")</f>
        <v>62</v>
      </c>
      <c r="O97" s="112">
        <f>IFERROR(VLOOKUP($C97,Import!$B$3:$L$408,10,FALSE),"")</f>
        <v>13</v>
      </c>
      <c r="P97" s="278">
        <f>IFERROR(VLOOKUP($C97,Import!$B$3:$L$408,11,FALSE),"")</f>
        <v>0.27200000000000002</v>
      </c>
      <c r="Q97" s="2">
        <f t="shared" si="25"/>
        <v>150.14400000000001</v>
      </c>
      <c r="R97" s="2">
        <f>IF(D97='User Input'!$C$1,1,0)</f>
        <v>0</v>
      </c>
      <c r="S97" s="2">
        <f t="shared" si="30"/>
        <v>0</v>
      </c>
      <c r="T97" s="2">
        <f t="shared" si="31"/>
        <v>0</v>
      </c>
      <c r="U97" s="2" t="str">
        <f t="shared" si="27"/>
        <v>Brad Miller</v>
      </c>
      <c r="V97" s="2">
        <f t="shared" si="28"/>
        <v>0</v>
      </c>
      <c r="W97" s="9" t="str">
        <f t="shared" si="29"/>
        <v>SEA</v>
      </c>
      <c r="X97" s="231">
        <v>95</v>
      </c>
      <c r="Y97" s="280">
        <f>IFERROR(VLOOKUP(Z97,Import!$B$3:$T$450,19,FALSE),"")</f>
        <v>244</v>
      </c>
      <c r="Z97" s="227" t="str">
        <f>IFERROR(VLOOKUP(X97,Import!$W$3:$X$419,2,FALSE),"")</f>
        <v>Nate Jones</v>
      </c>
      <c r="AA97" s="235"/>
      <c r="AB97" s="237"/>
      <c r="AC97" s="112" t="str">
        <f>IFERROR(VLOOKUP($Z97,Import!$B$3:$L$408,2,FALSE),"")</f>
        <v>CHA</v>
      </c>
      <c r="AD97" s="112" t="str">
        <f>IFERROR(VLOOKUP($Z97,Import!$B$3:$L$408,3,FALSE),"")</f>
        <v>RP</v>
      </c>
      <c r="AE97" s="112" t="str">
        <f>IFERROR(VLOOKUP($Z97,Import!$B$3:$L$408,4,FALSE),"")</f>
        <v>RP</v>
      </c>
      <c r="AF97" s="112">
        <f>IFERROR(VLOOKUP($Z97,Import!$B$3:$L$408,5,FALSE),"")</f>
        <v>2</v>
      </c>
      <c r="AG97" s="112" t="str">
        <f>IFERROR(VLOOKUP($Z97,Import!$B$3:$L$408,2,FALSE),"")</f>
        <v>CHA</v>
      </c>
      <c r="AH97" s="112">
        <f>IFERROR(VLOOKUP($Z97,Import!$B$3:$Z$408,12,FALSE),"")</f>
        <v>74</v>
      </c>
      <c r="AI97" s="218">
        <f>IFERROR(VLOOKUP($Z97,Import!$B$3:$Z$408,15,FALSE),"")</f>
        <v>4.29</v>
      </c>
      <c r="AJ97" s="218">
        <f>IFERROR(VLOOKUP($Z97,Import!$B$3:$Z$408,16,FALSE),"")</f>
        <v>1.32</v>
      </c>
      <c r="AK97" s="112">
        <f>IFERROR(VLOOKUP($Z97,Import!$B$3:$Z$408,13,FALSE),"")</f>
        <v>3</v>
      </c>
      <c r="AL97" s="112">
        <f>IFERROR(VLOOKUP($Z97,Import!$B$3:$Z$408,14,FALSE),"")</f>
        <v>17</v>
      </c>
      <c r="AM97" s="112">
        <f>IFERROR(VLOOKUP($Z97,Import!$B$3:$Z$408,17,FALSE),"")</f>
        <v>82</v>
      </c>
      <c r="AN97" s="2">
        <f t="shared" si="32"/>
        <v>317.45999999999998</v>
      </c>
      <c r="AO97" s="2">
        <f t="shared" si="33"/>
        <v>97.68</v>
      </c>
      <c r="AP97" s="2">
        <f>IF(AA97='User Input'!$C$1,1,0)</f>
        <v>0</v>
      </c>
      <c r="AQ97" s="2">
        <f t="shared" si="20"/>
        <v>0</v>
      </c>
      <c r="AR97" s="2">
        <f t="shared" si="21"/>
        <v>0</v>
      </c>
      <c r="AS97" s="2" t="str">
        <f t="shared" si="22"/>
        <v>Nate Jones</v>
      </c>
      <c r="AT97" s="2">
        <f t="shared" si="23"/>
        <v>0</v>
      </c>
      <c r="AU97" s="9" t="str">
        <f t="shared" si="24"/>
        <v>CHA</v>
      </c>
    </row>
    <row r="98" spans="1:47" s="202" customFormat="1">
      <c r="A98" s="277">
        <f t="shared" si="34"/>
        <v>96</v>
      </c>
      <c r="B98" s="277">
        <f>IFERROR(VLOOKUP(C98,Import!$B$3:$T$450,19,FALSE),"")</f>
        <v>144</v>
      </c>
      <c r="C98" s="111" t="str">
        <f>IFERROR(VLOOKUP(A98,Import!$V$3:$X$419,3,FALSE),"")</f>
        <v>Jurickson Profar</v>
      </c>
      <c r="D98" s="235"/>
      <c r="E98" s="120"/>
      <c r="F98" s="112" t="str">
        <f>IFERROR(VLOOKUP($C98,Import!$B$3:$L$408,2,FALSE),"")</f>
        <v>TEX</v>
      </c>
      <c r="G98" s="112" t="str">
        <f>IFERROR(VLOOKUP($C98,Import!$B$3:$L$408,3,FALSE),"")</f>
        <v>2B</v>
      </c>
      <c r="H98" s="112" t="str">
        <f>IFERROR(VLOOKUP($C98,Import!$B$3:$L$408,4,FALSE),"")</f>
        <v>2B, SS, 3B</v>
      </c>
      <c r="I98" s="112">
        <f>IFERROR(VLOOKUP($C98,Import!$B$3:$L$408,5,FALSE),"")</f>
        <v>9</v>
      </c>
      <c r="J98" s="112" t="str">
        <f>IFERROR(VLOOKUP($C98,Import!$B$3:$L$408,2,FALSE),"")</f>
        <v>TEX</v>
      </c>
      <c r="K98" s="112">
        <f>IFERROR(VLOOKUP($C98,Import!$B$3:$L$408,6,FALSE),"")</f>
        <v>559</v>
      </c>
      <c r="L98" s="112">
        <f>IFERROR(VLOOKUP($C98,Import!$B$3:$L$408,7,FALSE),"")</f>
        <v>77</v>
      </c>
      <c r="M98" s="112">
        <f>IFERROR(VLOOKUP($C98,Import!$B$3:$L$408,8,FALSE),"")</f>
        <v>10</v>
      </c>
      <c r="N98" s="112">
        <f>IFERROR(VLOOKUP($C98,Import!$B$3:$L$408,9,FALSE),"")</f>
        <v>59</v>
      </c>
      <c r="O98" s="112">
        <f>IFERROR(VLOOKUP($C98,Import!$B$3:$L$408,10,FALSE),"")</f>
        <v>15</v>
      </c>
      <c r="P98" s="278">
        <f>IFERROR(VLOOKUP($C98,Import!$B$3:$L$408,11,FALSE),"")</f>
        <v>0.27200000000000002</v>
      </c>
      <c r="Q98" s="2">
        <f t="shared" si="25"/>
        <v>152.048</v>
      </c>
      <c r="R98" s="2">
        <f>IF(D98='User Input'!$C$1,1,0)</f>
        <v>0</v>
      </c>
      <c r="S98" s="2">
        <f t="shared" si="30"/>
        <v>0</v>
      </c>
      <c r="T98" s="2">
        <f t="shared" si="31"/>
        <v>0</v>
      </c>
      <c r="U98" s="2" t="str">
        <f t="shared" si="27"/>
        <v>Jurickson Profar</v>
      </c>
      <c r="V98" s="2">
        <f t="shared" si="28"/>
        <v>0</v>
      </c>
      <c r="W98" s="9" t="str">
        <f t="shared" si="29"/>
        <v>TEX</v>
      </c>
      <c r="X98" s="231">
        <v>96</v>
      </c>
      <c r="Y98" s="280">
        <f>IFERROR(VLOOKUP(Z98,Import!$B$3:$T$450,19,FALSE),"")</f>
        <v>247</v>
      </c>
      <c r="Z98" s="227" t="str">
        <f>IFERROR(VLOOKUP(X98,Import!$W$3:$X$419,2,FALSE),"")</f>
        <v>Dillon Gee</v>
      </c>
      <c r="AA98" s="235"/>
      <c r="AB98" s="237"/>
      <c r="AC98" s="112" t="str">
        <f>IFERROR(VLOOKUP($Z98,Import!$B$3:$L$408,2,FALSE),"")</f>
        <v>NYN</v>
      </c>
      <c r="AD98" s="112" t="str">
        <f>IFERROR(VLOOKUP($Z98,Import!$B$3:$L$408,3,FALSE),"")</f>
        <v>SP</v>
      </c>
      <c r="AE98" s="112" t="str">
        <f>IFERROR(VLOOKUP($Z98,Import!$B$3:$L$408,4,FALSE),"")</f>
        <v>SP</v>
      </c>
      <c r="AF98" s="112">
        <f>IFERROR(VLOOKUP($Z98,Import!$B$3:$L$408,5,FALSE),"")</f>
        <v>2</v>
      </c>
      <c r="AG98" s="112" t="str">
        <f>IFERROR(VLOOKUP($Z98,Import!$B$3:$L$408,2,FALSE),"")</f>
        <v>NYN</v>
      </c>
      <c r="AH98" s="112">
        <f>IFERROR(VLOOKUP($Z98,Import!$B$3:$Z$408,12,FALSE),"")</f>
        <v>195</v>
      </c>
      <c r="AI98" s="218">
        <f>IFERROR(VLOOKUP($Z98,Import!$B$3:$Z$408,15,FALSE),"")</f>
        <v>3.91</v>
      </c>
      <c r="AJ98" s="218">
        <f>IFERROR(VLOOKUP($Z98,Import!$B$3:$Z$408,16,FALSE),"")</f>
        <v>1.3</v>
      </c>
      <c r="AK98" s="112">
        <f>IFERROR(VLOOKUP($Z98,Import!$B$3:$Z$408,13,FALSE),"")</f>
        <v>10</v>
      </c>
      <c r="AL98" s="112">
        <f>IFERROR(VLOOKUP($Z98,Import!$B$3:$Z$408,14,FALSE),"")</f>
        <v>0</v>
      </c>
      <c r="AM98" s="112">
        <f>IFERROR(VLOOKUP($Z98,Import!$B$3:$Z$408,17,FALSE),"")</f>
        <v>135</v>
      </c>
      <c r="AN98" s="2">
        <f t="shared" si="32"/>
        <v>762.45</v>
      </c>
      <c r="AO98" s="2">
        <f t="shared" si="33"/>
        <v>253.5</v>
      </c>
      <c r="AP98" s="2">
        <f>IF(AA98='User Input'!$C$1,1,0)</f>
        <v>0</v>
      </c>
      <c r="AQ98" s="2">
        <f t="shared" si="20"/>
        <v>0</v>
      </c>
      <c r="AR98" s="2">
        <f t="shared" si="21"/>
        <v>0</v>
      </c>
      <c r="AS98" s="2" t="str">
        <f t="shared" si="22"/>
        <v>Dillon Gee</v>
      </c>
      <c r="AT98" s="2">
        <f t="shared" si="23"/>
        <v>0</v>
      </c>
      <c r="AU98" s="9" t="str">
        <f t="shared" si="24"/>
        <v>NYN</v>
      </c>
    </row>
    <row r="99" spans="1:47" s="202" customFormat="1">
      <c r="A99" s="277">
        <f t="shared" si="34"/>
        <v>97</v>
      </c>
      <c r="B99" s="277">
        <f>IFERROR(VLOOKUP(C99,Import!$B$3:$T$450,19,FALSE),"")</f>
        <v>145</v>
      </c>
      <c r="C99" s="111" t="str">
        <f>IFERROR(VLOOKUP(A99,Import!$V$3:$X$419,3,FALSE),"")</f>
        <v>Jimmy Rollins</v>
      </c>
      <c r="D99" s="235"/>
      <c r="E99" s="204"/>
      <c r="F99" s="112" t="str">
        <f>IFERROR(VLOOKUP($C99,Import!$B$3:$L$408,2,FALSE),"")</f>
        <v>PHI</v>
      </c>
      <c r="G99" s="112" t="str">
        <f>IFERROR(VLOOKUP($C99,Import!$B$3:$L$408,3,FALSE),"")</f>
        <v>SS</v>
      </c>
      <c r="H99" s="112" t="str">
        <f>IFERROR(VLOOKUP($C99,Import!$B$3:$L$408,4,FALSE),"")</f>
        <v>SS</v>
      </c>
      <c r="I99" s="112">
        <f>IFERROR(VLOOKUP($C99,Import!$B$3:$L$408,5,FALSE),"")</f>
        <v>9</v>
      </c>
      <c r="J99" s="112" t="str">
        <f>IFERROR(VLOOKUP($C99,Import!$B$3:$L$408,2,FALSE),"")</f>
        <v>PHI</v>
      </c>
      <c r="K99" s="112">
        <f>IFERROR(VLOOKUP($C99,Import!$B$3:$L$408,6,FALSE),"")</f>
        <v>578</v>
      </c>
      <c r="L99" s="112">
        <f>IFERROR(VLOOKUP($C99,Import!$B$3:$L$408,7,FALSE),"")</f>
        <v>71</v>
      </c>
      <c r="M99" s="112">
        <f>IFERROR(VLOOKUP($C99,Import!$B$3:$L$408,8,FALSE),"")</f>
        <v>12</v>
      </c>
      <c r="N99" s="112">
        <f>IFERROR(VLOOKUP($C99,Import!$B$3:$L$408,9,FALSE),"")</f>
        <v>57</v>
      </c>
      <c r="O99" s="112">
        <f>IFERROR(VLOOKUP($C99,Import!$B$3:$L$408,10,FALSE),"")</f>
        <v>20</v>
      </c>
      <c r="P99" s="278">
        <f>IFERROR(VLOOKUP($C99,Import!$B$3:$L$408,11,FALSE),"")</f>
        <v>0.249</v>
      </c>
      <c r="Q99" s="2">
        <f t="shared" si="25"/>
        <v>143.922</v>
      </c>
      <c r="R99" s="2">
        <f>IF(D99='User Input'!$C$1,1,0)</f>
        <v>0</v>
      </c>
      <c r="S99" s="2">
        <f t="shared" si="30"/>
        <v>0</v>
      </c>
      <c r="T99" s="2">
        <f t="shared" si="31"/>
        <v>0</v>
      </c>
      <c r="U99" s="2" t="str">
        <f t="shared" si="27"/>
        <v>Jimmy Rollins</v>
      </c>
      <c r="V99" s="2">
        <f t="shared" si="28"/>
        <v>0</v>
      </c>
      <c r="W99" s="9" t="str">
        <f t="shared" si="29"/>
        <v>PHI</v>
      </c>
      <c r="X99" s="231">
        <v>97</v>
      </c>
      <c r="Y99" s="280">
        <f>IFERROR(VLOOKUP(Z99,Import!$B$3:$T$450,19,FALSE),"")</f>
        <v>249</v>
      </c>
      <c r="Z99" s="227" t="str">
        <f>IFERROR(VLOOKUP(X99,Import!$W$3:$X$419,2,FALSE),"")</f>
        <v>Chad Qualls</v>
      </c>
      <c r="AA99" s="235"/>
      <c r="AB99" s="219"/>
      <c r="AC99" s="112" t="str">
        <f>IFERROR(VLOOKUP($Z99,Import!$B$3:$L$408,2,FALSE),"")</f>
        <v>HOU</v>
      </c>
      <c r="AD99" s="112" t="str">
        <f>IFERROR(VLOOKUP($Z99,Import!$B$3:$L$408,3,FALSE),"")</f>
        <v>RP</v>
      </c>
      <c r="AE99" s="112" t="str">
        <f>IFERROR(VLOOKUP($Z99,Import!$B$3:$L$408,4,FALSE),"")</f>
        <v>RP</v>
      </c>
      <c r="AF99" s="112">
        <f>IFERROR(VLOOKUP($Z99,Import!$B$3:$L$408,5,FALSE),"")</f>
        <v>2</v>
      </c>
      <c r="AG99" s="112" t="str">
        <f>IFERROR(VLOOKUP($Z99,Import!$B$3:$L$408,2,FALSE),"")</f>
        <v>HOU</v>
      </c>
      <c r="AH99" s="112">
        <f>IFERROR(VLOOKUP($Z99,Import!$B$3:$Z$408,12,FALSE),"")</f>
        <v>58</v>
      </c>
      <c r="AI99" s="218">
        <f>IFERROR(VLOOKUP($Z99,Import!$B$3:$Z$408,15,FALSE),"")</f>
        <v>3.42</v>
      </c>
      <c r="AJ99" s="218">
        <f>IFERROR(VLOOKUP($Z99,Import!$B$3:$Z$408,16,FALSE),"")</f>
        <v>1.33</v>
      </c>
      <c r="AK99" s="112">
        <f>IFERROR(VLOOKUP($Z99,Import!$B$3:$Z$408,13,FALSE),"")</f>
        <v>2</v>
      </c>
      <c r="AL99" s="112">
        <f>IFERROR(VLOOKUP($Z99,Import!$B$3:$Z$408,14,FALSE),"")</f>
        <v>21</v>
      </c>
      <c r="AM99" s="112">
        <f>IFERROR(VLOOKUP($Z99,Import!$B$3:$Z$408,17,FALSE),"")</f>
        <v>41</v>
      </c>
      <c r="AN99" s="2">
        <f t="shared" si="32"/>
        <v>198.35999999999999</v>
      </c>
      <c r="AO99" s="2">
        <f t="shared" si="33"/>
        <v>77.14</v>
      </c>
      <c r="AP99" s="2">
        <f>IF(AA99='User Input'!$C$1,1,0)</f>
        <v>0</v>
      </c>
      <c r="AQ99" s="2">
        <f t="shared" si="20"/>
        <v>0</v>
      </c>
      <c r="AR99" s="2">
        <f t="shared" si="21"/>
        <v>0</v>
      </c>
      <c r="AS99" s="2" t="str">
        <f t="shared" si="22"/>
        <v>Chad Qualls</v>
      </c>
      <c r="AT99" s="2">
        <f t="shared" si="23"/>
        <v>0</v>
      </c>
      <c r="AU99" s="9" t="str">
        <f t="shared" si="24"/>
        <v>HOU</v>
      </c>
    </row>
    <row r="100" spans="1:47" s="202" customFormat="1">
      <c r="A100" s="277">
        <f t="shared" si="34"/>
        <v>98</v>
      </c>
      <c r="B100" s="277">
        <f>IFERROR(VLOOKUP(C100,Import!$B$3:$T$450,19,FALSE),"")</f>
        <v>151</v>
      </c>
      <c r="C100" s="111" t="str">
        <f>IFERROR(VLOOKUP(A100,Import!$V$3:$X$419,3,FALSE),"")</f>
        <v>Norichika Aoki</v>
      </c>
      <c r="D100" s="236"/>
      <c r="E100" s="224"/>
      <c r="F100" s="112" t="str">
        <f>IFERROR(VLOOKUP($C100,Import!$B$3:$L$408,2,FALSE),"")</f>
        <v>KC</v>
      </c>
      <c r="G100" s="112" t="str">
        <f>IFERROR(VLOOKUP($C100,Import!$B$3:$L$408,3,FALSE),"")</f>
        <v>OF</v>
      </c>
      <c r="H100" s="112" t="str">
        <f>IFERROR(VLOOKUP($C100,Import!$B$3:$L$408,4,FALSE),"")</f>
        <v>OF</v>
      </c>
      <c r="I100" s="112">
        <f>IFERROR(VLOOKUP($C100,Import!$B$3:$L$408,5,FALSE),"")</f>
        <v>9</v>
      </c>
      <c r="J100" s="112" t="str">
        <f>IFERROR(VLOOKUP($C100,Import!$B$3:$L$408,2,FALSE),"")</f>
        <v>KC</v>
      </c>
      <c r="K100" s="112">
        <f>IFERROR(VLOOKUP($C100,Import!$B$3:$L$408,6,FALSE),"")</f>
        <v>588</v>
      </c>
      <c r="L100" s="112">
        <f>IFERROR(VLOOKUP($C100,Import!$B$3:$L$408,7,FALSE),"")</f>
        <v>92</v>
      </c>
      <c r="M100" s="112">
        <f>IFERROR(VLOOKUP($C100,Import!$B$3:$L$408,8,FALSE),"")</f>
        <v>10</v>
      </c>
      <c r="N100" s="112">
        <f>IFERROR(VLOOKUP($C100,Import!$B$3:$L$408,9,FALSE),"")</f>
        <v>53</v>
      </c>
      <c r="O100" s="112">
        <f>IFERROR(VLOOKUP($C100,Import!$B$3:$L$408,10,FALSE),"")</f>
        <v>24</v>
      </c>
      <c r="P100" s="278">
        <f>IFERROR(VLOOKUP($C100,Import!$B$3:$L$408,11,FALSE),"")</f>
        <v>0.29299999999999998</v>
      </c>
      <c r="Q100" s="2">
        <f t="shared" si="25"/>
        <v>172.28399999999999</v>
      </c>
      <c r="R100" s="2">
        <f>IF(D100='User Input'!$C$1,1,0)</f>
        <v>0</v>
      </c>
      <c r="S100" s="2">
        <f t="shared" si="30"/>
        <v>0</v>
      </c>
      <c r="T100" s="2">
        <f t="shared" si="31"/>
        <v>0</v>
      </c>
      <c r="U100" s="2" t="str">
        <f t="shared" si="27"/>
        <v>Norichika Aoki</v>
      </c>
      <c r="V100" s="2">
        <f t="shared" si="28"/>
        <v>0</v>
      </c>
      <c r="W100" s="9" t="str">
        <f t="shared" si="29"/>
        <v>KC</v>
      </c>
      <c r="X100" s="231">
        <v>98</v>
      </c>
      <c r="Y100" s="280">
        <f>IFERROR(VLOOKUP(Z100,Import!$B$3:$T$450,19,FALSE),"")</f>
        <v>251</v>
      </c>
      <c r="Z100" s="227" t="str">
        <f>IFERROR(VLOOKUP(X100,Import!$W$3:$X$419,2,FALSE),"")</f>
        <v>Wily Peralta</v>
      </c>
      <c r="AA100" s="235"/>
      <c r="AB100" s="237"/>
      <c r="AC100" s="112" t="str">
        <f>IFERROR(VLOOKUP($Z100,Import!$B$3:$L$408,2,FALSE),"")</f>
        <v>MIL</v>
      </c>
      <c r="AD100" s="112" t="str">
        <f>IFERROR(VLOOKUP($Z100,Import!$B$3:$L$408,3,FALSE),"")</f>
        <v>SP</v>
      </c>
      <c r="AE100" s="112" t="str">
        <f>IFERROR(VLOOKUP($Z100,Import!$B$3:$L$408,4,FALSE),"")</f>
        <v>SP</v>
      </c>
      <c r="AF100" s="112">
        <f>IFERROR(VLOOKUP($Z100,Import!$B$3:$L$408,5,FALSE),"")</f>
        <v>2</v>
      </c>
      <c r="AG100" s="112" t="str">
        <f>IFERROR(VLOOKUP($Z100,Import!$B$3:$L$408,2,FALSE),"")</f>
        <v>MIL</v>
      </c>
      <c r="AH100" s="112">
        <f>IFERROR(VLOOKUP($Z100,Import!$B$3:$Z$408,12,FALSE),"")</f>
        <v>188</v>
      </c>
      <c r="AI100" s="218">
        <f>IFERROR(VLOOKUP($Z100,Import!$B$3:$Z$408,15,FALSE),"")</f>
        <v>3.94</v>
      </c>
      <c r="AJ100" s="218">
        <f>IFERROR(VLOOKUP($Z100,Import!$B$3:$Z$408,16,FALSE),"")</f>
        <v>1.34</v>
      </c>
      <c r="AK100" s="112">
        <f>IFERROR(VLOOKUP($Z100,Import!$B$3:$Z$408,13,FALSE),"")</f>
        <v>12</v>
      </c>
      <c r="AL100" s="112">
        <f>IFERROR(VLOOKUP($Z100,Import!$B$3:$Z$408,14,FALSE),"")</f>
        <v>0</v>
      </c>
      <c r="AM100" s="112">
        <f>IFERROR(VLOOKUP($Z100,Import!$B$3:$Z$408,17,FALSE),"")</f>
        <v>142</v>
      </c>
      <c r="AN100" s="2">
        <f t="shared" si="32"/>
        <v>740.72</v>
      </c>
      <c r="AO100" s="2">
        <f t="shared" si="33"/>
        <v>251.92000000000002</v>
      </c>
      <c r="AP100" s="2">
        <f>IF(AA100='User Input'!$C$1,1,0)</f>
        <v>0</v>
      </c>
      <c r="AQ100" s="2">
        <f t="shared" ref="AQ100:AQ163" si="35">AP100+AQ99</f>
        <v>0</v>
      </c>
      <c r="AR100" s="2">
        <f t="shared" ref="AR100:AR163" si="36">IF(AQ100=AQ99,0,AQ100)</f>
        <v>0</v>
      </c>
      <c r="AS100" s="2" t="str">
        <f t="shared" ref="AS100:AS163" si="37">Z100</f>
        <v>Wily Peralta</v>
      </c>
      <c r="AT100" s="2">
        <f t="shared" ref="AT100:AT163" si="38">AB100</f>
        <v>0</v>
      </c>
      <c r="AU100" s="9" t="str">
        <f t="shared" ref="AU100:AU163" si="39">AG100</f>
        <v>MIL</v>
      </c>
    </row>
    <row r="101" spans="1:47" s="202" customFormat="1">
      <c r="A101" s="277">
        <f t="shared" si="34"/>
        <v>99</v>
      </c>
      <c r="B101" s="277">
        <f>IFERROR(VLOOKUP(C101,Import!$B$3:$T$450,19,FALSE),"")</f>
        <v>152</v>
      </c>
      <c r="C101" s="111" t="str">
        <f>IFERROR(VLOOKUP(A101,Import!$V$3:$X$419,3,FALSE),"")</f>
        <v>Alfonso Soriano</v>
      </c>
      <c r="D101" s="236"/>
      <c r="E101" s="224"/>
      <c r="F101" s="112" t="str">
        <f>IFERROR(VLOOKUP($C101,Import!$B$3:$L$408,2,FALSE),"")</f>
        <v>NYA</v>
      </c>
      <c r="G101" s="112" t="str">
        <f>IFERROR(VLOOKUP($C101,Import!$B$3:$L$408,3,FALSE),"")</f>
        <v>OF</v>
      </c>
      <c r="H101" s="112" t="str">
        <f>IFERROR(VLOOKUP($C101,Import!$B$3:$L$408,4,FALSE),"")</f>
        <v>OF</v>
      </c>
      <c r="I101" s="112">
        <f>IFERROR(VLOOKUP($C101,Import!$B$3:$L$408,5,FALSE),"")</f>
        <v>9</v>
      </c>
      <c r="J101" s="112" t="str">
        <f>IFERROR(VLOOKUP($C101,Import!$B$3:$L$408,2,FALSE),"")</f>
        <v>NYA</v>
      </c>
      <c r="K101" s="112">
        <f>IFERROR(VLOOKUP($C101,Import!$B$3:$L$408,6,FALSE),"")</f>
        <v>544</v>
      </c>
      <c r="L101" s="112">
        <f>IFERROR(VLOOKUP($C101,Import!$B$3:$L$408,7,FALSE),"")</f>
        <v>72</v>
      </c>
      <c r="M101" s="112">
        <f>IFERROR(VLOOKUP($C101,Import!$B$3:$L$408,8,FALSE),"")</f>
        <v>26</v>
      </c>
      <c r="N101" s="112">
        <f>IFERROR(VLOOKUP($C101,Import!$B$3:$L$408,9,FALSE),"")</f>
        <v>91</v>
      </c>
      <c r="O101" s="112">
        <f>IFERROR(VLOOKUP($C101,Import!$B$3:$L$408,10,FALSE),"")</f>
        <v>8</v>
      </c>
      <c r="P101" s="278">
        <f>IFERROR(VLOOKUP($C101,Import!$B$3:$L$408,11,FALSE),"")</f>
        <v>0.251</v>
      </c>
      <c r="Q101" s="2">
        <f t="shared" si="25"/>
        <v>136.54400000000001</v>
      </c>
      <c r="R101" s="2">
        <f>IF(D101='User Input'!$C$1,1,0)</f>
        <v>0</v>
      </c>
      <c r="S101" s="2">
        <f t="shared" si="30"/>
        <v>0</v>
      </c>
      <c r="T101" s="2">
        <f t="shared" si="31"/>
        <v>0</v>
      </c>
      <c r="U101" s="2" t="str">
        <f t="shared" si="27"/>
        <v>Alfonso Soriano</v>
      </c>
      <c r="V101" s="2">
        <f t="shared" si="28"/>
        <v>0</v>
      </c>
      <c r="W101" s="9" t="str">
        <f t="shared" si="29"/>
        <v>NYA</v>
      </c>
      <c r="X101" s="231">
        <v>99</v>
      </c>
      <c r="Y101" s="280">
        <f>IFERROR(VLOOKUP(Z101,Import!$B$3:$T$450,19,FALSE),"")</f>
        <v>254</v>
      </c>
      <c r="Z101" s="227" t="str">
        <f>IFERROR(VLOOKUP(X101,Import!$W$3:$X$419,2,FALSE),"")</f>
        <v>Hector Santiago</v>
      </c>
      <c r="AA101" s="235"/>
      <c r="AB101" s="238"/>
      <c r="AC101" s="112" t="str">
        <f>IFERROR(VLOOKUP($Z101,Import!$B$3:$L$408,2,FALSE),"")</f>
        <v>LAA</v>
      </c>
      <c r="AD101" s="112" t="str">
        <f>IFERROR(VLOOKUP($Z101,Import!$B$3:$L$408,3,FALSE),"")</f>
        <v>SP</v>
      </c>
      <c r="AE101" s="112" t="str">
        <f>IFERROR(VLOOKUP($Z101,Import!$B$3:$L$408,4,FALSE),"")</f>
        <v>SP</v>
      </c>
      <c r="AF101" s="112">
        <f>IFERROR(VLOOKUP($Z101,Import!$B$3:$L$408,5,FALSE),"")</f>
        <v>2</v>
      </c>
      <c r="AG101" s="112" t="str">
        <f>IFERROR(VLOOKUP($Z101,Import!$B$3:$L$408,2,FALSE),"")</f>
        <v>LAA</v>
      </c>
      <c r="AH101" s="112">
        <f>IFERROR(VLOOKUP($Z101,Import!$B$3:$Z$408,12,FALSE),"")</f>
        <v>172</v>
      </c>
      <c r="AI101" s="218">
        <f>IFERROR(VLOOKUP($Z101,Import!$B$3:$Z$408,15,FALSE),"")</f>
        <v>3.92</v>
      </c>
      <c r="AJ101" s="218">
        <f>IFERROR(VLOOKUP($Z101,Import!$B$3:$Z$408,16,FALSE),"")</f>
        <v>1.38</v>
      </c>
      <c r="AK101" s="112">
        <f>IFERROR(VLOOKUP($Z101,Import!$B$3:$Z$408,13,FALSE),"")</f>
        <v>11</v>
      </c>
      <c r="AL101" s="112">
        <f>IFERROR(VLOOKUP($Z101,Import!$B$3:$Z$408,14,FALSE),"")</f>
        <v>0</v>
      </c>
      <c r="AM101" s="112">
        <f>IFERROR(VLOOKUP($Z101,Import!$B$3:$Z$408,17,FALSE),"")</f>
        <v>158</v>
      </c>
      <c r="AN101" s="2">
        <f t="shared" si="32"/>
        <v>674.24</v>
      </c>
      <c r="AO101" s="2">
        <f t="shared" si="33"/>
        <v>237.35999999999999</v>
      </c>
      <c r="AP101" s="2">
        <f>IF(AA101='User Input'!$C$1,1,0)</f>
        <v>0</v>
      </c>
      <c r="AQ101" s="2">
        <f t="shared" si="35"/>
        <v>0</v>
      </c>
      <c r="AR101" s="2">
        <f t="shared" si="36"/>
        <v>0</v>
      </c>
      <c r="AS101" s="2" t="str">
        <f t="shared" si="37"/>
        <v>Hector Santiago</v>
      </c>
      <c r="AT101" s="2">
        <f t="shared" si="38"/>
        <v>0</v>
      </c>
      <c r="AU101" s="9" t="str">
        <f t="shared" si="39"/>
        <v>LAA</v>
      </c>
    </row>
    <row r="102" spans="1:47" s="202" customFormat="1">
      <c r="A102" s="277">
        <f t="shared" si="34"/>
        <v>100</v>
      </c>
      <c r="B102" s="277">
        <f>IFERROR(VLOOKUP(C102,Import!$B$3:$T$450,19,FALSE),"")</f>
        <v>153</v>
      </c>
      <c r="C102" s="111" t="str">
        <f>IFERROR(VLOOKUP(A102,Import!$V$3:$X$419,3,FALSE),"")</f>
        <v>Domonic Brown</v>
      </c>
      <c r="D102" s="236"/>
      <c r="E102" s="228"/>
      <c r="F102" s="112" t="str">
        <f>IFERROR(VLOOKUP($C102,Import!$B$3:$L$408,2,FALSE),"")</f>
        <v>PHI</v>
      </c>
      <c r="G102" s="112" t="str">
        <f>IFERROR(VLOOKUP($C102,Import!$B$3:$L$408,3,FALSE),"")</f>
        <v>OF</v>
      </c>
      <c r="H102" s="112" t="str">
        <f>IFERROR(VLOOKUP($C102,Import!$B$3:$L$408,4,FALSE),"")</f>
        <v>OF</v>
      </c>
      <c r="I102" s="112">
        <f>IFERROR(VLOOKUP($C102,Import!$B$3:$L$408,5,FALSE),"")</f>
        <v>9</v>
      </c>
      <c r="J102" s="112" t="str">
        <f>IFERROR(VLOOKUP($C102,Import!$B$3:$L$408,2,FALSE),"")</f>
        <v>PHI</v>
      </c>
      <c r="K102" s="112">
        <f>IFERROR(VLOOKUP($C102,Import!$B$3:$L$408,6,FALSE),"")</f>
        <v>508</v>
      </c>
      <c r="L102" s="112">
        <f>IFERROR(VLOOKUP($C102,Import!$B$3:$L$408,7,FALSE),"")</f>
        <v>62</v>
      </c>
      <c r="M102" s="112">
        <f>IFERROR(VLOOKUP($C102,Import!$B$3:$L$408,8,FALSE),"")</f>
        <v>21</v>
      </c>
      <c r="N102" s="112">
        <f>IFERROR(VLOOKUP($C102,Import!$B$3:$L$408,9,FALSE),"")</f>
        <v>73</v>
      </c>
      <c r="O102" s="112">
        <f>IFERROR(VLOOKUP($C102,Import!$B$3:$L$408,10,FALSE),"")</f>
        <v>10</v>
      </c>
      <c r="P102" s="278">
        <f>IFERROR(VLOOKUP($C102,Import!$B$3:$L$408,11,FALSE),"")</f>
        <v>0.255</v>
      </c>
      <c r="Q102" s="2">
        <f t="shared" si="25"/>
        <v>129.54</v>
      </c>
      <c r="R102" s="2">
        <f>IF(D102='User Input'!$C$1,1,0)</f>
        <v>0</v>
      </c>
      <c r="S102" s="2">
        <f t="shared" si="30"/>
        <v>0</v>
      </c>
      <c r="T102" s="2">
        <f t="shared" si="31"/>
        <v>0</v>
      </c>
      <c r="U102" s="2" t="str">
        <f t="shared" si="27"/>
        <v>Domonic Brown</v>
      </c>
      <c r="V102" s="2">
        <f t="shared" si="28"/>
        <v>0</v>
      </c>
      <c r="W102" s="9" t="str">
        <f t="shared" si="29"/>
        <v>PHI</v>
      </c>
      <c r="X102" s="231">
        <v>100</v>
      </c>
      <c r="Y102" s="280">
        <f>IFERROR(VLOOKUP(Z102,Import!$B$3:$T$450,19,FALSE),"")</f>
        <v>255</v>
      </c>
      <c r="Z102" s="227" t="str">
        <f>IFERROR(VLOOKUP(X102,Import!$W$3:$X$419,2,FALSE),"")</f>
        <v>Joakim Soria</v>
      </c>
      <c r="AA102" s="235"/>
      <c r="AB102" s="219"/>
      <c r="AC102" s="112" t="str">
        <f>IFERROR(VLOOKUP($Z102,Import!$B$3:$L$408,2,FALSE),"")</f>
        <v>TEX</v>
      </c>
      <c r="AD102" s="112" t="str">
        <f>IFERROR(VLOOKUP($Z102,Import!$B$3:$L$408,3,FALSE),"")</f>
        <v>RP</v>
      </c>
      <c r="AE102" s="112" t="str">
        <f>IFERROR(VLOOKUP($Z102,Import!$B$3:$L$408,4,FALSE),"")</f>
        <v>RP</v>
      </c>
      <c r="AF102" s="112">
        <f>IFERROR(VLOOKUP($Z102,Import!$B$3:$L$408,5,FALSE),"")</f>
        <v>2</v>
      </c>
      <c r="AG102" s="112" t="str">
        <f>IFERROR(VLOOKUP($Z102,Import!$B$3:$L$408,2,FALSE),"")</f>
        <v>TEX</v>
      </c>
      <c r="AH102" s="112">
        <f>IFERROR(VLOOKUP($Z102,Import!$B$3:$Z$408,12,FALSE),"")</f>
        <v>56</v>
      </c>
      <c r="AI102" s="218">
        <f>IFERROR(VLOOKUP($Z102,Import!$B$3:$Z$408,15,FALSE),"")</f>
        <v>3.87</v>
      </c>
      <c r="AJ102" s="218">
        <f>IFERROR(VLOOKUP($Z102,Import!$B$3:$Z$408,16,FALSE),"")</f>
        <v>1.31</v>
      </c>
      <c r="AK102" s="112">
        <f>IFERROR(VLOOKUP($Z102,Import!$B$3:$Z$408,13,FALSE),"")</f>
        <v>3</v>
      </c>
      <c r="AL102" s="112">
        <f>IFERROR(VLOOKUP($Z102,Import!$B$3:$Z$408,14,FALSE),"")</f>
        <v>6</v>
      </c>
      <c r="AM102" s="112">
        <f>IFERROR(VLOOKUP($Z102,Import!$B$3:$Z$408,17,FALSE),"")</f>
        <v>58</v>
      </c>
      <c r="AN102" s="2">
        <f t="shared" si="32"/>
        <v>216.72</v>
      </c>
      <c r="AO102" s="2">
        <f t="shared" si="33"/>
        <v>73.36</v>
      </c>
      <c r="AP102" s="2">
        <f>IF(AA102='User Input'!$C$1,1,0)</f>
        <v>0</v>
      </c>
      <c r="AQ102" s="2">
        <f t="shared" si="35"/>
        <v>0</v>
      </c>
      <c r="AR102" s="2">
        <f t="shared" si="36"/>
        <v>0</v>
      </c>
      <c r="AS102" s="2" t="str">
        <f t="shared" si="37"/>
        <v>Joakim Soria</v>
      </c>
      <c r="AT102" s="2">
        <f t="shared" si="38"/>
        <v>0</v>
      </c>
      <c r="AU102" s="9" t="str">
        <f t="shared" si="39"/>
        <v>TEX</v>
      </c>
    </row>
    <row r="103" spans="1:47" s="202" customFormat="1">
      <c r="A103" s="277">
        <f t="shared" si="34"/>
        <v>101</v>
      </c>
      <c r="B103" s="277">
        <f>IFERROR(VLOOKUP(C103,Import!$B$3:$T$450,19,FALSE),"")</f>
        <v>154</v>
      </c>
      <c r="C103" s="111" t="str">
        <f>IFERROR(VLOOKUP(A103,Import!$V$3:$X$419,3,FALSE),"")</f>
        <v>Curtis Granderson</v>
      </c>
      <c r="D103" s="236"/>
      <c r="E103" s="240"/>
      <c r="F103" s="112" t="str">
        <f>IFERROR(VLOOKUP($C103,Import!$B$3:$L$408,2,FALSE),"")</f>
        <v>NYN</v>
      </c>
      <c r="G103" s="112" t="str">
        <f>IFERROR(VLOOKUP($C103,Import!$B$3:$L$408,3,FALSE),"")</f>
        <v>OF</v>
      </c>
      <c r="H103" s="112" t="str">
        <f>IFERROR(VLOOKUP($C103,Import!$B$3:$L$408,4,FALSE),"")</f>
        <v>OF</v>
      </c>
      <c r="I103" s="112">
        <f>IFERROR(VLOOKUP($C103,Import!$B$3:$L$408,5,FALSE),"")</f>
        <v>9</v>
      </c>
      <c r="J103" s="112" t="str">
        <f>IFERROR(VLOOKUP($C103,Import!$B$3:$L$408,2,FALSE),"")</f>
        <v>NYN</v>
      </c>
      <c r="K103" s="112">
        <f>IFERROR(VLOOKUP($C103,Import!$B$3:$L$408,6,FALSE),"")</f>
        <v>532</v>
      </c>
      <c r="L103" s="112">
        <f>IFERROR(VLOOKUP($C103,Import!$B$3:$L$408,7,FALSE),"")</f>
        <v>76</v>
      </c>
      <c r="M103" s="112">
        <f>IFERROR(VLOOKUP($C103,Import!$B$3:$L$408,8,FALSE),"")</f>
        <v>28</v>
      </c>
      <c r="N103" s="112">
        <f>IFERROR(VLOOKUP($C103,Import!$B$3:$L$408,9,FALSE),"")</f>
        <v>86</v>
      </c>
      <c r="O103" s="112">
        <f>IFERROR(VLOOKUP($C103,Import!$B$3:$L$408,10,FALSE),"")</f>
        <v>12</v>
      </c>
      <c r="P103" s="278">
        <f>IFERROR(VLOOKUP($C103,Import!$B$3:$L$408,11,FALSE),"")</f>
        <v>0.23499999999999999</v>
      </c>
      <c r="Q103" s="2">
        <f t="shared" si="25"/>
        <v>125.02</v>
      </c>
      <c r="R103" s="2">
        <f>IF(D103='User Input'!$C$1,1,0)</f>
        <v>0</v>
      </c>
      <c r="S103" s="2">
        <f t="shared" si="30"/>
        <v>0</v>
      </c>
      <c r="T103" s="2">
        <f t="shared" si="31"/>
        <v>0</v>
      </c>
      <c r="U103" s="2" t="str">
        <f t="shared" si="27"/>
        <v>Curtis Granderson</v>
      </c>
      <c r="V103" s="2">
        <f t="shared" si="28"/>
        <v>0</v>
      </c>
      <c r="W103" s="9" t="str">
        <f t="shared" si="29"/>
        <v>NYN</v>
      </c>
      <c r="X103" s="231">
        <v>101</v>
      </c>
      <c r="Y103" s="280">
        <f>IFERROR(VLOOKUP(Z103,Import!$B$3:$T$450,19,FALSE),"")</f>
        <v>256</v>
      </c>
      <c r="Z103" s="227" t="str">
        <f>IFERROR(VLOOKUP(X103,Import!$W$3:$X$419,2,FALSE),"")</f>
        <v>Erasmo Ramirez</v>
      </c>
      <c r="AA103" s="235"/>
      <c r="AB103" s="219"/>
      <c r="AC103" s="112" t="str">
        <f>IFERROR(VLOOKUP($Z103,Import!$B$3:$L$408,2,FALSE),"")</f>
        <v>SEA</v>
      </c>
      <c r="AD103" s="112" t="str">
        <f>IFERROR(VLOOKUP($Z103,Import!$B$3:$L$408,3,FALSE),"")</f>
        <v>SP</v>
      </c>
      <c r="AE103" s="112" t="str">
        <f>IFERROR(VLOOKUP($Z103,Import!$B$3:$L$408,4,FALSE),"")</f>
        <v>SP</v>
      </c>
      <c r="AF103" s="112">
        <f>IFERROR(VLOOKUP($Z103,Import!$B$3:$L$408,5,FALSE),"")</f>
        <v>1</v>
      </c>
      <c r="AG103" s="112" t="str">
        <f>IFERROR(VLOOKUP($Z103,Import!$B$3:$L$408,2,FALSE),"")</f>
        <v>SEA</v>
      </c>
      <c r="AH103" s="112">
        <f>IFERROR(VLOOKUP($Z103,Import!$B$3:$Z$408,12,FALSE),"")</f>
        <v>147</v>
      </c>
      <c r="AI103" s="218">
        <f>IFERROR(VLOOKUP($Z103,Import!$B$3:$Z$408,15,FALSE),"")</f>
        <v>3.89</v>
      </c>
      <c r="AJ103" s="218">
        <f>IFERROR(VLOOKUP($Z103,Import!$B$3:$Z$408,16,FALSE),"")</f>
        <v>1.26</v>
      </c>
      <c r="AK103" s="112">
        <f>IFERROR(VLOOKUP($Z103,Import!$B$3:$Z$408,13,FALSE),"")</f>
        <v>9</v>
      </c>
      <c r="AL103" s="112">
        <f>IFERROR(VLOOKUP($Z103,Import!$B$3:$Z$408,14,FALSE),"")</f>
        <v>0</v>
      </c>
      <c r="AM103" s="112">
        <f>IFERROR(VLOOKUP($Z103,Import!$B$3:$Z$408,17,FALSE),"")</f>
        <v>125</v>
      </c>
      <c r="AN103" s="2">
        <f t="shared" si="32"/>
        <v>571.83000000000004</v>
      </c>
      <c r="AO103" s="2">
        <f t="shared" si="33"/>
        <v>185.22</v>
      </c>
      <c r="AP103" s="2">
        <f>IF(AA103='User Input'!$C$1,1,0)</f>
        <v>0</v>
      </c>
      <c r="AQ103" s="2">
        <f t="shared" si="35"/>
        <v>0</v>
      </c>
      <c r="AR103" s="2">
        <f t="shared" si="36"/>
        <v>0</v>
      </c>
      <c r="AS103" s="2" t="str">
        <f t="shared" si="37"/>
        <v>Erasmo Ramirez</v>
      </c>
      <c r="AT103" s="2">
        <f t="shared" si="38"/>
        <v>0</v>
      </c>
      <c r="AU103" s="9" t="str">
        <f t="shared" si="39"/>
        <v>SEA</v>
      </c>
    </row>
    <row r="104" spans="1:47" s="202" customFormat="1">
      <c r="A104" s="277">
        <f t="shared" si="34"/>
        <v>102</v>
      </c>
      <c r="B104" s="277">
        <f>IFERROR(VLOOKUP(C104,Import!$B$3:$T$450,19,FALSE),"")</f>
        <v>155</v>
      </c>
      <c r="C104" s="111" t="str">
        <f>IFERROR(VLOOKUP(A104,Import!$V$3:$X$419,3,FALSE),"")</f>
        <v>Dexter Fowler</v>
      </c>
      <c r="D104" s="236"/>
      <c r="E104" s="240"/>
      <c r="F104" s="112" t="str">
        <f>IFERROR(VLOOKUP($C104,Import!$B$3:$L$408,2,FALSE),"")</f>
        <v>HOU</v>
      </c>
      <c r="G104" s="112" t="str">
        <f>IFERROR(VLOOKUP($C104,Import!$B$3:$L$408,3,FALSE),"")</f>
        <v>OF</v>
      </c>
      <c r="H104" s="112" t="str">
        <f>IFERROR(VLOOKUP($C104,Import!$B$3:$L$408,4,FALSE),"")</f>
        <v>OF</v>
      </c>
      <c r="I104" s="112">
        <f>IFERROR(VLOOKUP($C104,Import!$B$3:$L$408,5,FALSE),"")</f>
        <v>9</v>
      </c>
      <c r="J104" s="112" t="str">
        <f>IFERROR(VLOOKUP($C104,Import!$B$3:$L$408,2,FALSE),"")</f>
        <v>HOU</v>
      </c>
      <c r="K104" s="112">
        <f>IFERROR(VLOOKUP($C104,Import!$B$3:$L$408,6,FALSE),"")</f>
        <v>537</v>
      </c>
      <c r="L104" s="112">
        <f>IFERROR(VLOOKUP($C104,Import!$B$3:$L$408,7,FALSE),"")</f>
        <v>74</v>
      </c>
      <c r="M104" s="112">
        <f>IFERROR(VLOOKUP($C104,Import!$B$3:$L$408,8,FALSE),"")</f>
        <v>10</v>
      </c>
      <c r="N104" s="112">
        <f>IFERROR(VLOOKUP($C104,Import!$B$3:$L$408,9,FALSE),"")</f>
        <v>42</v>
      </c>
      <c r="O104" s="112">
        <f>IFERROR(VLOOKUP($C104,Import!$B$3:$L$408,10,FALSE),"")</f>
        <v>22</v>
      </c>
      <c r="P104" s="278">
        <f>IFERROR(VLOOKUP($C104,Import!$B$3:$L$408,11,FALSE),"")</f>
        <v>0.26700000000000002</v>
      </c>
      <c r="Q104" s="2">
        <f t="shared" si="25"/>
        <v>143.37900000000002</v>
      </c>
      <c r="R104" s="2">
        <f>IF(D104='User Input'!$C$1,1,0)</f>
        <v>0</v>
      </c>
      <c r="S104" s="2">
        <f t="shared" si="30"/>
        <v>0</v>
      </c>
      <c r="T104" s="2">
        <f t="shared" si="31"/>
        <v>0</v>
      </c>
      <c r="U104" s="2" t="str">
        <f t="shared" si="27"/>
        <v>Dexter Fowler</v>
      </c>
      <c r="V104" s="2">
        <f t="shared" si="28"/>
        <v>0</v>
      </c>
      <c r="W104" s="9" t="str">
        <f t="shared" si="29"/>
        <v>HOU</v>
      </c>
      <c r="X104" s="231">
        <v>102</v>
      </c>
      <c r="Y104" s="280">
        <f>IFERROR(VLOOKUP(Z104,Import!$B$3:$T$450,19,FALSE),"")</f>
        <v>257</v>
      </c>
      <c r="Z104" s="227" t="str">
        <f>IFERROR(VLOOKUP(X104,Import!$W$3:$X$419,2,FALSE),"")</f>
        <v>Tyler Skaggs</v>
      </c>
      <c r="AA104" s="235"/>
      <c r="AB104" s="219"/>
      <c r="AC104" s="112" t="str">
        <f>IFERROR(VLOOKUP($Z104,Import!$B$3:$L$408,2,FALSE),"")</f>
        <v>LAA</v>
      </c>
      <c r="AD104" s="112" t="str">
        <f>IFERROR(VLOOKUP($Z104,Import!$B$3:$L$408,3,FALSE),"")</f>
        <v>SP</v>
      </c>
      <c r="AE104" s="112" t="str">
        <f>IFERROR(VLOOKUP($Z104,Import!$B$3:$L$408,4,FALSE),"")</f>
        <v>SP</v>
      </c>
      <c r="AF104" s="112">
        <f>IFERROR(VLOOKUP($Z104,Import!$B$3:$L$408,5,FALSE),"")</f>
        <v>1</v>
      </c>
      <c r="AG104" s="112" t="str">
        <f>IFERROR(VLOOKUP($Z104,Import!$B$3:$L$408,2,FALSE),"")</f>
        <v>LAA</v>
      </c>
      <c r="AH104" s="112">
        <f>IFERROR(VLOOKUP($Z104,Import!$B$3:$Z$408,12,FALSE),"")</f>
        <v>160</v>
      </c>
      <c r="AI104" s="218">
        <f>IFERROR(VLOOKUP($Z104,Import!$B$3:$Z$408,15,FALSE),"")</f>
        <v>4.05</v>
      </c>
      <c r="AJ104" s="218">
        <f>IFERROR(VLOOKUP($Z104,Import!$B$3:$Z$408,16,FALSE),"")</f>
        <v>1.34</v>
      </c>
      <c r="AK104" s="112">
        <f>IFERROR(VLOOKUP($Z104,Import!$B$3:$Z$408,13,FALSE),"")</f>
        <v>9</v>
      </c>
      <c r="AL104" s="112">
        <f>IFERROR(VLOOKUP($Z104,Import!$B$3:$Z$408,14,FALSE),"")</f>
        <v>0</v>
      </c>
      <c r="AM104" s="112">
        <f>IFERROR(VLOOKUP($Z104,Import!$B$3:$Z$408,17,FALSE),"")</f>
        <v>142</v>
      </c>
      <c r="AN104" s="2">
        <f t="shared" si="32"/>
        <v>648</v>
      </c>
      <c r="AO104" s="2">
        <f t="shared" si="33"/>
        <v>214.4</v>
      </c>
      <c r="AP104" s="2">
        <f>IF(AA104='User Input'!$C$1,1,0)</f>
        <v>0</v>
      </c>
      <c r="AQ104" s="2">
        <f t="shared" si="35"/>
        <v>0</v>
      </c>
      <c r="AR104" s="2">
        <f t="shared" si="36"/>
        <v>0</v>
      </c>
      <c r="AS104" s="2" t="str">
        <f t="shared" si="37"/>
        <v>Tyler Skaggs</v>
      </c>
      <c r="AT104" s="2">
        <f t="shared" si="38"/>
        <v>0</v>
      </c>
      <c r="AU104" s="9" t="str">
        <f t="shared" si="39"/>
        <v>LAA</v>
      </c>
    </row>
    <row r="105" spans="1:47" s="202" customFormat="1">
      <c r="A105" s="277">
        <f t="shared" si="34"/>
        <v>103</v>
      </c>
      <c r="B105" s="277">
        <f>IFERROR(VLOOKUP(C105,Import!$B$3:$T$450,19,FALSE),"")</f>
        <v>156</v>
      </c>
      <c r="C105" s="111" t="str">
        <f>IFERROR(VLOOKUP(A105,Import!$V$3:$X$419,3,FALSE),"")</f>
        <v>Austin Jackson</v>
      </c>
      <c r="D105" s="236"/>
      <c r="E105" s="240"/>
      <c r="F105" s="112" t="str">
        <f>IFERROR(VLOOKUP($C105,Import!$B$3:$L$408,2,FALSE),"")</f>
        <v>DET</v>
      </c>
      <c r="G105" s="112" t="str">
        <f>IFERROR(VLOOKUP($C105,Import!$B$3:$L$408,3,FALSE),"")</f>
        <v>OF</v>
      </c>
      <c r="H105" s="112" t="str">
        <f>IFERROR(VLOOKUP($C105,Import!$B$3:$L$408,4,FALSE),"")</f>
        <v>OF</v>
      </c>
      <c r="I105" s="112">
        <f>IFERROR(VLOOKUP($C105,Import!$B$3:$L$408,5,FALSE),"")</f>
        <v>9</v>
      </c>
      <c r="J105" s="112" t="str">
        <f>IFERROR(VLOOKUP($C105,Import!$B$3:$L$408,2,FALSE),"")</f>
        <v>DET</v>
      </c>
      <c r="K105" s="112">
        <f>IFERROR(VLOOKUP($C105,Import!$B$3:$L$408,6,FALSE),"")</f>
        <v>519</v>
      </c>
      <c r="L105" s="112">
        <f>IFERROR(VLOOKUP($C105,Import!$B$3:$L$408,7,FALSE),"")</f>
        <v>76</v>
      </c>
      <c r="M105" s="112">
        <f>IFERROR(VLOOKUP($C105,Import!$B$3:$L$408,8,FALSE),"")</f>
        <v>15</v>
      </c>
      <c r="N105" s="112">
        <f>IFERROR(VLOOKUP($C105,Import!$B$3:$L$408,9,FALSE),"")</f>
        <v>72</v>
      </c>
      <c r="O105" s="112">
        <f>IFERROR(VLOOKUP($C105,Import!$B$3:$L$408,10,FALSE),"")</f>
        <v>14</v>
      </c>
      <c r="P105" s="278">
        <f>IFERROR(VLOOKUP($C105,Import!$B$3:$L$408,11,FALSE),"")</f>
        <v>0.26800000000000002</v>
      </c>
      <c r="Q105" s="2">
        <f t="shared" si="25"/>
        <v>139.09200000000001</v>
      </c>
      <c r="R105" s="2">
        <f>IF(D105='User Input'!$C$1,1,0)</f>
        <v>0</v>
      </c>
      <c r="S105" s="2">
        <f t="shared" si="30"/>
        <v>0</v>
      </c>
      <c r="T105" s="2">
        <f t="shared" si="31"/>
        <v>0</v>
      </c>
      <c r="U105" s="2" t="str">
        <f t="shared" si="27"/>
        <v>Austin Jackson</v>
      </c>
      <c r="V105" s="2">
        <f t="shared" si="28"/>
        <v>0</v>
      </c>
      <c r="W105" s="9" t="str">
        <f t="shared" si="29"/>
        <v>DET</v>
      </c>
      <c r="X105" s="231">
        <v>103</v>
      </c>
      <c r="Y105" s="280">
        <f>IFERROR(VLOOKUP(Z105,Import!$B$3:$T$450,19,FALSE),"")</f>
        <v>258</v>
      </c>
      <c r="Z105" s="227" t="str">
        <f>IFERROR(VLOOKUP(X105,Import!$W$3:$X$419,2,FALSE),"")</f>
        <v>Matt Lindstrom</v>
      </c>
      <c r="AA105" s="235"/>
      <c r="AB105" s="219"/>
      <c r="AC105" s="112" t="str">
        <f>IFERROR(VLOOKUP($Z105,Import!$B$3:$L$408,2,FALSE),"")</f>
        <v>CHA</v>
      </c>
      <c r="AD105" s="112" t="str">
        <f>IFERROR(VLOOKUP($Z105,Import!$B$3:$L$408,3,FALSE),"")</f>
        <v>RP</v>
      </c>
      <c r="AE105" s="112" t="str">
        <f>IFERROR(VLOOKUP($Z105,Import!$B$3:$L$408,4,FALSE),"")</f>
        <v>RP</v>
      </c>
      <c r="AF105" s="112">
        <f>IFERROR(VLOOKUP($Z105,Import!$B$3:$L$408,5,FALSE),"")</f>
        <v>1</v>
      </c>
      <c r="AG105" s="112" t="str">
        <f>IFERROR(VLOOKUP($Z105,Import!$B$3:$L$408,2,FALSE),"")</f>
        <v>CHA</v>
      </c>
      <c r="AH105" s="112">
        <f>IFERROR(VLOOKUP($Z105,Import!$B$3:$Z$408,12,FALSE),"")</f>
        <v>59</v>
      </c>
      <c r="AI105" s="218">
        <f>IFERROR(VLOOKUP($Z105,Import!$B$3:$Z$408,15,FALSE),"")</f>
        <v>3.78</v>
      </c>
      <c r="AJ105" s="218">
        <f>IFERROR(VLOOKUP($Z105,Import!$B$3:$Z$408,16,FALSE),"")</f>
        <v>1.38</v>
      </c>
      <c r="AK105" s="112">
        <f>IFERROR(VLOOKUP($Z105,Import!$B$3:$Z$408,13,FALSE),"")</f>
        <v>4</v>
      </c>
      <c r="AL105" s="112">
        <f>IFERROR(VLOOKUP($Z105,Import!$B$3:$Z$408,14,FALSE),"")</f>
        <v>17</v>
      </c>
      <c r="AM105" s="112">
        <f>IFERROR(VLOOKUP($Z105,Import!$B$3:$Z$408,17,FALSE),"")</f>
        <v>42</v>
      </c>
      <c r="AN105" s="2">
        <f t="shared" si="32"/>
        <v>223.01999999999998</v>
      </c>
      <c r="AO105" s="2">
        <f t="shared" si="33"/>
        <v>81.419999999999987</v>
      </c>
      <c r="AP105" s="2">
        <f>IF(AA105='User Input'!$C$1,1,0)</f>
        <v>0</v>
      </c>
      <c r="AQ105" s="2">
        <f t="shared" si="35"/>
        <v>0</v>
      </c>
      <c r="AR105" s="2">
        <f t="shared" si="36"/>
        <v>0</v>
      </c>
      <c r="AS105" s="2" t="str">
        <f t="shared" si="37"/>
        <v>Matt Lindstrom</v>
      </c>
      <c r="AT105" s="2">
        <f t="shared" si="38"/>
        <v>0</v>
      </c>
      <c r="AU105" s="9" t="str">
        <f t="shared" si="39"/>
        <v>CHA</v>
      </c>
    </row>
    <row r="106" spans="1:47" s="202" customFormat="1">
      <c r="A106" s="277">
        <f t="shared" si="34"/>
        <v>104</v>
      </c>
      <c r="B106" s="277">
        <f>IFERROR(VLOOKUP(C106,Import!$B$3:$T$450,19,FALSE),"")</f>
        <v>157</v>
      </c>
      <c r="C106" s="111" t="str">
        <f>IFERROR(VLOOKUP(A106,Import!$V$3:$X$419,3,FALSE),"")</f>
        <v>Torii Hunter</v>
      </c>
      <c r="D106" s="236"/>
      <c r="E106" s="240"/>
      <c r="F106" s="112" t="str">
        <f>IFERROR(VLOOKUP($C106,Import!$B$3:$L$408,2,FALSE),"")</f>
        <v>DET</v>
      </c>
      <c r="G106" s="112" t="str">
        <f>IFERROR(VLOOKUP($C106,Import!$B$3:$L$408,3,FALSE),"")</f>
        <v>OF</v>
      </c>
      <c r="H106" s="112" t="str">
        <f>IFERROR(VLOOKUP($C106,Import!$B$3:$L$408,4,FALSE),"")</f>
        <v>OF</v>
      </c>
      <c r="I106" s="112">
        <f>IFERROR(VLOOKUP($C106,Import!$B$3:$L$408,5,FALSE),"")</f>
        <v>9</v>
      </c>
      <c r="J106" s="112" t="str">
        <f>IFERROR(VLOOKUP($C106,Import!$B$3:$L$408,2,FALSE),"")</f>
        <v>DET</v>
      </c>
      <c r="K106" s="112">
        <f>IFERROR(VLOOKUP($C106,Import!$B$3:$L$408,6,FALSE),"")</f>
        <v>562</v>
      </c>
      <c r="L106" s="112">
        <f>IFERROR(VLOOKUP($C106,Import!$B$3:$L$408,7,FALSE),"")</f>
        <v>77</v>
      </c>
      <c r="M106" s="112">
        <f>IFERROR(VLOOKUP($C106,Import!$B$3:$L$408,8,FALSE),"")</f>
        <v>17</v>
      </c>
      <c r="N106" s="112">
        <f>IFERROR(VLOOKUP($C106,Import!$B$3:$L$408,9,FALSE),"")</f>
        <v>90</v>
      </c>
      <c r="O106" s="112">
        <f>IFERROR(VLOOKUP($C106,Import!$B$3:$L$408,10,FALSE),"")</f>
        <v>5</v>
      </c>
      <c r="P106" s="278">
        <f>IFERROR(VLOOKUP($C106,Import!$B$3:$L$408,11,FALSE),"")</f>
        <v>0.28799999999999998</v>
      </c>
      <c r="Q106" s="2">
        <f t="shared" si="25"/>
        <v>161.85599999999999</v>
      </c>
      <c r="R106" s="2">
        <f>IF(D106='User Input'!$C$1,1,0)</f>
        <v>0</v>
      </c>
      <c r="S106" s="2">
        <f t="shared" si="30"/>
        <v>0</v>
      </c>
      <c r="T106" s="2">
        <f t="shared" si="31"/>
        <v>0</v>
      </c>
      <c r="U106" s="2" t="str">
        <f t="shared" si="27"/>
        <v>Torii Hunter</v>
      </c>
      <c r="V106" s="2">
        <f t="shared" si="28"/>
        <v>0</v>
      </c>
      <c r="W106" s="9" t="str">
        <f t="shared" si="29"/>
        <v>DET</v>
      </c>
      <c r="X106" s="231">
        <v>104</v>
      </c>
      <c r="Y106" s="280">
        <f>IFERROR(VLOOKUP(Z106,Import!$B$3:$T$450,19,FALSE),"")</f>
        <v>260</v>
      </c>
      <c r="Z106" s="227" t="str">
        <f>IFERROR(VLOOKUP(X106,Import!$W$3:$X$419,2,FALSE),"")</f>
        <v>Kevin Gausman</v>
      </c>
      <c r="AA106" s="235"/>
      <c r="AB106" s="238"/>
      <c r="AC106" s="112" t="str">
        <f>IFERROR(VLOOKUP($Z106,Import!$B$3:$L$408,2,FALSE),"")</f>
        <v>BAL</v>
      </c>
      <c r="AD106" s="112" t="str">
        <f>IFERROR(VLOOKUP($Z106,Import!$B$3:$L$408,3,FALSE),"")</f>
        <v>SP</v>
      </c>
      <c r="AE106" s="112" t="str">
        <f>IFERROR(VLOOKUP($Z106,Import!$B$3:$L$408,4,FALSE),"")</f>
        <v>SP</v>
      </c>
      <c r="AF106" s="112">
        <f>IFERROR(VLOOKUP($Z106,Import!$B$3:$L$408,5,FALSE),"")</f>
        <v>1</v>
      </c>
      <c r="AG106" s="112" t="str">
        <f>IFERROR(VLOOKUP($Z106,Import!$B$3:$L$408,2,FALSE),"")</f>
        <v>BAL</v>
      </c>
      <c r="AH106" s="112">
        <f>IFERROR(VLOOKUP($Z106,Import!$B$3:$Z$408,12,FALSE),"")</f>
        <v>150</v>
      </c>
      <c r="AI106" s="218">
        <f>IFERROR(VLOOKUP($Z106,Import!$B$3:$Z$408,15,FALSE),"")</f>
        <v>3.52</v>
      </c>
      <c r="AJ106" s="218">
        <f>IFERROR(VLOOKUP($Z106,Import!$B$3:$Z$408,16,FALSE),"")</f>
        <v>1.24</v>
      </c>
      <c r="AK106" s="112">
        <f>IFERROR(VLOOKUP($Z106,Import!$B$3:$Z$408,13,FALSE),"")</f>
        <v>8</v>
      </c>
      <c r="AL106" s="112">
        <f>IFERROR(VLOOKUP($Z106,Import!$B$3:$Z$408,14,FALSE),"")</f>
        <v>0</v>
      </c>
      <c r="AM106" s="112">
        <f>IFERROR(VLOOKUP($Z106,Import!$B$3:$Z$408,17,FALSE),"")</f>
        <v>140</v>
      </c>
      <c r="AN106" s="2">
        <f t="shared" si="32"/>
        <v>528</v>
      </c>
      <c r="AO106" s="2">
        <f t="shared" si="33"/>
        <v>186</v>
      </c>
      <c r="AP106" s="2">
        <f>IF(AA106='User Input'!$C$1,1,0)</f>
        <v>0</v>
      </c>
      <c r="AQ106" s="2">
        <f t="shared" si="35"/>
        <v>0</v>
      </c>
      <c r="AR106" s="2">
        <f t="shared" si="36"/>
        <v>0</v>
      </c>
      <c r="AS106" s="2" t="str">
        <f t="shared" si="37"/>
        <v>Kevin Gausman</v>
      </c>
      <c r="AT106" s="2">
        <f t="shared" si="38"/>
        <v>0</v>
      </c>
      <c r="AU106" s="9" t="str">
        <f t="shared" si="39"/>
        <v>BAL</v>
      </c>
    </row>
    <row r="107" spans="1:47" s="202" customFormat="1">
      <c r="A107" s="277">
        <f t="shared" si="34"/>
        <v>105</v>
      </c>
      <c r="B107" s="277">
        <f>IFERROR(VLOOKUP(C107,Import!$B$3:$T$450,19,FALSE),"")</f>
        <v>158</v>
      </c>
      <c r="C107" s="111" t="str">
        <f>IFERROR(VLOOKUP(A107,Import!$V$3:$X$419,3,FALSE),"")</f>
        <v>Nelson Cruz</v>
      </c>
      <c r="D107" s="236"/>
      <c r="E107" s="240"/>
      <c r="F107" s="112" t="str">
        <f>IFERROR(VLOOKUP($C107,Import!$B$3:$L$408,2,FALSE),"")</f>
        <v>FA</v>
      </c>
      <c r="G107" s="112" t="str">
        <f>IFERROR(VLOOKUP($C107,Import!$B$3:$L$408,3,FALSE),"")</f>
        <v>OF</v>
      </c>
      <c r="H107" s="112" t="str">
        <f>IFERROR(VLOOKUP($C107,Import!$B$3:$L$408,4,FALSE),"")</f>
        <v>OF</v>
      </c>
      <c r="I107" s="112">
        <f>IFERROR(VLOOKUP($C107,Import!$B$3:$L$408,5,FALSE),"")</f>
        <v>9</v>
      </c>
      <c r="J107" s="112" t="str">
        <f>IFERROR(VLOOKUP($C107,Import!$B$3:$L$408,2,FALSE),"")</f>
        <v>FA</v>
      </c>
      <c r="K107" s="112">
        <f>IFERROR(VLOOKUP($C107,Import!$B$3:$L$408,6,FALSE),"")</f>
        <v>505</v>
      </c>
      <c r="L107" s="112">
        <f>IFERROR(VLOOKUP($C107,Import!$B$3:$L$408,7,FALSE),"")</f>
        <v>60</v>
      </c>
      <c r="M107" s="112">
        <f>IFERROR(VLOOKUP($C107,Import!$B$3:$L$408,8,FALSE),"")</f>
        <v>25</v>
      </c>
      <c r="N107" s="112">
        <f>IFERROR(VLOOKUP($C107,Import!$B$3:$L$408,9,FALSE),"")</f>
        <v>74</v>
      </c>
      <c r="O107" s="112">
        <f>IFERROR(VLOOKUP($C107,Import!$B$3:$L$408,10,FALSE),"")</f>
        <v>6</v>
      </c>
      <c r="P107" s="278">
        <f>IFERROR(VLOOKUP($C107,Import!$B$3:$L$408,11,FALSE),"")</f>
        <v>0.25900000000000001</v>
      </c>
      <c r="Q107" s="2">
        <f t="shared" si="25"/>
        <v>130.79500000000002</v>
      </c>
      <c r="R107" s="2">
        <f>IF(D107='User Input'!$C$1,1,0)</f>
        <v>0</v>
      </c>
      <c r="S107" s="2">
        <f t="shared" si="30"/>
        <v>0</v>
      </c>
      <c r="T107" s="2">
        <f t="shared" si="31"/>
        <v>0</v>
      </c>
      <c r="U107" s="2" t="str">
        <f t="shared" si="27"/>
        <v>Nelson Cruz</v>
      </c>
      <c r="V107" s="2">
        <f t="shared" si="28"/>
        <v>0</v>
      </c>
      <c r="W107" s="9" t="str">
        <f t="shared" si="29"/>
        <v>FA</v>
      </c>
      <c r="X107" s="231">
        <v>105</v>
      </c>
      <c r="Y107" s="280">
        <f>IFERROR(VLOOKUP(Z107,Import!$B$3:$T$450,19,FALSE),"")</f>
        <v>261</v>
      </c>
      <c r="Z107" s="227" t="str">
        <f>IFERROR(VLOOKUP(X107,Import!$W$3:$X$419,2,FALSE),"")</f>
        <v>Dan Haren</v>
      </c>
      <c r="AA107" s="235"/>
      <c r="AB107" s="219"/>
      <c r="AC107" s="112" t="str">
        <f>IFERROR(VLOOKUP($Z107,Import!$B$3:$L$408,2,FALSE),"")</f>
        <v>LAN</v>
      </c>
      <c r="AD107" s="112" t="str">
        <f>IFERROR(VLOOKUP($Z107,Import!$B$3:$L$408,3,FALSE),"")</f>
        <v>SP</v>
      </c>
      <c r="AE107" s="112" t="str">
        <f>IFERROR(VLOOKUP($Z107,Import!$B$3:$L$408,4,FALSE),"")</f>
        <v>SP</v>
      </c>
      <c r="AF107" s="112">
        <f>IFERROR(VLOOKUP($Z107,Import!$B$3:$L$408,5,FALSE),"")</f>
        <v>1</v>
      </c>
      <c r="AG107" s="112" t="str">
        <f>IFERROR(VLOOKUP($Z107,Import!$B$3:$L$408,2,FALSE),"")</f>
        <v>LAN</v>
      </c>
      <c r="AH107" s="112">
        <f>IFERROR(VLOOKUP($Z107,Import!$B$3:$Z$408,12,FALSE),"")</f>
        <v>200</v>
      </c>
      <c r="AI107" s="218">
        <f>IFERROR(VLOOKUP($Z107,Import!$B$3:$Z$408,15,FALSE),"")</f>
        <v>3.89</v>
      </c>
      <c r="AJ107" s="218">
        <f>IFERROR(VLOOKUP($Z107,Import!$B$3:$Z$408,16,FALSE),"")</f>
        <v>1.22</v>
      </c>
      <c r="AK107" s="112">
        <f>IFERROR(VLOOKUP($Z107,Import!$B$3:$Z$408,13,FALSE),"")</f>
        <v>13</v>
      </c>
      <c r="AL107" s="112">
        <f>IFERROR(VLOOKUP($Z107,Import!$B$3:$Z$408,14,FALSE),"")</f>
        <v>0</v>
      </c>
      <c r="AM107" s="112">
        <f>IFERROR(VLOOKUP($Z107,Import!$B$3:$Z$408,17,FALSE),"")</f>
        <v>172</v>
      </c>
      <c r="AN107" s="2">
        <f t="shared" si="32"/>
        <v>778</v>
      </c>
      <c r="AO107" s="2">
        <f t="shared" si="33"/>
        <v>244</v>
      </c>
      <c r="AP107" s="2">
        <f>IF(AA107='User Input'!$C$1,1,0)</f>
        <v>0</v>
      </c>
      <c r="AQ107" s="2">
        <f t="shared" si="35"/>
        <v>0</v>
      </c>
      <c r="AR107" s="2">
        <f t="shared" si="36"/>
        <v>0</v>
      </c>
      <c r="AS107" s="2" t="str">
        <f t="shared" si="37"/>
        <v>Dan Haren</v>
      </c>
      <c r="AT107" s="2">
        <f t="shared" si="38"/>
        <v>0</v>
      </c>
      <c r="AU107" s="9" t="str">
        <f t="shared" si="39"/>
        <v>LAN</v>
      </c>
    </row>
    <row r="108" spans="1:47" s="202" customFormat="1">
      <c r="A108" s="277">
        <f t="shared" si="34"/>
        <v>106</v>
      </c>
      <c r="B108" s="277">
        <f>IFERROR(VLOOKUP(C108,Import!$B$3:$T$450,19,FALSE),"")</f>
        <v>159</v>
      </c>
      <c r="C108" s="111" t="str">
        <f>IFERROR(VLOOKUP(A108,Import!$V$3:$X$419,3,FALSE),"")</f>
        <v>Will Venable</v>
      </c>
      <c r="D108" s="236"/>
      <c r="E108" s="240"/>
      <c r="F108" s="112" t="str">
        <f>IFERROR(VLOOKUP($C108,Import!$B$3:$L$408,2,FALSE),"")</f>
        <v>SD</v>
      </c>
      <c r="G108" s="112" t="str">
        <f>IFERROR(VLOOKUP($C108,Import!$B$3:$L$408,3,FALSE),"")</f>
        <v>OF</v>
      </c>
      <c r="H108" s="112" t="str">
        <f>IFERROR(VLOOKUP($C108,Import!$B$3:$L$408,4,FALSE),"")</f>
        <v>OF</v>
      </c>
      <c r="I108" s="112">
        <f>IFERROR(VLOOKUP($C108,Import!$B$3:$L$408,5,FALSE),"")</f>
        <v>8</v>
      </c>
      <c r="J108" s="112" t="str">
        <f>IFERROR(VLOOKUP($C108,Import!$B$3:$L$408,2,FALSE),"")</f>
        <v>SD</v>
      </c>
      <c r="K108" s="112">
        <f>IFERROR(VLOOKUP($C108,Import!$B$3:$L$408,6,FALSE),"")</f>
        <v>477</v>
      </c>
      <c r="L108" s="112">
        <f>IFERROR(VLOOKUP($C108,Import!$B$3:$L$408,7,FALSE),"")</f>
        <v>61</v>
      </c>
      <c r="M108" s="112">
        <f>IFERROR(VLOOKUP($C108,Import!$B$3:$L$408,8,FALSE),"")</f>
        <v>15</v>
      </c>
      <c r="N108" s="112">
        <f>IFERROR(VLOOKUP($C108,Import!$B$3:$L$408,9,FALSE),"")</f>
        <v>49</v>
      </c>
      <c r="O108" s="112">
        <f>IFERROR(VLOOKUP($C108,Import!$B$3:$L$408,10,FALSE),"")</f>
        <v>22</v>
      </c>
      <c r="P108" s="278">
        <f>IFERROR(VLOOKUP($C108,Import!$B$3:$L$408,11,FALSE),"")</f>
        <v>0.255</v>
      </c>
      <c r="Q108" s="2">
        <f t="shared" si="25"/>
        <v>121.63500000000001</v>
      </c>
      <c r="R108" s="2">
        <f>IF(D108='User Input'!$C$1,1,0)</f>
        <v>0</v>
      </c>
      <c r="S108" s="2">
        <f t="shared" si="30"/>
        <v>0</v>
      </c>
      <c r="T108" s="2">
        <f t="shared" si="31"/>
        <v>0</v>
      </c>
      <c r="U108" s="2" t="str">
        <f t="shared" si="27"/>
        <v>Will Venable</v>
      </c>
      <c r="V108" s="2">
        <f t="shared" si="28"/>
        <v>0</v>
      </c>
      <c r="W108" s="9" t="str">
        <f t="shared" si="29"/>
        <v>SD</v>
      </c>
      <c r="X108" s="231">
        <v>106</v>
      </c>
      <c r="Y108" s="280">
        <f>IFERROR(VLOOKUP(Z108,Import!$B$3:$T$450,19,FALSE),"")</f>
        <v>262</v>
      </c>
      <c r="Z108" s="227" t="str">
        <f>IFERROR(VLOOKUP(X108,Import!$W$3:$X$419,2,FALSE),"")</f>
        <v>Jon Niese</v>
      </c>
      <c r="AA108" s="235"/>
      <c r="AB108" s="219"/>
      <c r="AC108" s="112" t="str">
        <f>IFERROR(VLOOKUP($Z108,Import!$B$3:$L$408,2,FALSE),"")</f>
        <v>NYN</v>
      </c>
      <c r="AD108" s="112" t="str">
        <f>IFERROR(VLOOKUP($Z108,Import!$B$3:$L$408,3,FALSE),"")</f>
        <v>SP</v>
      </c>
      <c r="AE108" s="112" t="str">
        <f>IFERROR(VLOOKUP($Z108,Import!$B$3:$L$408,4,FALSE),"")</f>
        <v>SP</v>
      </c>
      <c r="AF108" s="112">
        <f>IFERROR(VLOOKUP($Z108,Import!$B$3:$L$408,5,FALSE),"")</f>
        <v>1</v>
      </c>
      <c r="AG108" s="112" t="str">
        <f>IFERROR(VLOOKUP($Z108,Import!$B$3:$L$408,2,FALSE),"")</f>
        <v>NYN</v>
      </c>
      <c r="AH108" s="112">
        <f>IFERROR(VLOOKUP($Z108,Import!$B$3:$Z$408,12,FALSE),"")</f>
        <v>197</v>
      </c>
      <c r="AI108" s="218">
        <f>IFERROR(VLOOKUP($Z108,Import!$B$3:$Z$408,15,FALSE),"")</f>
        <v>3.79</v>
      </c>
      <c r="AJ108" s="218">
        <f>IFERROR(VLOOKUP($Z108,Import!$B$3:$Z$408,16,FALSE),"")</f>
        <v>1.38</v>
      </c>
      <c r="AK108" s="112">
        <f>IFERROR(VLOOKUP($Z108,Import!$B$3:$Z$408,13,FALSE),"")</f>
        <v>10</v>
      </c>
      <c r="AL108" s="112">
        <f>IFERROR(VLOOKUP($Z108,Import!$B$3:$Z$408,14,FALSE),"")</f>
        <v>0</v>
      </c>
      <c r="AM108" s="112">
        <f>IFERROR(VLOOKUP($Z108,Import!$B$3:$Z$408,17,FALSE),"")</f>
        <v>141</v>
      </c>
      <c r="AN108" s="2">
        <f t="shared" si="32"/>
        <v>746.63</v>
      </c>
      <c r="AO108" s="2">
        <f t="shared" si="33"/>
        <v>271.85999999999996</v>
      </c>
      <c r="AP108" s="2">
        <f>IF(AA108='User Input'!$C$1,1,0)</f>
        <v>0</v>
      </c>
      <c r="AQ108" s="2">
        <f t="shared" si="35"/>
        <v>0</v>
      </c>
      <c r="AR108" s="2">
        <f t="shared" si="36"/>
        <v>0</v>
      </c>
      <c r="AS108" s="2" t="str">
        <f t="shared" si="37"/>
        <v>Jon Niese</v>
      </c>
      <c r="AT108" s="2">
        <f t="shared" si="38"/>
        <v>0</v>
      </c>
      <c r="AU108" s="9" t="str">
        <f t="shared" si="39"/>
        <v>NYN</v>
      </c>
    </row>
    <row r="109" spans="1:47" s="202" customFormat="1">
      <c r="A109" s="277">
        <f t="shared" si="34"/>
        <v>107</v>
      </c>
      <c r="B109" s="277">
        <f>IFERROR(VLOOKUP(C109,Import!$B$3:$T$450,19,FALSE),"")</f>
        <v>160</v>
      </c>
      <c r="C109" s="111" t="str">
        <f>IFERROR(VLOOKUP(A109,Import!$V$3:$X$419,3,FALSE),"")</f>
        <v>Kendrys Morales</v>
      </c>
      <c r="D109" s="235"/>
      <c r="E109" s="120"/>
      <c r="F109" s="112" t="str">
        <f>IFERROR(VLOOKUP($C109,Import!$B$3:$L$408,2,FALSE),"")</f>
        <v>FA</v>
      </c>
      <c r="G109" s="112" t="str">
        <f>IFERROR(VLOOKUP($C109,Import!$B$3:$L$408,3,FALSE),"")</f>
        <v>1B</v>
      </c>
      <c r="H109" s="112" t="str">
        <f>IFERROR(VLOOKUP($C109,Import!$B$3:$L$408,4,FALSE),"")</f>
        <v>1B</v>
      </c>
      <c r="I109" s="112">
        <f>IFERROR(VLOOKUP($C109,Import!$B$3:$L$408,5,FALSE),"")</f>
        <v>8</v>
      </c>
      <c r="J109" s="112" t="str">
        <f>IFERROR(VLOOKUP($C109,Import!$B$3:$L$408,2,FALSE),"")</f>
        <v>FA</v>
      </c>
      <c r="K109" s="112">
        <f>IFERROR(VLOOKUP($C109,Import!$B$3:$L$408,6,FALSE),"")</f>
        <v>542</v>
      </c>
      <c r="L109" s="112">
        <f>IFERROR(VLOOKUP($C109,Import!$B$3:$L$408,7,FALSE),"")</f>
        <v>70</v>
      </c>
      <c r="M109" s="112">
        <f>IFERROR(VLOOKUP($C109,Import!$B$3:$L$408,8,FALSE),"")</f>
        <v>23</v>
      </c>
      <c r="N109" s="112">
        <f>IFERROR(VLOOKUP($C109,Import!$B$3:$L$408,9,FALSE),"")</f>
        <v>88</v>
      </c>
      <c r="O109" s="112">
        <f>IFERROR(VLOOKUP($C109,Import!$B$3:$L$408,10,FALSE),"")</f>
        <v>0</v>
      </c>
      <c r="P109" s="278">
        <f>IFERROR(VLOOKUP($C109,Import!$B$3:$L$408,11,FALSE),"")</f>
        <v>0.27900000000000003</v>
      </c>
      <c r="Q109" s="2">
        <f t="shared" si="25"/>
        <v>151.21800000000002</v>
      </c>
      <c r="R109" s="2">
        <f>IF(D109='User Input'!$C$1,1,0)</f>
        <v>0</v>
      </c>
      <c r="S109" s="2">
        <f t="shared" si="30"/>
        <v>0</v>
      </c>
      <c r="T109" s="2">
        <f t="shared" si="31"/>
        <v>0</v>
      </c>
      <c r="U109" s="2" t="str">
        <f t="shared" si="27"/>
        <v>Kendrys Morales</v>
      </c>
      <c r="V109" s="2">
        <f t="shared" si="28"/>
        <v>0</v>
      </c>
      <c r="W109" s="9" t="str">
        <f t="shared" si="29"/>
        <v>FA</v>
      </c>
      <c r="X109" s="231">
        <v>107</v>
      </c>
      <c r="Y109" s="280">
        <f>IFERROR(VLOOKUP(Z109,Import!$B$3:$T$450,19,FALSE),"")</f>
        <v>263</v>
      </c>
      <c r="Z109" s="227" t="str">
        <f>IFERROR(VLOOKUP(X109,Import!$W$3:$X$419,2,FALSE),"")</f>
        <v>Yovani Gallardo</v>
      </c>
      <c r="AA109" s="235"/>
      <c r="AB109" s="219"/>
      <c r="AC109" s="112" t="str">
        <f>IFERROR(VLOOKUP($Z109,Import!$B$3:$L$408,2,FALSE),"")</f>
        <v>MIL</v>
      </c>
      <c r="AD109" s="112" t="str">
        <f>IFERROR(VLOOKUP($Z109,Import!$B$3:$L$408,3,FALSE),"")</f>
        <v>SP</v>
      </c>
      <c r="AE109" s="112" t="str">
        <f>IFERROR(VLOOKUP($Z109,Import!$B$3:$L$408,4,FALSE),"")</f>
        <v>SP</v>
      </c>
      <c r="AF109" s="112">
        <f>IFERROR(VLOOKUP($Z109,Import!$B$3:$L$408,5,FALSE),"")</f>
        <v>1</v>
      </c>
      <c r="AG109" s="112" t="str">
        <f>IFERROR(VLOOKUP($Z109,Import!$B$3:$L$408,2,FALSE),"")</f>
        <v>MIL</v>
      </c>
      <c r="AH109" s="112">
        <f>IFERROR(VLOOKUP($Z109,Import!$B$3:$Z$408,12,FALSE),"")</f>
        <v>195</v>
      </c>
      <c r="AI109" s="218">
        <f>IFERROR(VLOOKUP($Z109,Import!$B$3:$Z$408,15,FALSE),"")</f>
        <v>4.0199999999999996</v>
      </c>
      <c r="AJ109" s="218">
        <f>IFERROR(VLOOKUP($Z109,Import!$B$3:$Z$408,16,FALSE),"")</f>
        <v>1.33</v>
      </c>
      <c r="AK109" s="112">
        <f>IFERROR(VLOOKUP($Z109,Import!$B$3:$Z$408,13,FALSE),"")</f>
        <v>11</v>
      </c>
      <c r="AL109" s="112">
        <f>IFERROR(VLOOKUP($Z109,Import!$B$3:$Z$408,14,FALSE),"")</f>
        <v>0</v>
      </c>
      <c r="AM109" s="112">
        <f>IFERROR(VLOOKUP($Z109,Import!$B$3:$Z$408,17,FALSE),"")</f>
        <v>151</v>
      </c>
      <c r="AN109" s="2">
        <f t="shared" si="32"/>
        <v>783.89999999999986</v>
      </c>
      <c r="AO109" s="2">
        <f t="shared" si="33"/>
        <v>259.35000000000002</v>
      </c>
      <c r="AP109" s="2">
        <f>IF(AA109='User Input'!$C$1,1,0)</f>
        <v>0</v>
      </c>
      <c r="AQ109" s="2">
        <f t="shared" si="35"/>
        <v>0</v>
      </c>
      <c r="AR109" s="2">
        <f t="shared" si="36"/>
        <v>0</v>
      </c>
      <c r="AS109" s="2" t="str">
        <f t="shared" si="37"/>
        <v>Yovani Gallardo</v>
      </c>
      <c r="AT109" s="2">
        <f t="shared" si="38"/>
        <v>0</v>
      </c>
      <c r="AU109" s="9" t="str">
        <f t="shared" si="39"/>
        <v>MIL</v>
      </c>
    </row>
    <row r="110" spans="1:47" s="202" customFormat="1">
      <c r="A110" s="277">
        <f t="shared" si="34"/>
        <v>108</v>
      </c>
      <c r="B110" s="277">
        <f>IFERROR(VLOOKUP(C110,Import!$B$3:$T$450,19,FALSE),"")</f>
        <v>161</v>
      </c>
      <c r="C110" s="111" t="str">
        <f>IFERROR(VLOOKUP(A110,Import!$V$3:$X$419,3,FALSE),"")</f>
        <v>Mark Teixeira</v>
      </c>
      <c r="D110" s="235"/>
      <c r="E110" s="120"/>
      <c r="F110" s="112" t="str">
        <f>IFERROR(VLOOKUP($C110,Import!$B$3:$L$408,2,FALSE),"")</f>
        <v>NYA</v>
      </c>
      <c r="G110" s="112" t="str">
        <f>IFERROR(VLOOKUP($C110,Import!$B$3:$L$408,3,FALSE),"")</f>
        <v>1B</v>
      </c>
      <c r="H110" s="112" t="str">
        <f>IFERROR(VLOOKUP($C110,Import!$B$3:$L$408,4,FALSE),"")</f>
        <v>1B</v>
      </c>
      <c r="I110" s="112">
        <f>IFERROR(VLOOKUP($C110,Import!$B$3:$L$408,5,FALSE),"")</f>
        <v>8</v>
      </c>
      <c r="J110" s="112" t="str">
        <f>IFERROR(VLOOKUP($C110,Import!$B$3:$L$408,2,FALSE),"")</f>
        <v>NYA</v>
      </c>
      <c r="K110" s="112">
        <f>IFERROR(VLOOKUP($C110,Import!$B$3:$L$408,6,FALSE),"")</f>
        <v>490</v>
      </c>
      <c r="L110" s="112">
        <f>IFERROR(VLOOKUP($C110,Import!$B$3:$L$408,7,FALSE),"")</f>
        <v>74</v>
      </c>
      <c r="M110" s="112">
        <f>IFERROR(VLOOKUP($C110,Import!$B$3:$L$408,8,FALSE),"")</f>
        <v>23</v>
      </c>
      <c r="N110" s="112">
        <f>IFERROR(VLOOKUP($C110,Import!$B$3:$L$408,9,FALSE),"")</f>
        <v>81</v>
      </c>
      <c r="O110" s="112">
        <f>IFERROR(VLOOKUP($C110,Import!$B$3:$L$408,10,FALSE),"")</f>
        <v>0</v>
      </c>
      <c r="P110" s="278">
        <f>IFERROR(VLOOKUP($C110,Import!$B$3:$L$408,11,FALSE),"")</f>
        <v>0.25</v>
      </c>
      <c r="Q110" s="2">
        <f t="shared" si="25"/>
        <v>122.5</v>
      </c>
      <c r="R110" s="2">
        <f>IF(D110='User Input'!$C$1,1,0)</f>
        <v>0</v>
      </c>
      <c r="S110" s="2">
        <f t="shared" si="30"/>
        <v>0</v>
      </c>
      <c r="T110" s="2">
        <f t="shared" si="31"/>
        <v>0</v>
      </c>
      <c r="U110" s="2" t="str">
        <f t="shared" si="27"/>
        <v>Mark Teixeira</v>
      </c>
      <c r="V110" s="2">
        <f t="shared" si="28"/>
        <v>0</v>
      </c>
      <c r="W110" s="9" t="str">
        <f t="shared" si="29"/>
        <v>NYA</v>
      </c>
      <c r="X110" s="231">
        <v>108</v>
      </c>
      <c r="Y110" s="280">
        <f>IFERROR(VLOOKUP(Z110,Import!$B$3:$T$450,19,FALSE),"")</f>
        <v>265</v>
      </c>
      <c r="Z110" s="227" t="str">
        <f>IFERROR(VLOOKUP(X110,Import!$W$3:$X$419,2,FALSE),"")</f>
        <v>Mark Melancon</v>
      </c>
      <c r="AA110" s="235"/>
      <c r="AB110" s="219"/>
      <c r="AC110" s="112" t="str">
        <f>IFERROR(VLOOKUP($Z110,Import!$B$3:$L$408,2,FALSE),"")</f>
        <v>PIT</v>
      </c>
      <c r="AD110" s="112" t="str">
        <f>IFERROR(VLOOKUP($Z110,Import!$B$3:$L$408,3,FALSE),"")</f>
        <v>RP</v>
      </c>
      <c r="AE110" s="112" t="str">
        <f>IFERROR(VLOOKUP($Z110,Import!$B$3:$L$408,4,FALSE),"")</f>
        <v>RP</v>
      </c>
      <c r="AF110" s="112">
        <f>IFERROR(VLOOKUP($Z110,Import!$B$3:$L$408,5,FALSE),"")</f>
        <v>1</v>
      </c>
      <c r="AG110" s="112" t="str">
        <f>IFERROR(VLOOKUP($Z110,Import!$B$3:$L$408,2,FALSE),"")</f>
        <v>PIT</v>
      </c>
      <c r="AH110" s="112">
        <f>IFERROR(VLOOKUP($Z110,Import!$B$3:$Z$408,12,FALSE),"")</f>
        <v>66</v>
      </c>
      <c r="AI110" s="218">
        <f>IFERROR(VLOOKUP($Z110,Import!$B$3:$Z$408,15,FALSE),"")</f>
        <v>2.4900000000000002</v>
      </c>
      <c r="AJ110" s="218">
        <f>IFERROR(VLOOKUP($Z110,Import!$B$3:$Z$408,16,FALSE),"")</f>
        <v>1.1200000000000001</v>
      </c>
      <c r="AK110" s="112">
        <f>IFERROR(VLOOKUP($Z110,Import!$B$3:$Z$408,13,FALSE),"")</f>
        <v>4</v>
      </c>
      <c r="AL110" s="112">
        <f>IFERROR(VLOOKUP($Z110,Import!$B$3:$Z$408,14,FALSE),"")</f>
        <v>9</v>
      </c>
      <c r="AM110" s="112">
        <f>IFERROR(VLOOKUP($Z110,Import!$B$3:$Z$408,17,FALSE),"")</f>
        <v>68</v>
      </c>
      <c r="AN110" s="2">
        <f t="shared" si="32"/>
        <v>164.34</v>
      </c>
      <c r="AO110" s="2">
        <f t="shared" si="33"/>
        <v>73.92</v>
      </c>
      <c r="AP110" s="2">
        <f>IF(AA110='User Input'!$C$1,1,0)</f>
        <v>0</v>
      </c>
      <c r="AQ110" s="2">
        <f t="shared" si="35"/>
        <v>0</v>
      </c>
      <c r="AR110" s="2">
        <f t="shared" si="36"/>
        <v>0</v>
      </c>
      <c r="AS110" s="2" t="str">
        <f t="shared" si="37"/>
        <v>Mark Melancon</v>
      </c>
      <c r="AT110" s="2">
        <f t="shared" si="38"/>
        <v>0</v>
      </c>
      <c r="AU110" s="9" t="str">
        <f t="shared" si="39"/>
        <v>PIT</v>
      </c>
    </row>
    <row r="111" spans="1:47" s="202" customFormat="1">
      <c r="A111" s="277">
        <f t="shared" si="34"/>
        <v>109</v>
      </c>
      <c r="B111" s="277">
        <f>IFERROR(VLOOKUP(C111,Import!$B$3:$T$450,19,FALSE),"")</f>
        <v>162</v>
      </c>
      <c r="C111" s="111" t="str">
        <f>IFERROR(VLOOKUP(A111,Import!$V$3:$X$419,3,FALSE),"")</f>
        <v>Alcides Escobar</v>
      </c>
      <c r="D111" s="235"/>
      <c r="E111" s="204"/>
      <c r="F111" s="112" t="str">
        <f>IFERROR(VLOOKUP($C111,Import!$B$3:$L$408,2,FALSE),"")</f>
        <v>KC</v>
      </c>
      <c r="G111" s="112" t="str">
        <f>IFERROR(VLOOKUP($C111,Import!$B$3:$L$408,3,FALSE),"")</f>
        <v>SS</v>
      </c>
      <c r="H111" s="112" t="str">
        <f>IFERROR(VLOOKUP($C111,Import!$B$3:$L$408,4,FALSE),"")</f>
        <v>SS</v>
      </c>
      <c r="I111" s="112">
        <f>IFERROR(VLOOKUP($C111,Import!$B$3:$L$408,5,FALSE),"")</f>
        <v>8</v>
      </c>
      <c r="J111" s="112" t="str">
        <f>IFERROR(VLOOKUP($C111,Import!$B$3:$L$408,2,FALSE),"")</f>
        <v>KC</v>
      </c>
      <c r="K111" s="112">
        <f>IFERROR(VLOOKUP($C111,Import!$B$3:$L$408,6,FALSE),"")</f>
        <v>577</v>
      </c>
      <c r="L111" s="112">
        <f>IFERROR(VLOOKUP($C111,Import!$B$3:$L$408,7,FALSE),"")</f>
        <v>64</v>
      </c>
      <c r="M111" s="112">
        <f>IFERROR(VLOOKUP($C111,Import!$B$3:$L$408,8,FALSE),"")</f>
        <v>6</v>
      </c>
      <c r="N111" s="112">
        <f>IFERROR(VLOOKUP($C111,Import!$B$3:$L$408,9,FALSE),"")</f>
        <v>60</v>
      </c>
      <c r="O111" s="112">
        <f>IFERROR(VLOOKUP($C111,Import!$B$3:$L$408,10,FALSE),"")</f>
        <v>32</v>
      </c>
      <c r="P111" s="278">
        <f>IFERROR(VLOOKUP($C111,Import!$B$3:$L$408,11,FALSE),"")</f>
        <v>0.26300000000000001</v>
      </c>
      <c r="Q111" s="2">
        <f t="shared" si="25"/>
        <v>151.751</v>
      </c>
      <c r="R111" s="2">
        <f>IF(D111='User Input'!$C$1,1,0)</f>
        <v>0</v>
      </c>
      <c r="S111" s="2">
        <f t="shared" si="30"/>
        <v>0</v>
      </c>
      <c r="T111" s="2">
        <f t="shared" si="31"/>
        <v>0</v>
      </c>
      <c r="U111" s="2" t="str">
        <f t="shared" si="27"/>
        <v>Alcides Escobar</v>
      </c>
      <c r="V111" s="2">
        <f t="shared" si="28"/>
        <v>0</v>
      </c>
      <c r="W111" s="9" t="str">
        <f t="shared" si="29"/>
        <v>KC</v>
      </c>
      <c r="X111" s="231">
        <v>109</v>
      </c>
      <c r="Y111" s="280">
        <f>IFERROR(VLOOKUP(Z111,Import!$B$3:$T$450,19,FALSE),"")</f>
        <v>266</v>
      </c>
      <c r="Z111" s="227" t="str">
        <f>IFERROR(VLOOKUP(X111,Import!$W$3:$X$419,2,FALSE),"")</f>
        <v>Matt Garza</v>
      </c>
      <c r="AA111" s="235"/>
      <c r="AB111" s="238"/>
      <c r="AC111" s="112" t="str">
        <f>IFERROR(VLOOKUP($Z111,Import!$B$3:$L$408,2,FALSE),"")</f>
        <v>FA</v>
      </c>
      <c r="AD111" s="112" t="str">
        <f>IFERROR(VLOOKUP($Z111,Import!$B$3:$L$408,3,FALSE),"")</f>
        <v>SP</v>
      </c>
      <c r="AE111" s="112" t="str">
        <f>IFERROR(VLOOKUP($Z111,Import!$B$3:$L$408,4,FALSE),"")</f>
        <v>SP</v>
      </c>
      <c r="AF111" s="112">
        <f>IFERROR(VLOOKUP($Z111,Import!$B$3:$L$408,5,FALSE),"")</f>
        <v>1</v>
      </c>
      <c r="AG111" s="112" t="str">
        <f>IFERROR(VLOOKUP($Z111,Import!$B$3:$L$408,2,FALSE),"")</f>
        <v>FA</v>
      </c>
      <c r="AH111" s="112">
        <f>IFERROR(VLOOKUP($Z111,Import!$B$3:$Z$408,12,FALSE),"")</f>
        <v>139</v>
      </c>
      <c r="AI111" s="218">
        <f>IFERROR(VLOOKUP($Z111,Import!$B$3:$Z$408,15,FALSE),"")</f>
        <v>3.67</v>
      </c>
      <c r="AJ111" s="218">
        <f>IFERROR(VLOOKUP($Z111,Import!$B$3:$Z$408,16,FALSE),"")</f>
        <v>1.25</v>
      </c>
      <c r="AK111" s="112">
        <f>IFERROR(VLOOKUP($Z111,Import!$B$3:$Z$408,13,FALSE),"")</f>
        <v>8</v>
      </c>
      <c r="AL111" s="112">
        <f>IFERROR(VLOOKUP($Z111,Import!$B$3:$Z$408,14,FALSE),"")</f>
        <v>0</v>
      </c>
      <c r="AM111" s="112">
        <f>IFERROR(VLOOKUP($Z111,Import!$B$3:$Z$408,17,FALSE),"")</f>
        <v>128</v>
      </c>
      <c r="AN111" s="2">
        <f t="shared" si="32"/>
        <v>510.13</v>
      </c>
      <c r="AO111" s="2">
        <f t="shared" si="33"/>
        <v>173.75</v>
      </c>
      <c r="AP111" s="2">
        <f>IF(AA111='User Input'!$C$1,1,0)</f>
        <v>0</v>
      </c>
      <c r="AQ111" s="2">
        <f t="shared" si="35"/>
        <v>0</v>
      </c>
      <c r="AR111" s="2">
        <f t="shared" si="36"/>
        <v>0</v>
      </c>
      <c r="AS111" s="2" t="str">
        <f t="shared" si="37"/>
        <v>Matt Garza</v>
      </c>
      <c r="AT111" s="2">
        <f t="shared" si="38"/>
        <v>0</v>
      </c>
      <c r="AU111" s="9" t="str">
        <f t="shared" si="39"/>
        <v>FA</v>
      </c>
    </row>
    <row r="112" spans="1:47" s="202" customFormat="1">
      <c r="A112" s="277">
        <f t="shared" si="34"/>
        <v>110</v>
      </c>
      <c r="B112" s="277">
        <f>IFERROR(VLOOKUP(C112,Import!$B$3:$T$450,19,FALSE),"")</f>
        <v>163</v>
      </c>
      <c r="C112" s="111" t="str">
        <f>IFERROR(VLOOKUP(A112,Import!$V$3:$X$419,3,FALSE),"")</f>
        <v>Asdrubal Cabrera</v>
      </c>
      <c r="D112" s="235"/>
      <c r="E112" s="204"/>
      <c r="F112" s="112" t="str">
        <f>IFERROR(VLOOKUP($C112,Import!$B$3:$L$408,2,FALSE),"")</f>
        <v>CLE</v>
      </c>
      <c r="G112" s="112" t="str">
        <f>IFERROR(VLOOKUP($C112,Import!$B$3:$L$408,3,FALSE),"")</f>
        <v>SS</v>
      </c>
      <c r="H112" s="112" t="str">
        <f>IFERROR(VLOOKUP($C112,Import!$B$3:$L$408,4,FALSE),"")</f>
        <v>SS</v>
      </c>
      <c r="I112" s="112">
        <f>IFERROR(VLOOKUP($C112,Import!$B$3:$L$408,5,FALSE),"")</f>
        <v>8</v>
      </c>
      <c r="J112" s="112" t="str">
        <f>IFERROR(VLOOKUP($C112,Import!$B$3:$L$408,2,FALSE),"")</f>
        <v>CLE</v>
      </c>
      <c r="K112" s="112">
        <f>IFERROR(VLOOKUP($C112,Import!$B$3:$L$408,6,FALSE),"")</f>
        <v>534</v>
      </c>
      <c r="L112" s="112">
        <f>IFERROR(VLOOKUP($C112,Import!$B$3:$L$408,7,FALSE),"")</f>
        <v>69</v>
      </c>
      <c r="M112" s="112">
        <f>IFERROR(VLOOKUP($C112,Import!$B$3:$L$408,8,FALSE),"")</f>
        <v>15</v>
      </c>
      <c r="N112" s="112">
        <f>IFERROR(VLOOKUP($C112,Import!$B$3:$L$408,9,FALSE),"")</f>
        <v>73</v>
      </c>
      <c r="O112" s="112">
        <f>IFERROR(VLOOKUP($C112,Import!$B$3:$L$408,10,FALSE),"")</f>
        <v>10</v>
      </c>
      <c r="P112" s="278">
        <f>IFERROR(VLOOKUP($C112,Import!$B$3:$L$408,11,FALSE),"")</f>
        <v>0.26200000000000001</v>
      </c>
      <c r="Q112" s="2">
        <f t="shared" si="25"/>
        <v>139.90800000000002</v>
      </c>
      <c r="R112" s="2">
        <f>IF(D112='User Input'!$C$1,1,0)</f>
        <v>0</v>
      </c>
      <c r="S112" s="2">
        <f t="shared" si="30"/>
        <v>0</v>
      </c>
      <c r="T112" s="2">
        <f t="shared" si="31"/>
        <v>0</v>
      </c>
      <c r="U112" s="2" t="str">
        <f t="shared" si="27"/>
        <v>Asdrubal Cabrera</v>
      </c>
      <c r="V112" s="2">
        <f t="shared" si="28"/>
        <v>0</v>
      </c>
      <c r="W112" s="9" t="str">
        <f t="shared" si="29"/>
        <v>CLE</v>
      </c>
      <c r="X112" s="231">
        <v>110</v>
      </c>
      <c r="Y112" s="280">
        <f>IFERROR(VLOOKUP(Z112,Import!$B$3:$T$450,19,FALSE),"")</f>
        <v>269</v>
      </c>
      <c r="Z112" s="227" t="str">
        <f>IFERROR(VLOOKUP(X112,Import!$W$3:$X$419,2,FALSE),"")</f>
        <v>Ricky Nolasco</v>
      </c>
      <c r="AA112" s="235"/>
      <c r="AB112" s="219"/>
      <c r="AC112" s="112" t="str">
        <f>IFERROR(VLOOKUP($Z112,Import!$B$3:$L$408,2,FALSE),"")</f>
        <v>MIN</v>
      </c>
      <c r="AD112" s="112" t="str">
        <f>IFERROR(VLOOKUP($Z112,Import!$B$3:$L$408,3,FALSE),"")</f>
        <v>SP</v>
      </c>
      <c r="AE112" s="112" t="str">
        <f>IFERROR(VLOOKUP($Z112,Import!$B$3:$L$408,4,FALSE),"")</f>
        <v>SP</v>
      </c>
      <c r="AF112" s="112">
        <f>IFERROR(VLOOKUP($Z112,Import!$B$3:$L$408,5,FALSE),"")</f>
        <v>1</v>
      </c>
      <c r="AG112" s="112" t="str">
        <f>IFERROR(VLOOKUP($Z112,Import!$B$3:$L$408,2,FALSE),"")</f>
        <v>MIN</v>
      </c>
      <c r="AH112" s="112">
        <f>IFERROR(VLOOKUP($Z112,Import!$B$3:$Z$408,12,FALSE),"")</f>
        <v>196</v>
      </c>
      <c r="AI112" s="218">
        <f>IFERROR(VLOOKUP($Z112,Import!$B$3:$Z$408,15,FALSE),"")</f>
        <v>3.86</v>
      </c>
      <c r="AJ112" s="218">
        <f>IFERROR(VLOOKUP($Z112,Import!$B$3:$Z$408,16,FALSE),"")</f>
        <v>1.24</v>
      </c>
      <c r="AK112" s="112">
        <f>IFERROR(VLOOKUP($Z112,Import!$B$3:$Z$408,13,FALSE),"")</f>
        <v>10</v>
      </c>
      <c r="AL112" s="112">
        <f>IFERROR(VLOOKUP($Z112,Import!$B$3:$Z$408,14,FALSE),"")</f>
        <v>0</v>
      </c>
      <c r="AM112" s="112">
        <f>IFERROR(VLOOKUP($Z112,Import!$B$3:$Z$408,17,FALSE),"")</f>
        <v>155</v>
      </c>
      <c r="AN112" s="2">
        <f t="shared" si="32"/>
        <v>756.56</v>
      </c>
      <c r="AO112" s="2">
        <f t="shared" si="33"/>
        <v>243.04</v>
      </c>
      <c r="AP112" s="2">
        <f>IF(AA112='User Input'!$C$1,1,0)</f>
        <v>0</v>
      </c>
      <c r="AQ112" s="2">
        <f t="shared" si="35"/>
        <v>0</v>
      </c>
      <c r="AR112" s="2">
        <f t="shared" si="36"/>
        <v>0</v>
      </c>
      <c r="AS112" s="2" t="str">
        <f t="shared" si="37"/>
        <v>Ricky Nolasco</v>
      </c>
      <c r="AT112" s="2">
        <f t="shared" si="38"/>
        <v>0</v>
      </c>
      <c r="AU112" s="9" t="str">
        <f t="shared" si="39"/>
        <v>MIN</v>
      </c>
    </row>
    <row r="113" spans="1:47" s="202" customFormat="1">
      <c r="A113" s="277">
        <f t="shared" si="34"/>
        <v>111</v>
      </c>
      <c r="B113" s="277">
        <f>IFERROR(VLOOKUP(C113,Import!$B$3:$T$450,19,FALSE),"")</f>
        <v>168</v>
      </c>
      <c r="C113" s="111" t="str">
        <f>IFERROR(VLOOKUP(A113,Import!$V$3:$X$419,3,FALSE),"")</f>
        <v>Brian McCann</v>
      </c>
      <c r="D113" s="235"/>
      <c r="E113" s="204"/>
      <c r="F113" s="112" t="str">
        <f>IFERROR(VLOOKUP($C113,Import!$B$3:$L$408,2,FALSE),"")</f>
        <v>NYA</v>
      </c>
      <c r="G113" s="112" t="str">
        <f>IFERROR(VLOOKUP($C113,Import!$B$3:$L$408,3,FALSE),"")</f>
        <v>C</v>
      </c>
      <c r="H113" s="112" t="str">
        <f>IFERROR(VLOOKUP($C113,Import!$B$3:$L$408,4,FALSE),"")</f>
        <v>C</v>
      </c>
      <c r="I113" s="112">
        <f>IFERROR(VLOOKUP($C113,Import!$B$3:$L$408,5,FALSE),"")</f>
        <v>7</v>
      </c>
      <c r="J113" s="112" t="str">
        <f>IFERROR(VLOOKUP($C113,Import!$B$3:$L$408,2,FALSE),"")</f>
        <v>NYA</v>
      </c>
      <c r="K113" s="112">
        <f>IFERROR(VLOOKUP($C113,Import!$B$3:$L$408,6,FALSE),"")</f>
        <v>456</v>
      </c>
      <c r="L113" s="112">
        <f>IFERROR(VLOOKUP($C113,Import!$B$3:$L$408,7,FALSE),"")</f>
        <v>61</v>
      </c>
      <c r="M113" s="112">
        <f>IFERROR(VLOOKUP($C113,Import!$B$3:$L$408,8,FALSE),"")</f>
        <v>23</v>
      </c>
      <c r="N113" s="112">
        <f>IFERROR(VLOOKUP($C113,Import!$B$3:$L$408,9,FALSE),"")</f>
        <v>77</v>
      </c>
      <c r="O113" s="112">
        <f>IFERROR(VLOOKUP($C113,Import!$B$3:$L$408,10,FALSE),"")</f>
        <v>2</v>
      </c>
      <c r="P113" s="278">
        <f>IFERROR(VLOOKUP($C113,Import!$B$3:$L$408,11,FALSE),"")</f>
        <v>0.251</v>
      </c>
      <c r="Q113" s="2">
        <f t="shared" si="25"/>
        <v>114.456</v>
      </c>
      <c r="R113" s="2">
        <f>IF(D113='User Input'!$C$1,1,0)</f>
        <v>0</v>
      </c>
      <c r="S113" s="2">
        <f t="shared" si="30"/>
        <v>0</v>
      </c>
      <c r="T113" s="2">
        <f t="shared" si="31"/>
        <v>0</v>
      </c>
      <c r="U113" s="2" t="str">
        <f t="shared" si="27"/>
        <v>Brian McCann</v>
      </c>
      <c r="V113" s="2">
        <f t="shared" si="28"/>
        <v>0</v>
      </c>
      <c r="W113" s="9" t="str">
        <f t="shared" si="29"/>
        <v>NYA</v>
      </c>
      <c r="X113" s="231">
        <v>111</v>
      </c>
      <c r="Y113" s="280">
        <f>IFERROR(VLOOKUP(Z113,Import!$B$3:$T$450,19,FALSE),"")</f>
        <v>272</v>
      </c>
      <c r="Z113" s="227" t="str">
        <f>IFERROR(VLOOKUP(X113,Import!$W$3:$X$419,2,FALSE),"")</f>
        <v>Scott Kazmir</v>
      </c>
      <c r="AA113" s="235"/>
      <c r="AB113" s="206"/>
      <c r="AC113" s="112" t="str">
        <f>IFERROR(VLOOKUP($Z113,Import!$B$3:$L$408,2,FALSE),"")</f>
        <v>OAK</v>
      </c>
      <c r="AD113" s="112" t="str">
        <f>IFERROR(VLOOKUP($Z113,Import!$B$3:$L$408,3,FALSE),"")</f>
        <v>SP</v>
      </c>
      <c r="AE113" s="112" t="str">
        <f>IFERROR(VLOOKUP($Z113,Import!$B$3:$L$408,4,FALSE),"")</f>
        <v>SP</v>
      </c>
      <c r="AF113" s="112">
        <f>IFERROR(VLOOKUP($Z113,Import!$B$3:$L$408,5,FALSE),"")</f>
        <v>1</v>
      </c>
      <c r="AG113" s="112" t="str">
        <f>IFERROR(VLOOKUP($Z113,Import!$B$3:$L$408,2,FALSE),"")</f>
        <v>OAK</v>
      </c>
      <c r="AH113" s="112">
        <f>IFERROR(VLOOKUP($Z113,Import!$B$3:$Z$408,12,FALSE),"")</f>
        <v>149</v>
      </c>
      <c r="AI113" s="218">
        <f>IFERROR(VLOOKUP($Z113,Import!$B$3:$Z$408,15,FALSE),"")</f>
        <v>3.85</v>
      </c>
      <c r="AJ113" s="218">
        <f>IFERROR(VLOOKUP($Z113,Import!$B$3:$Z$408,16,FALSE),"")</f>
        <v>1.29</v>
      </c>
      <c r="AK113" s="112">
        <f>IFERROR(VLOOKUP($Z113,Import!$B$3:$Z$408,13,FALSE),"")</f>
        <v>9</v>
      </c>
      <c r="AL113" s="112">
        <f>IFERROR(VLOOKUP($Z113,Import!$B$3:$Z$408,14,FALSE),"")</f>
        <v>0</v>
      </c>
      <c r="AM113" s="112">
        <f>IFERROR(VLOOKUP($Z113,Import!$B$3:$Z$408,17,FALSE),"")</f>
        <v>145</v>
      </c>
      <c r="AN113" s="2">
        <f t="shared" si="32"/>
        <v>573.65</v>
      </c>
      <c r="AO113" s="2">
        <f t="shared" si="33"/>
        <v>192.21</v>
      </c>
      <c r="AP113" s="2">
        <f>IF(AA113='User Input'!$C$1,1,0)</f>
        <v>0</v>
      </c>
      <c r="AQ113" s="2">
        <f t="shared" si="35"/>
        <v>0</v>
      </c>
      <c r="AR113" s="2">
        <f t="shared" si="36"/>
        <v>0</v>
      </c>
      <c r="AS113" s="2" t="str">
        <f t="shared" si="37"/>
        <v>Scott Kazmir</v>
      </c>
      <c r="AT113" s="2">
        <f t="shared" si="38"/>
        <v>0</v>
      </c>
      <c r="AU113" s="9" t="str">
        <f t="shared" si="39"/>
        <v>OAK</v>
      </c>
    </row>
    <row r="114" spans="1:47" s="202" customFormat="1">
      <c r="A114" s="277">
        <f t="shared" si="34"/>
        <v>112</v>
      </c>
      <c r="B114" s="277">
        <f>IFERROR(VLOOKUP(C114,Import!$B$3:$T$450,19,FALSE),"")</f>
        <v>169</v>
      </c>
      <c r="C114" s="111" t="str">
        <f>IFERROR(VLOOKUP(A114,Import!$V$3:$X$419,3,FALSE),"")</f>
        <v>Matt Wieters</v>
      </c>
      <c r="D114" s="235"/>
      <c r="E114" s="120"/>
      <c r="F114" s="112" t="str">
        <f>IFERROR(VLOOKUP($C114,Import!$B$3:$L$408,2,FALSE),"")</f>
        <v>BAL</v>
      </c>
      <c r="G114" s="112" t="str">
        <f>IFERROR(VLOOKUP($C114,Import!$B$3:$L$408,3,FALSE),"")</f>
        <v>C</v>
      </c>
      <c r="H114" s="112" t="str">
        <f>IFERROR(VLOOKUP($C114,Import!$B$3:$L$408,4,FALSE),"")</f>
        <v>C</v>
      </c>
      <c r="I114" s="112">
        <f>IFERROR(VLOOKUP($C114,Import!$B$3:$L$408,5,FALSE),"")</f>
        <v>7</v>
      </c>
      <c r="J114" s="112" t="str">
        <f>IFERROR(VLOOKUP($C114,Import!$B$3:$L$408,2,FALSE),"")</f>
        <v>BAL</v>
      </c>
      <c r="K114" s="112">
        <f>IFERROR(VLOOKUP($C114,Import!$B$3:$L$408,6,FALSE),"")</f>
        <v>529</v>
      </c>
      <c r="L114" s="112">
        <f>IFERROR(VLOOKUP($C114,Import!$B$3:$L$408,7,FALSE),"")</f>
        <v>62</v>
      </c>
      <c r="M114" s="112">
        <f>IFERROR(VLOOKUP($C114,Import!$B$3:$L$408,8,FALSE),"")</f>
        <v>22</v>
      </c>
      <c r="N114" s="112">
        <f>IFERROR(VLOOKUP($C114,Import!$B$3:$L$408,9,FALSE),"")</f>
        <v>74</v>
      </c>
      <c r="O114" s="112">
        <f>IFERROR(VLOOKUP($C114,Import!$B$3:$L$408,10,FALSE),"")</f>
        <v>3</v>
      </c>
      <c r="P114" s="278">
        <f>IFERROR(VLOOKUP($C114,Import!$B$3:$L$408,11,FALSE),"")</f>
        <v>0.247</v>
      </c>
      <c r="Q114" s="2">
        <f t="shared" si="25"/>
        <v>130.66300000000001</v>
      </c>
      <c r="R114" s="2">
        <f>IF(D114='User Input'!$C$1,1,0)</f>
        <v>0</v>
      </c>
      <c r="S114" s="2">
        <f t="shared" si="30"/>
        <v>0</v>
      </c>
      <c r="T114" s="2">
        <f t="shared" si="31"/>
        <v>0</v>
      </c>
      <c r="U114" s="2" t="str">
        <f t="shared" si="27"/>
        <v>Matt Wieters</v>
      </c>
      <c r="V114" s="2">
        <f t="shared" si="28"/>
        <v>0</v>
      </c>
      <c r="W114" s="9" t="str">
        <f t="shared" si="29"/>
        <v>BAL</v>
      </c>
      <c r="X114" s="231">
        <v>112</v>
      </c>
      <c r="Y114" s="280">
        <f>IFERROR(VLOOKUP(Z114,Import!$B$3:$T$450,19,FALSE),"")</f>
        <v>274</v>
      </c>
      <c r="Z114" s="227" t="str">
        <f>IFERROR(VLOOKUP(X114,Import!$W$3:$X$419,2,FALSE),"")</f>
        <v>Bartolo Colon</v>
      </c>
      <c r="AA114" s="235"/>
      <c r="AB114" s="206"/>
      <c r="AC114" s="112" t="str">
        <f>IFERROR(VLOOKUP($Z114,Import!$B$3:$L$408,2,FALSE),"")</f>
        <v>NYN</v>
      </c>
      <c r="AD114" s="112" t="str">
        <f>IFERROR(VLOOKUP($Z114,Import!$B$3:$L$408,3,FALSE),"")</f>
        <v>SP</v>
      </c>
      <c r="AE114" s="112" t="str">
        <f>IFERROR(VLOOKUP($Z114,Import!$B$3:$L$408,4,FALSE),"")</f>
        <v>SP</v>
      </c>
      <c r="AF114" s="112">
        <f>IFERROR(VLOOKUP($Z114,Import!$B$3:$L$408,5,FALSE),"")</f>
        <v>1</v>
      </c>
      <c r="AG114" s="112" t="str">
        <f>IFERROR(VLOOKUP($Z114,Import!$B$3:$L$408,2,FALSE),"")</f>
        <v>NYN</v>
      </c>
      <c r="AH114" s="112">
        <f>IFERROR(VLOOKUP($Z114,Import!$B$3:$Z$408,12,FALSE),"")</f>
        <v>192</v>
      </c>
      <c r="AI114" s="218">
        <f>IFERROR(VLOOKUP($Z114,Import!$B$3:$Z$408,15,FALSE),"")</f>
        <v>3.78</v>
      </c>
      <c r="AJ114" s="218">
        <f>IFERROR(VLOOKUP($Z114,Import!$B$3:$Z$408,16,FALSE),"")</f>
        <v>1.23</v>
      </c>
      <c r="AK114" s="112">
        <f>IFERROR(VLOOKUP($Z114,Import!$B$3:$Z$408,13,FALSE),"")</f>
        <v>10</v>
      </c>
      <c r="AL114" s="112">
        <f>IFERROR(VLOOKUP($Z114,Import!$B$3:$Z$408,14,FALSE),"")</f>
        <v>0</v>
      </c>
      <c r="AM114" s="112">
        <f>IFERROR(VLOOKUP($Z114,Import!$B$3:$Z$408,17,FALSE),"")</f>
        <v>124</v>
      </c>
      <c r="AN114" s="2">
        <f t="shared" si="32"/>
        <v>725.76</v>
      </c>
      <c r="AO114" s="2">
        <f t="shared" si="33"/>
        <v>236.16</v>
      </c>
      <c r="AP114" s="2">
        <f>IF(AA114='User Input'!$C$1,1,0)</f>
        <v>0</v>
      </c>
      <c r="AQ114" s="2">
        <f t="shared" si="35"/>
        <v>0</v>
      </c>
      <c r="AR114" s="2">
        <f t="shared" si="36"/>
        <v>0</v>
      </c>
      <c r="AS114" s="2" t="str">
        <f t="shared" si="37"/>
        <v>Bartolo Colon</v>
      </c>
      <c r="AT114" s="2">
        <f t="shared" si="38"/>
        <v>0</v>
      </c>
      <c r="AU114" s="9" t="str">
        <f t="shared" si="39"/>
        <v>NYN</v>
      </c>
    </row>
    <row r="115" spans="1:47" s="202" customFormat="1">
      <c r="A115" s="277">
        <f t="shared" si="34"/>
        <v>113</v>
      </c>
      <c r="B115" s="277">
        <f>IFERROR(VLOOKUP(C115,Import!$B$3:$T$450,19,FALSE),"")</f>
        <v>170</v>
      </c>
      <c r="C115" s="111" t="str">
        <f>IFERROR(VLOOKUP(A115,Import!$V$3:$X$419,3,FALSE),"")</f>
        <v>Yadier Molina</v>
      </c>
      <c r="D115" s="235"/>
      <c r="E115" s="204"/>
      <c r="F115" s="112" t="str">
        <f>IFERROR(VLOOKUP($C115,Import!$B$3:$L$408,2,FALSE),"")</f>
        <v>STL</v>
      </c>
      <c r="G115" s="112" t="str">
        <f>IFERROR(VLOOKUP($C115,Import!$B$3:$L$408,3,FALSE),"")</f>
        <v>C</v>
      </c>
      <c r="H115" s="112" t="str">
        <f>IFERROR(VLOOKUP($C115,Import!$B$3:$L$408,4,FALSE),"")</f>
        <v>C, 1B</v>
      </c>
      <c r="I115" s="112">
        <f>IFERROR(VLOOKUP($C115,Import!$B$3:$L$408,5,FALSE),"")</f>
        <v>7</v>
      </c>
      <c r="J115" s="112" t="str">
        <f>IFERROR(VLOOKUP($C115,Import!$B$3:$L$408,2,FALSE),"")</f>
        <v>STL</v>
      </c>
      <c r="K115" s="112">
        <f>IFERROR(VLOOKUP($C115,Import!$B$3:$L$408,6,FALSE),"")</f>
        <v>499</v>
      </c>
      <c r="L115" s="112">
        <f>IFERROR(VLOOKUP($C115,Import!$B$3:$L$408,7,FALSE),"")</f>
        <v>66</v>
      </c>
      <c r="M115" s="112">
        <f>IFERROR(VLOOKUP($C115,Import!$B$3:$L$408,8,FALSE),"")</f>
        <v>10</v>
      </c>
      <c r="N115" s="112">
        <f>IFERROR(VLOOKUP($C115,Import!$B$3:$L$408,9,FALSE),"")</f>
        <v>77</v>
      </c>
      <c r="O115" s="112">
        <f>IFERROR(VLOOKUP($C115,Import!$B$3:$L$408,10,FALSE),"")</f>
        <v>6</v>
      </c>
      <c r="P115" s="278">
        <f>IFERROR(VLOOKUP($C115,Import!$B$3:$L$408,11,FALSE),"")</f>
        <v>0.31</v>
      </c>
      <c r="Q115" s="2">
        <f t="shared" si="25"/>
        <v>154.69</v>
      </c>
      <c r="R115" s="2">
        <f>IF(D115='User Input'!$C$1,1,0)</f>
        <v>0</v>
      </c>
      <c r="S115" s="2">
        <f t="shared" si="30"/>
        <v>0</v>
      </c>
      <c r="T115" s="2">
        <f t="shared" si="31"/>
        <v>0</v>
      </c>
      <c r="U115" s="2" t="str">
        <f t="shared" si="27"/>
        <v>Yadier Molina</v>
      </c>
      <c r="V115" s="2">
        <f t="shared" si="28"/>
        <v>0</v>
      </c>
      <c r="W115" s="9" t="str">
        <f t="shared" si="29"/>
        <v>STL</v>
      </c>
      <c r="X115" s="231">
        <v>113</v>
      </c>
      <c r="Y115" s="280">
        <f>IFERROR(VLOOKUP(Z115,Import!$B$3:$T$450,19,FALSE),"")</f>
        <v>286</v>
      </c>
      <c r="Z115" s="227" t="str">
        <f>IFERROR(VLOOKUP(X115,Import!$W$3:$X$419,2,FALSE),"")</f>
        <v>Josh Fields</v>
      </c>
      <c r="AA115" s="235"/>
      <c r="AB115" s="206"/>
      <c r="AC115" s="112" t="str">
        <f>IFERROR(VLOOKUP($Z115,Import!$B$3:$L$408,2,FALSE),"")</f>
        <v>HOU</v>
      </c>
      <c r="AD115" s="112" t="str">
        <f>IFERROR(VLOOKUP($Z115,Import!$B$3:$L$408,3,FALSE),"")</f>
        <v>RP</v>
      </c>
      <c r="AE115" s="112" t="str">
        <f>IFERROR(VLOOKUP($Z115,Import!$B$3:$L$408,4,FALSE),"")</f>
        <v>RP</v>
      </c>
      <c r="AF115" s="112">
        <f>IFERROR(VLOOKUP($Z115,Import!$B$3:$L$408,5,FALSE),"")</f>
        <v>0</v>
      </c>
      <c r="AG115" s="112" t="str">
        <f>IFERROR(VLOOKUP($Z115,Import!$B$3:$L$408,2,FALSE),"")</f>
        <v>HOU</v>
      </c>
      <c r="AH115" s="112">
        <f>IFERROR(VLOOKUP($Z115,Import!$B$3:$Z$408,12,FALSE),"")</f>
        <v>47</v>
      </c>
      <c r="AI115" s="218">
        <f>IFERROR(VLOOKUP($Z115,Import!$B$3:$Z$408,15,FALSE),"")</f>
        <v>4.34</v>
      </c>
      <c r="AJ115" s="218">
        <f>IFERROR(VLOOKUP($Z115,Import!$B$3:$Z$408,16,FALSE),"")</f>
        <v>1.4</v>
      </c>
      <c r="AK115" s="112">
        <f>IFERROR(VLOOKUP($Z115,Import!$B$3:$Z$408,13,FALSE),"")</f>
        <v>2</v>
      </c>
      <c r="AL115" s="112">
        <f>IFERROR(VLOOKUP($Z115,Import!$B$3:$Z$408,14,FALSE),"")</f>
        <v>4</v>
      </c>
      <c r="AM115" s="112">
        <f>IFERROR(VLOOKUP($Z115,Import!$B$3:$Z$408,17,FALSE),"")</f>
        <v>45</v>
      </c>
      <c r="AN115" s="2">
        <f t="shared" si="32"/>
        <v>203.98</v>
      </c>
      <c r="AO115" s="2">
        <f t="shared" si="33"/>
        <v>65.8</v>
      </c>
      <c r="AP115" s="2">
        <f>IF(AA115='User Input'!$C$1,1,0)</f>
        <v>0</v>
      </c>
      <c r="AQ115" s="2">
        <f t="shared" si="35"/>
        <v>0</v>
      </c>
      <c r="AR115" s="2">
        <f t="shared" si="36"/>
        <v>0</v>
      </c>
      <c r="AS115" s="2" t="str">
        <f t="shared" si="37"/>
        <v>Josh Fields</v>
      </c>
      <c r="AT115" s="2">
        <f t="shared" si="38"/>
        <v>0</v>
      </c>
      <c r="AU115" s="9" t="str">
        <f t="shared" si="39"/>
        <v>HOU</v>
      </c>
    </row>
    <row r="116" spans="1:47" s="202" customFormat="1">
      <c r="A116" s="277">
        <f t="shared" si="34"/>
        <v>114</v>
      </c>
      <c r="B116" s="277">
        <f>IFERROR(VLOOKUP(C116,Import!$B$3:$T$450,19,FALSE),"")</f>
        <v>171</v>
      </c>
      <c r="C116" s="111" t="str">
        <f>IFERROR(VLOOKUP(A116,Import!$V$3:$X$419,3,FALSE),"")</f>
        <v>Avisail Garcia</v>
      </c>
      <c r="D116" s="236"/>
      <c r="E116" s="240"/>
      <c r="F116" s="112" t="str">
        <f>IFERROR(VLOOKUP($C116,Import!$B$3:$L$408,2,FALSE),"")</f>
        <v>CHA</v>
      </c>
      <c r="G116" s="112" t="str">
        <f>IFERROR(VLOOKUP($C116,Import!$B$3:$L$408,3,FALSE),"")</f>
        <v>OF</v>
      </c>
      <c r="H116" s="112" t="str">
        <f>IFERROR(VLOOKUP($C116,Import!$B$3:$L$408,4,FALSE),"")</f>
        <v>OF</v>
      </c>
      <c r="I116" s="112">
        <f>IFERROR(VLOOKUP($C116,Import!$B$3:$L$408,5,FALSE),"")</f>
        <v>7</v>
      </c>
      <c r="J116" s="112" t="str">
        <f>IFERROR(VLOOKUP($C116,Import!$B$3:$L$408,2,FALSE),"")</f>
        <v>CHA</v>
      </c>
      <c r="K116" s="112">
        <f>IFERROR(VLOOKUP($C116,Import!$B$3:$L$408,6,FALSE),"")</f>
        <v>555</v>
      </c>
      <c r="L116" s="112">
        <f>IFERROR(VLOOKUP($C116,Import!$B$3:$L$408,7,FALSE),"")</f>
        <v>75</v>
      </c>
      <c r="M116" s="112">
        <f>IFERROR(VLOOKUP($C116,Import!$B$3:$L$408,8,FALSE),"")</f>
        <v>18</v>
      </c>
      <c r="N116" s="112">
        <f>IFERROR(VLOOKUP($C116,Import!$B$3:$L$408,9,FALSE),"")</f>
        <v>79</v>
      </c>
      <c r="O116" s="112">
        <f>IFERROR(VLOOKUP($C116,Import!$B$3:$L$408,10,FALSE),"")</f>
        <v>14</v>
      </c>
      <c r="P116" s="278">
        <f>IFERROR(VLOOKUP($C116,Import!$B$3:$L$408,11,FALSE),"")</f>
        <v>0.28699999999999998</v>
      </c>
      <c r="Q116" s="2">
        <f t="shared" si="25"/>
        <v>159.285</v>
      </c>
      <c r="R116" s="2">
        <f>IF(D116='User Input'!$C$1,1,0)</f>
        <v>0</v>
      </c>
      <c r="S116" s="2">
        <f t="shared" si="30"/>
        <v>0</v>
      </c>
      <c r="T116" s="2">
        <f t="shared" si="31"/>
        <v>0</v>
      </c>
      <c r="U116" s="2" t="str">
        <f t="shared" si="27"/>
        <v>Avisail Garcia</v>
      </c>
      <c r="V116" s="2">
        <f t="shared" si="28"/>
        <v>0</v>
      </c>
      <c r="W116" s="9" t="str">
        <f t="shared" si="29"/>
        <v>CHA</v>
      </c>
      <c r="X116" s="231">
        <v>114</v>
      </c>
      <c r="Y116" s="280">
        <f>IFERROR(VLOOKUP(Z116,Import!$B$3:$T$450,19,FALSE),"")</f>
        <v>293</v>
      </c>
      <c r="Z116" s="227" t="str">
        <f>IFERROR(VLOOKUP(X116,Import!$W$3:$X$419,2,FALSE),"")</f>
        <v>Daniel Webb</v>
      </c>
      <c r="AA116" s="235"/>
      <c r="AB116" s="238"/>
      <c r="AC116" s="112" t="str">
        <f>IFERROR(VLOOKUP($Z116,Import!$B$3:$L$408,2,FALSE),"")</f>
        <v>CHA</v>
      </c>
      <c r="AD116" s="112" t="str">
        <f>IFERROR(VLOOKUP($Z116,Import!$B$3:$L$408,3,FALSE),"")</f>
        <v>RP</v>
      </c>
      <c r="AE116" s="112" t="str">
        <f>IFERROR(VLOOKUP($Z116,Import!$B$3:$L$408,4,FALSE),"")</f>
        <v>RP</v>
      </c>
      <c r="AF116" s="112">
        <f>IFERROR(VLOOKUP($Z116,Import!$B$3:$L$408,5,FALSE),"")</f>
        <v>0</v>
      </c>
      <c r="AG116" s="112" t="str">
        <f>IFERROR(VLOOKUP($Z116,Import!$B$3:$L$408,2,FALSE),"")</f>
        <v>CHA</v>
      </c>
      <c r="AH116" s="112">
        <f>IFERROR(VLOOKUP($Z116,Import!$B$3:$Z$408,12,FALSE),"")</f>
        <v>67</v>
      </c>
      <c r="AI116" s="218">
        <f>IFERROR(VLOOKUP($Z116,Import!$B$3:$Z$408,15,FALSE),"")</f>
        <v>3.9</v>
      </c>
      <c r="AJ116" s="218">
        <f>IFERROR(VLOOKUP($Z116,Import!$B$3:$Z$408,16,FALSE),"")</f>
        <v>1.39</v>
      </c>
      <c r="AK116" s="112">
        <f>IFERROR(VLOOKUP($Z116,Import!$B$3:$Z$408,13,FALSE),"")</f>
        <v>2</v>
      </c>
      <c r="AL116" s="112">
        <f>IFERROR(VLOOKUP($Z116,Import!$B$3:$Z$408,14,FALSE),"")</f>
        <v>7</v>
      </c>
      <c r="AM116" s="112">
        <f>IFERROR(VLOOKUP($Z116,Import!$B$3:$Z$408,17,FALSE),"")</f>
        <v>64</v>
      </c>
      <c r="AN116" s="2">
        <f t="shared" si="32"/>
        <v>261.3</v>
      </c>
      <c r="AO116" s="2">
        <f t="shared" si="33"/>
        <v>93.13</v>
      </c>
      <c r="AP116" s="2">
        <f>IF(AA116='User Input'!$C$1,1,0)</f>
        <v>0</v>
      </c>
      <c r="AQ116" s="2">
        <f t="shared" si="35"/>
        <v>0</v>
      </c>
      <c r="AR116" s="2">
        <f t="shared" si="36"/>
        <v>0</v>
      </c>
      <c r="AS116" s="2" t="str">
        <f t="shared" si="37"/>
        <v>Daniel Webb</v>
      </c>
      <c r="AT116" s="2">
        <f t="shared" si="38"/>
        <v>0</v>
      </c>
      <c r="AU116" s="9" t="str">
        <f t="shared" si="39"/>
        <v>CHA</v>
      </c>
    </row>
    <row r="117" spans="1:47" s="202" customFormat="1">
      <c r="A117" s="277">
        <f t="shared" si="34"/>
        <v>115</v>
      </c>
      <c r="B117" s="277">
        <f>IFERROR(VLOOKUP(C117,Import!$B$3:$T$450,19,FALSE),"")</f>
        <v>172</v>
      </c>
      <c r="C117" s="111" t="str">
        <f>IFERROR(VLOOKUP(A117,Import!$V$3:$X$419,3,FALSE),"")</f>
        <v>Leonys Martin</v>
      </c>
      <c r="D117" s="236"/>
      <c r="E117" s="240"/>
      <c r="F117" s="112" t="str">
        <f>IFERROR(VLOOKUP($C117,Import!$B$3:$L$408,2,FALSE),"")</f>
        <v>TEX</v>
      </c>
      <c r="G117" s="112" t="str">
        <f>IFERROR(VLOOKUP($C117,Import!$B$3:$L$408,3,FALSE),"")</f>
        <v>OF</v>
      </c>
      <c r="H117" s="112" t="str">
        <f>IFERROR(VLOOKUP($C117,Import!$B$3:$L$408,4,FALSE),"")</f>
        <v>OF</v>
      </c>
      <c r="I117" s="112">
        <f>IFERROR(VLOOKUP($C117,Import!$B$3:$L$408,5,FALSE),"")</f>
        <v>7</v>
      </c>
      <c r="J117" s="112" t="str">
        <f>IFERROR(VLOOKUP($C117,Import!$B$3:$L$408,2,FALSE),"")</f>
        <v>TEX</v>
      </c>
      <c r="K117" s="112">
        <f>IFERROR(VLOOKUP($C117,Import!$B$3:$L$408,6,FALSE),"")</f>
        <v>512</v>
      </c>
      <c r="L117" s="112">
        <f>IFERROR(VLOOKUP($C117,Import!$B$3:$L$408,7,FALSE),"")</f>
        <v>68</v>
      </c>
      <c r="M117" s="112">
        <f>IFERROR(VLOOKUP($C117,Import!$B$3:$L$408,8,FALSE),"")</f>
        <v>10</v>
      </c>
      <c r="N117" s="112">
        <f>IFERROR(VLOOKUP($C117,Import!$B$3:$L$408,9,FALSE),"")</f>
        <v>55</v>
      </c>
      <c r="O117" s="112">
        <f>IFERROR(VLOOKUP($C117,Import!$B$3:$L$408,10,FALSE),"")</f>
        <v>29</v>
      </c>
      <c r="P117" s="278">
        <f>IFERROR(VLOOKUP($C117,Import!$B$3:$L$408,11,FALSE),"")</f>
        <v>0.26500000000000001</v>
      </c>
      <c r="Q117" s="2">
        <f t="shared" si="25"/>
        <v>135.68</v>
      </c>
      <c r="R117" s="2">
        <f>IF(D117='User Input'!$C$1,1,0)</f>
        <v>0</v>
      </c>
      <c r="S117" s="2">
        <f t="shared" si="30"/>
        <v>0</v>
      </c>
      <c r="T117" s="2">
        <f t="shared" si="31"/>
        <v>0</v>
      </c>
      <c r="U117" s="2" t="str">
        <f t="shared" si="27"/>
        <v>Leonys Martin</v>
      </c>
      <c r="V117" s="2">
        <f t="shared" si="28"/>
        <v>0</v>
      </c>
      <c r="W117" s="9" t="str">
        <f t="shared" si="29"/>
        <v>TEX</v>
      </c>
      <c r="X117" s="231">
        <v>115</v>
      </c>
      <c r="Y117" s="280">
        <f>IFERROR(VLOOKUP(Z117,Import!$B$3:$T$450,19,FALSE),"")</f>
        <v>296</v>
      </c>
      <c r="Z117" s="227" t="str">
        <f>IFERROR(VLOOKUP(X117,Import!$W$3:$X$419,2,FALSE),"")</f>
        <v>Jesse Crain</v>
      </c>
      <c r="AA117" s="235"/>
      <c r="AB117" s="238"/>
      <c r="AC117" s="112" t="str">
        <f>IFERROR(VLOOKUP($Z117,Import!$B$3:$L$408,2,FALSE),"")</f>
        <v>HOU</v>
      </c>
      <c r="AD117" s="112" t="str">
        <f>IFERROR(VLOOKUP($Z117,Import!$B$3:$L$408,3,FALSE),"")</f>
        <v>RP</v>
      </c>
      <c r="AE117" s="112" t="str">
        <f>IFERROR(VLOOKUP($Z117,Import!$B$3:$L$408,4,FALSE),"")</f>
        <v>RP</v>
      </c>
      <c r="AF117" s="112">
        <f>IFERROR(VLOOKUP($Z117,Import!$B$3:$L$408,5,FALSE),"")</f>
        <v>-1</v>
      </c>
      <c r="AG117" s="112" t="str">
        <f>IFERROR(VLOOKUP($Z117,Import!$B$3:$L$408,2,FALSE),"")</f>
        <v>HOU</v>
      </c>
      <c r="AH117" s="112">
        <f>IFERROR(VLOOKUP($Z117,Import!$B$3:$Z$408,12,FALSE),"")</f>
        <v>47</v>
      </c>
      <c r="AI117" s="218">
        <f>IFERROR(VLOOKUP($Z117,Import!$B$3:$Z$408,15,FALSE),"")</f>
        <v>3.58</v>
      </c>
      <c r="AJ117" s="218">
        <f>IFERROR(VLOOKUP($Z117,Import!$B$3:$Z$408,16,FALSE),"")</f>
        <v>1.24</v>
      </c>
      <c r="AK117" s="112">
        <f>IFERROR(VLOOKUP($Z117,Import!$B$3:$Z$408,13,FALSE),"")</f>
        <v>2</v>
      </c>
      <c r="AL117" s="112">
        <f>IFERROR(VLOOKUP($Z117,Import!$B$3:$Z$408,14,FALSE),"")</f>
        <v>3</v>
      </c>
      <c r="AM117" s="112">
        <f>IFERROR(VLOOKUP($Z117,Import!$B$3:$Z$408,17,FALSE),"")</f>
        <v>51</v>
      </c>
      <c r="AN117" s="2">
        <f t="shared" si="32"/>
        <v>168.26</v>
      </c>
      <c r="AO117" s="2">
        <f t="shared" si="33"/>
        <v>58.28</v>
      </c>
      <c r="AP117" s="2">
        <f>IF(AA117='User Input'!$C$1,1,0)</f>
        <v>0</v>
      </c>
      <c r="AQ117" s="2">
        <f t="shared" si="35"/>
        <v>0</v>
      </c>
      <c r="AR117" s="2">
        <f t="shared" si="36"/>
        <v>0</v>
      </c>
      <c r="AS117" s="2" t="str">
        <f t="shared" si="37"/>
        <v>Jesse Crain</v>
      </c>
      <c r="AT117" s="2">
        <f t="shared" si="38"/>
        <v>0</v>
      </c>
      <c r="AU117" s="9" t="str">
        <f t="shared" si="39"/>
        <v>HOU</v>
      </c>
    </row>
    <row r="118" spans="1:47" s="202" customFormat="1">
      <c r="A118" s="277">
        <f t="shared" si="34"/>
        <v>116</v>
      </c>
      <c r="B118" s="277">
        <f>IFERROR(VLOOKUP(C118,Import!$B$3:$T$450,19,FALSE),"")</f>
        <v>173</v>
      </c>
      <c r="C118" s="111" t="str">
        <f>IFERROR(VLOOKUP(A118,Import!$V$3:$X$419,3,FALSE),"")</f>
        <v>Michael Brantley</v>
      </c>
      <c r="D118" s="236"/>
      <c r="E118" s="240"/>
      <c r="F118" s="112" t="str">
        <f>IFERROR(VLOOKUP($C118,Import!$B$3:$L$408,2,FALSE),"")</f>
        <v>CLE</v>
      </c>
      <c r="G118" s="112" t="str">
        <f>IFERROR(VLOOKUP($C118,Import!$B$3:$L$408,3,FALSE),"")</f>
        <v>OF</v>
      </c>
      <c r="H118" s="112" t="str">
        <f>IFERROR(VLOOKUP($C118,Import!$B$3:$L$408,4,FALSE),"")</f>
        <v>OF</v>
      </c>
      <c r="I118" s="112">
        <f>IFERROR(VLOOKUP($C118,Import!$B$3:$L$408,5,FALSE),"")</f>
        <v>7</v>
      </c>
      <c r="J118" s="112" t="str">
        <f>IFERROR(VLOOKUP($C118,Import!$B$3:$L$408,2,FALSE),"")</f>
        <v>CLE</v>
      </c>
      <c r="K118" s="112">
        <f>IFERROR(VLOOKUP($C118,Import!$B$3:$L$408,6,FALSE),"")</f>
        <v>522</v>
      </c>
      <c r="L118" s="112">
        <f>IFERROR(VLOOKUP($C118,Import!$B$3:$L$408,7,FALSE),"")</f>
        <v>69</v>
      </c>
      <c r="M118" s="112">
        <f>IFERROR(VLOOKUP($C118,Import!$B$3:$L$408,8,FALSE),"")</f>
        <v>12</v>
      </c>
      <c r="N118" s="112">
        <f>IFERROR(VLOOKUP($C118,Import!$B$3:$L$408,9,FALSE),"")</f>
        <v>77</v>
      </c>
      <c r="O118" s="112">
        <f>IFERROR(VLOOKUP($C118,Import!$B$3:$L$408,10,FALSE),"")</f>
        <v>20</v>
      </c>
      <c r="P118" s="278">
        <f>IFERROR(VLOOKUP($C118,Import!$B$3:$L$408,11,FALSE),"")</f>
        <v>0.28000000000000003</v>
      </c>
      <c r="Q118" s="2">
        <f t="shared" si="25"/>
        <v>146.16000000000003</v>
      </c>
      <c r="R118" s="2">
        <f>IF(D118='User Input'!$C$1,1,0)</f>
        <v>0</v>
      </c>
      <c r="S118" s="2">
        <f t="shared" si="30"/>
        <v>0</v>
      </c>
      <c r="T118" s="2">
        <f t="shared" si="31"/>
        <v>0</v>
      </c>
      <c r="U118" s="2" t="str">
        <f t="shared" si="27"/>
        <v>Michael Brantley</v>
      </c>
      <c r="V118" s="2">
        <f t="shared" si="28"/>
        <v>0</v>
      </c>
      <c r="W118" s="9" t="str">
        <f t="shared" si="29"/>
        <v>CLE</v>
      </c>
      <c r="X118" s="231">
        <v>116</v>
      </c>
      <c r="Y118" s="280">
        <f>IFERROR(VLOOKUP(Z118,Import!$B$3:$T$450,19,FALSE),"")</f>
        <v>300</v>
      </c>
      <c r="Z118" s="227" t="str">
        <f>IFERROR(VLOOKUP(X118,Import!$W$3:$X$419,2,FALSE),"")</f>
        <v>Ervin Santana</v>
      </c>
      <c r="AA118" s="235"/>
      <c r="AB118" s="238"/>
      <c r="AC118" s="112" t="str">
        <f>IFERROR(VLOOKUP($Z118,Import!$B$3:$L$408,2,FALSE),"")</f>
        <v>FA</v>
      </c>
      <c r="AD118" s="112" t="str">
        <f>IFERROR(VLOOKUP($Z118,Import!$B$3:$L$408,3,FALSE),"")</f>
        <v>SP</v>
      </c>
      <c r="AE118" s="112" t="str">
        <f>IFERROR(VLOOKUP($Z118,Import!$B$3:$L$408,4,FALSE),"")</f>
        <v>SP</v>
      </c>
      <c r="AF118" s="112">
        <f>IFERROR(VLOOKUP($Z118,Import!$B$3:$L$408,5,FALSE),"")</f>
        <v>-1</v>
      </c>
      <c r="AG118" s="112" t="str">
        <f>IFERROR(VLOOKUP($Z118,Import!$B$3:$L$408,2,FALSE),"")</f>
        <v>FA</v>
      </c>
      <c r="AH118" s="112">
        <f>IFERROR(VLOOKUP($Z118,Import!$B$3:$Z$408,12,FALSE),"")</f>
        <v>204</v>
      </c>
      <c r="AI118" s="218">
        <f>IFERROR(VLOOKUP($Z118,Import!$B$3:$Z$408,15,FALSE),"")</f>
        <v>3.87</v>
      </c>
      <c r="AJ118" s="218">
        <f>IFERROR(VLOOKUP($Z118,Import!$B$3:$Z$408,16,FALSE),"")</f>
        <v>1.26</v>
      </c>
      <c r="AK118" s="112">
        <f>IFERROR(VLOOKUP($Z118,Import!$B$3:$Z$408,13,FALSE),"")</f>
        <v>13</v>
      </c>
      <c r="AL118" s="112">
        <f>IFERROR(VLOOKUP($Z118,Import!$B$3:$Z$408,14,FALSE),"")</f>
        <v>0</v>
      </c>
      <c r="AM118" s="112">
        <f>IFERROR(VLOOKUP($Z118,Import!$B$3:$Z$408,17,FALSE),"")</f>
        <v>149</v>
      </c>
      <c r="AN118" s="2">
        <f t="shared" si="32"/>
        <v>789.48</v>
      </c>
      <c r="AO118" s="2">
        <f t="shared" si="33"/>
        <v>257.04000000000002</v>
      </c>
      <c r="AP118" s="2">
        <f>IF(AA118='User Input'!$C$1,1,0)</f>
        <v>0</v>
      </c>
      <c r="AQ118" s="2">
        <f t="shared" si="35"/>
        <v>0</v>
      </c>
      <c r="AR118" s="2">
        <f t="shared" si="36"/>
        <v>0</v>
      </c>
      <c r="AS118" s="2" t="str">
        <f t="shared" si="37"/>
        <v>Ervin Santana</v>
      </c>
      <c r="AT118" s="2">
        <f t="shared" si="38"/>
        <v>0</v>
      </c>
      <c r="AU118" s="9" t="str">
        <f t="shared" si="39"/>
        <v>FA</v>
      </c>
    </row>
    <row r="119" spans="1:47" s="202" customFormat="1">
      <c r="A119" s="277">
        <f t="shared" si="34"/>
        <v>117</v>
      </c>
      <c r="B119" s="277">
        <f>IFERROR(VLOOKUP(C119,Import!$B$3:$T$450,19,FALSE),"")</f>
        <v>174</v>
      </c>
      <c r="C119" s="111" t="str">
        <f>IFERROR(VLOOKUP(A119,Import!$V$3:$X$419,3,FALSE),"")</f>
        <v>Brett Gardner</v>
      </c>
      <c r="D119" s="236"/>
      <c r="E119" s="240"/>
      <c r="F119" s="112" t="str">
        <f>IFERROR(VLOOKUP($C119,Import!$B$3:$L$408,2,FALSE),"")</f>
        <v>NYA</v>
      </c>
      <c r="G119" s="112" t="str">
        <f>IFERROR(VLOOKUP($C119,Import!$B$3:$L$408,3,FALSE),"")</f>
        <v>OF</v>
      </c>
      <c r="H119" s="112" t="str">
        <f>IFERROR(VLOOKUP($C119,Import!$B$3:$L$408,4,FALSE),"")</f>
        <v>OF</v>
      </c>
      <c r="I119" s="112">
        <f>IFERROR(VLOOKUP($C119,Import!$B$3:$L$408,5,FALSE),"")</f>
        <v>7</v>
      </c>
      <c r="J119" s="112" t="str">
        <f>IFERROR(VLOOKUP($C119,Import!$B$3:$L$408,2,FALSE),"")</f>
        <v>NYA</v>
      </c>
      <c r="K119" s="112">
        <f>IFERROR(VLOOKUP($C119,Import!$B$3:$L$408,6,FALSE),"")</f>
        <v>527</v>
      </c>
      <c r="L119" s="112">
        <f>IFERROR(VLOOKUP($C119,Import!$B$3:$L$408,7,FALSE),"")</f>
        <v>64</v>
      </c>
      <c r="M119" s="112">
        <f>IFERROR(VLOOKUP($C119,Import!$B$3:$L$408,8,FALSE),"")</f>
        <v>7</v>
      </c>
      <c r="N119" s="112">
        <f>IFERROR(VLOOKUP($C119,Import!$B$3:$L$408,9,FALSE),"")</f>
        <v>54</v>
      </c>
      <c r="O119" s="112">
        <f>IFERROR(VLOOKUP($C119,Import!$B$3:$L$408,10,FALSE),"")</f>
        <v>22</v>
      </c>
      <c r="P119" s="278">
        <f>IFERROR(VLOOKUP($C119,Import!$B$3:$L$408,11,FALSE),"")</f>
        <v>0.27900000000000003</v>
      </c>
      <c r="Q119" s="2">
        <f t="shared" si="25"/>
        <v>147.03300000000002</v>
      </c>
      <c r="R119" s="2">
        <f>IF(D119='User Input'!$C$1,1,0)</f>
        <v>0</v>
      </c>
      <c r="S119" s="2">
        <f t="shared" si="30"/>
        <v>0</v>
      </c>
      <c r="T119" s="2">
        <f t="shared" si="31"/>
        <v>0</v>
      </c>
      <c r="U119" s="2" t="str">
        <f t="shared" si="27"/>
        <v>Brett Gardner</v>
      </c>
      <c r="V119" s="2">
        <f t="shared" si="28"/>
        <v>0</v>
      </c>
      <c r="W119" s="9" t="str">
        <f t="shared" si="29"/>
        <v>NYA</v>
      </c>
      <c r="X119" s="231">
        <v>117</v>
      </c>
      <c r="Y119" s="280">
        <f>IFERROR(VLOOKUP(Z119,Import!$B$3:$T$450,19,FALSE),"")</f>
        <v>304</v>
      </c>
      <c r="Z119" s="227" t="str">
        <f>IFERROR(VLOOKUP(X119,Import!$W$3:$X$419,2,FALSE),"")</f>
        <v>Tommy Milone</v>
      </c>
      <c r="AA119" s="235"/>
      <c r="AB119" s="219"/>
      <c r="AC119" s="112" t="str">
        <f>IFERROR(VLOOKUP($Z119,Import!$B$3:$L$408,2,FALSE),"")</f>
        <v>OAK</v>
      </c>
      <c r="AD119" s="112" t="str">
        <f>IFERROR(VLOOKUP($Z119,Import!$B$3:$L$408,3,FALSE),"")</f>
        <v>SP</v>
      </c>
      <c r="AE119" s="112" t="str">
        <f>IFERROR(VLOOKUP($Z119,Import!$B$3:$L$408,4,FALSE),"")</f>
        <v>SP</v>
      </c>
      <c r="AF119" s="112">
        <f>IFERROR(VLOOKUP($Z119,Import!$B$3:$L$408,5,FALSE),"")</f>
        <v>-1</v>
      </c>
      <c r="AG119" s="112" t="str">
        <f>IFERROR(VLOOKUP($Z119,Import!$B$3:$L$408,2,FALSE),"")</f>
        <v>OAK</v>
      </c>
      <c r="AH119" s="112">
        <f>IFERROR(VLOOKUP($Z119,Import!$B$3:$Z$408,12,FALSE),"")</f>
        <v>179</v>
      </c>
      <c r="AI119" s="218">
        <f>IFERROR(VLOOKUP($Z119,Import!$B$3:$Z$408,15,FALSE),"")</f>
        <v>3.91</v>
      </c>
      <c r="AJ119" s="218">
        <f>IFERROR(VLOOKUP($Z119,Import!$B$3:$Z$408,16,FALSE),"")</f>
        <v>1.28</v>
      </c>
      <c r="AK119" s="112">
        <f>IFERROR(VLOOKUP($Z119,Import!$B$3:$Z$408,13,FALSE),"")</f>
        <v>13</v>
      </c>
      <c r="AL119" s="112">
        <f>IFERROR(VLOOKUP($Z119,Import!$B$3:$Z$408,14,FALSE),"")</f>
        <v>0</v>
      </c>
      <c r="AM119" s="112">
        <f>IFERROR(VLOOKUP($Z119,Import!$B$3:$Z$408,17,FALSE),"")</f>
        <v>141</v>
      </c>
      <c r="AN119" s="2">
        <f t="shared" si="32"/>
        <v>699.89</v>
      </c>
      <c r="AO119" s="2">
        <f t="shared" si="33"/>
        <v>229.12</v>
      </c>
      <c r="AP119" s="2">
        <f>IF(AA119='User Input'!$C$1,1,0)</f>
        <v>0</v>
      </c>
      <c r="AQ119" s="2">
        <f t="shared" si="35"/>
        <v>0</v>
      </c>
      <c r="AR119" s="2">
        <f t="shared" si="36"/>
        <v>0</v>
      </c>
      <c r="AS119" s="2" t="str">
        <f t="shared" si="37"/>
        <v>Tommy Milone</v>
      </c>
      <c r="AT119" s="2">
        <f t="shared" si="38"/>
        <v>0</v>
      </c>
      <c r="AU119" s="9" t="str">
        <f t="shared" si="39"/>
        <v>OAK</v>
      </c>
    </row>
    <row r="120" spans="1:47" s="202" customFormat="1">
      <c r="A120" s="277">
        <f t="shared" si="34"/>
        <v>118</v>
      </c>
      <c r="B120" s="277">
        <f>IFERROR(VLOOKUP(C120,Import!$B$3:$T$450,19,FALSE),"")</f>
        <v>175</v>
      </c>
      <c r="C120" s="111" t="str">
        <f>IFERROR(VLOOKUP(A120,Import!$V$3:$X$419,3,FALSE),"")</f>
        <v>Carl Crawford</v>
      </c>
      <c r="D120" s="236"/>
      <c r="E120" s="240"/>
      <c r="F120" s="112" t="str">
        <f>IFERROR(VLOOKUP($C120,Import!$B$3:$L$408,2,FALSE),"")</f>
        <v>LAN</v>
      </c>
      <c r="G120" s="112" t="str">
        <f>IFERROR(VLOOKUP($C120,Import!$B$3:$L$408,3,FALSE),"")</f>
        <v>OF</v>
      </c>
      <c r="H120" s="112" t="str">
        <f>IFERROR(VLOOKUP($C120,Import!$B$3:$L$408,4,FALSE),"")</f>
        <v>OF</v>
      </c>
      <c r="I120" s="112">
        <f>IFERROR(VLOOKUP($C120,Import!$B$3:$L$408,5,FALSE),"")</f>
        <v>7</v>
      </c>
      <c r="J120" s="112" t="str">
        <f>IFERROR(VLOOKUP($C120,Import!$B$3:$L$408,2,FALSE),"")</f>
        <v>LAN</v>
      </c>
      <c r="K120" s="112">
        <f>IFERROR(VLOOKUP($C120,Import!$B$3:$L$408,6,FALSE),"")</f>
        <v>478</v>
      </c>
      <c r="L120" s="112">
        <f>IFERROR(VLOOKUP($C120,Import!$B$3:$L$408,7,FALSE),"")</f>
        <v>82</v>
      </c>
      <c r="M120" s="112">
        <f>IFERROR(VLOOKUP($C120,Import!$B$3:$L$408,8,FALSE),"")</f>
        <v>10</v>
      </c>
      <c r="N120" s="112">
        <f>IFERROR(VLOOKUP($C120,Import!$B$3:$L$408,9,FALSE),"")</f>
        <v>51</v>
      </c>
      <c r="O120" s="112">
        <f>IFERROR(VLOOKUP($C120,Import!$B$3:$L$408,10,FALSE),"")</f>
        <v>22</v>
      </c>
      <c r="P120" s="278">
        <f>IFERROR(VLOOKUP($C120,Import!$B$3:$L$408,11,FALSE),"")</f>
        <v>0.27</v>
      </c>
      <c r="Q120" s="2">
        <f t="shared" si="25"/>
        <v>129.06</v>
      </c>
      <c r="R120" s="2">
        <f>IF(D120='User Input'!$C$1,1,0)</f>
        <v>0</v>
      </c>
      <c r="S120" s="2">
        <f t="shared" si="30"/>
        <v>0</v>
      </c>
      <c r="T120" s="2">
        <f t="shared" si="31"/>
        <v>0</v>
      </c>
      <c r="U120" s="2" t="str">
        <f t="shared" si="27"/>
        <v>Carl Crawford</v>
      </c>
      <c r="V120" s="2">
        <f t="shared" si="28"/>
        <v>0</v>
      </c>
      <c r="W120" s="9" t="str">
        <f t="shared" si="29"/>
        <v>LAN</v>
      </c>
      <c r="X120" s="231">
        <v>118</v>
      </c>
      <c r="Y120" s="280">
        <f>IFERROR(VLOOKUP(Z120,Import!$B$3:$T$450,19,FALSE),"")</f>
        <v>306</v>
      </c>
      <c r="Z120" s="227" t="str">
        <f>IFERROR(VLOOKUP(X120,Import!$W$3:$X$419,2,FALSE),"")</f>
        <v>Jarrod Parker</v>
      </c>
      <c r="AA120" s="235"/>
      <c r="AB120" s="219"/>
      <c r="AC120" s="112" t="str">
        <f>IFERROR(VLOOKUP($Z120,Import!$B$3:$L$408,2,FALSE),"")</f>
        <v>OAK</v>
      </c>
      <c r="AD120" s="112" t="str">
        <f>IFERROR(VLOOKUP($Z120,Import!$B$3:$L$408,3,FALSE),"")</f>
        <v>SP</v>
      </c>
      <c r="AE120" s="112" t="str">
        <f>IFERROR(VLOOKUP($Z120,Import!$B$3:$L$408,4,FALSE),"")</f>
        <v>SP</v>
      </c>
      <c r="AF120" s="112">
        <f>IFERROR(VLOOKUP($Z120,Import!$B$3:$L$408,5,FALSE),"")</f>
        <v>-1</v>
      </c>
      <c r="AG120" s="112" t="str">
        <f>IFERROR(VLOOKUP($Z120,Import!$B$3:$L$408,2,FALSE),"")</f>
        <v>OAK</v>
      </c>
      <c r="AH120" s="112">
        <f>IFERROR(VLOOKUP($Z120,Import!$B$3:$Z$408,12,FALSE),"")</f>
        <v>194</v>
      </c>
      <c r="AI120" s="218">
        <f>IFERROR(VLOOKUP($Z120,Import!$B$3:$Z$408,15,FALSE),"")</f>
        <v>3.62</v>
      </c>
      <c r="AJ120" s="218">
        <f>IFERROR(VLOOKUP($Z120,Import!$B$3:$Z$408,16,FALSE),"")</f>
        <v>1.24</v>
      </c>
      <c r="AK120" s="112">
        <f>IFERROR(VLOOKUP($Z120,Import!$B$3:$Z$408,13,FALSE),"")</f>
        <v>13</v>
      </c>
      <c r="AL120" s="112">
        <f>IFERROR(VLOOKUP($Z120,Import!$B$3:$Z$408,14,FALSE),"")</f>
        <v>0</v>
      </c>
      <c r="AM120" s="112">
        <f>IFERROR(VLOOKUP($Z120,Import!$B$3:$Z$408,17,FALSE),"")</f>
        <v>139</v>
      </c>
      <c r="AN120" s="2">
        <f t="shared" si="32"/>
        <v>702.28</v>
      </c>
      <c r="AO120" s="2">
        <f t="shared" si="33"/>
        <v>240.56</v>
      </c>
      <c r="AP120" s="2">
        <f>IF(AA120='User Input'!$C$1,1,0)</f>
        <v>0</v>
      </c>
      <c r="AQ120" s="2">
        <f t="shared" si="35"/>
        <v>0</v>
      </c>
      <c r="AR120" s="2">
        <f t="shared" si="36"/>
        <v>0</v>
      </c>
      <c r="AS120" s="2" t="str">
        <f t="shared" si="37"/>
        <v>Jarrod Parker</v>
      </c>
      <c r="AT120" s="2">
        <f t="shared" si="38"/>
        <v>0</v>
      </c>
      <c r="AU120" s="9" t="str">
        <f t="shared" si="39"/>
        <v>OAK</v>
      </c>
    </row>
    <row r="121" spans="1:47" s="202" customFormat="1">
      <c r="A121" s="277">
        <f t="shared" si="34"/>
        <v>119</v>
      </c>
      <c r="B121" s="277">
        <f>IFERROR(VLOOKUP(C121,Import!$B$3:$T$450,19,FALSE),"")</f>
        <v>176</v>
      </c>
      <c r="C121" s="111" t="str">
        <f>IFERROR(VLOOKUP(A121,Import!$V$3:$X$419,3,FALSE),"")</f>
        <v>B.J. Upton</v>
      </c>
      <c r="D121" s="236"/>
      <c r="E121" s="240"/>
      <c r="F121" s="112" t="str">
        <f>IFERROR(VLOOKUP($C121,Import!$B$3:$L$408,2,FALSE),"")</f>
        <v>ATL</v>
      </c>
      <c r="G121" s="112" t="str">
        <f>IFERROR(VLOOKUP($C121,Import!$B$3:$L$408,3,FALSE),"")</f>
        <v>OF</v>
      </c>
      <c r="H121" s="112" t="str">
        <f>IFERROR(VLOOKUP($C121,Import!$B$3:$L$408,4,FALSE),"")</f>
        <v>OF</v>
      </c>
      <c r="I121" s="112">
        <f>IFERROR(VLOOKUP($C121,Import!$B$3:$L$408,5,FALSE),"")</f>
        <v>6</v>
      </c>
      <c r="J121" s="112" t="str">
        <f>IFERROR(VLOOKUP($C121,Import!$B$3:$L$408,2,FALSE),"")</f>
        <v>ATL</v>
      </c>
      <c r="K121" s="112">
        <f>IFERROR(VLOOKUP($C121,Import!$B$3:$L$408,6,FALSE),"")</f>
        <v>519</v>
      </c>
      <c r="L121" s="112">
        <f>IFERROR(VLOOKUP($C121,Import!$B$3:$L$408,7,FALSE),"")</f>
        <v>47</v>
      </c>
      <c r="M121" s="112">
        <f>IFERROR(VLOOKUP($C121,Import!$B$3:$L$408,8,FALSE),"")</f>
        <v>15</v>
      </c>
      <c r="N121" s="112">
        <f>IFERROR(VLOOKUP($C121,Import!$B$3:$L$408,9,FALSE),"")</f>
        <v>61</v>
      </c>
      <c r="O121" s="112">
        <f>IFERROR(VLOOKUP($C121,Import!$B$3:$L$408,10,FALSE),"")</f>
        <v>19</v>
      </c>
      <c r="P121" s="278">
        <f>IFERROR(VLOOKUP($C121,Import!$B$3:$L$408,11,FALSE),"")</f>
        <v>0.22900000000000001</v>
      </c>
      <c r="Q121" s="2">
        <f t="shared" si="25"/>
        <v>118.851</v>
      </c>
      <c r="R121" s="2">
        <f>IF(D121='User Input'!$C$1,1,0)</f>
        <v>0</v>
      </c>
      <c r="S121" s="2">
        <f t="shared" si="30"/>
        <v>0</v>
      </c>
      <c r="T121" s="2">
        <f t="shared" si="31"/>
        <v>0</v>
      </c>
      <c r="U121" s="2" t="str">
        <f t="shared" si="27"/>
        <v>B.J. Upton</v>
      </c>
      <c r="V121" s="2">
        <f t="shared" si="28"/>
        <v>0</v>
      </c>
      <c r="W121" s="9" t="str">
        <f t="shared" si="29"/>
        <v>ATL</v>
      </c>
      <c r="X121" s="231">
        <v>119</v>
      </c>
      <c r="Y121" s="280">
        <f>IFERROR(VLOOKUP(Z121,Import!$B$3:$T$450,19,FALSE),"")</f>
        <v>310</v>
      </c>
      <c r="Z121" s="227" t="str">
        <f>IFERROR(VLOOKUP(X121,Import!$W$3:$X$419,2,FALSE),"")</f>
        <v>Jose Quintana</v>
      </c>
      <c r="AA121" s="235"/>
      <c r="AB121" s="219"/>
      <c r="AC121" s="112" t="str">
        <f>IFERROR(VLOOKUP($Z121,Import!$B$3:$L$408,2,FALSE),"")</f>
        <v>CHA</v>
      </c>
      <c r="AD121" s="112" t="str">
        <f>IFERROR(VLOOKUP($Z121,Import!$B$3:$L$408,3,FALSE),"")</f>
        <v>SP</v>
      </c>
      <c r="AE121" s="112" t="str">
        <f>IFERROR(VLOOKUP($Z121,Import!$B$3:$L$408,4,FALSE),"")</f>
        <v>SP</v>
      </c>
      <c r="AF121" s="112">
        <f>IFERROR(VLOOKUP($Z121,Import!$B$3:$L$408,5,FALSE),"")</f>
        <v>-1</v>
      </c>
      <c r="AG121" s="112" t="str">
        <f>IFERROR(VLOOKUP($Z121,Import!$B$3:$L$408,2,FALSE),"")</f>
        <v>CHA</v>
      </c>
      <c r="AH121" s="112">
        <f>IFERROR(VLOOKUP($Z121,Import!$B$3:$Z$408,12,FALSE),"")</f>
        <v>190</v>
      </c>
      <c r="AI121" s="218">
        <f>IFERROR(VLOOKUP($Z121,Import!$B$3:$Z$408,15,FALSE),"")</f>
        <v>3.8</v>
      </c>
      <c r="AJ121" s="218">
        <f>IFERROR(VLOOKUP($Z121,Import!$B$3:$Z$408,16,FALSE),"")</f>
        <v>1.25</v>
      </c>
      <c r="AK121" s="112">
        <f>IFERROR(VLOOKUP($Z121,Import!$B$3:$Z$408,13,FALSE),"")</f>
        <v>10</v>
      </c>
      <c r="AL121" s="112">
        <f>IFERROR(VLOOKUP($Z121,Import!$B$3:$Z$408,14,FALSE),"")</f>
        <v>0</v>
      </c>
      <c r="AM121" s="112">
        <f>IFERROR(VLOOKUP($Z121,Import!$B$3:$Z$408,17,FALSE),"")</f>
        <v>147</v>
      </c>
      <c r="AN121" s="2">
        <f t="shared" si="32"/>
        <v>722</v>
      </c>
      <c r="AO121" s="2">
        <f t="shared" si="33"/>
        <v>237.5</v>
      </c>
      <c r="AP121" s="2">
        <f>IF(AA121='User Input'!$C$1,1,0)</f>
        <v>0</v>
      </c>
      <c r="AQ121" s="2">
        <f t="shared" si="35"/>
        <v>0</v>
      </c>
      <c r="AR121" s="2">
        <f t="shared" si="36"/>
        <v>0</v>
      </c>
      <c r="AS121" s="2" t="str">
        <f t="shared" si="37"/>
        <v>Jose Quintana</v>
      </c>
      <c r="AT121" s="2">
        <f t="shared" si="38"/>
        <v>0</v>
      </c>
      <c r="AU121" s="9" t="str">
        <f t="shared" si="39"/>
        <v>CHA</v>
      </c>
    </row>
    <row r="122" spans="1:47" s="202" customFormat="1">
      <c r="A122" s="277">
        <f t="shared" si="34"/>
        <v>120</v>
      </c>
      <c r="B122" s="277">
        <f>IFERROR(VLOOKUP(C122,Import!$B$3:$T$450,19,FALSE),"")</f>
        <v>177</v>
      </c>
      <c r="C122" s="111" t="str">
        <f>IFERROR(VLOOKUP(A122,Import!$V$3:$X$419,3,FALSE),"")</f>
        <v>Kole Calhoun</v>
      </c>
      <c r="D122" s="236"/>
      <c r="E122" s="240"/>
      <c r="F122" s="112" t="str">
        <f>IFERROR(VLOOKUP($C122,Import!$B$3:$L$408,2,FALSE),"")</f>
        <v>LAA</v>
      </c>
      <c r="G122" s="112" t="str">
        <f>IFERROR(VLOOKUP($C122,Import!$B$3:$L$408,3,FALSE),"")</f>
        <v>OF</v>
      </c>
      <c r="H122" s="112" t="str">
        <f>IFERROR(VLOOKUP($C122,Import!$B$3:$L$408,4,FALSE),"")</f>
        <v>OF</v>
      </c>
      <c r="I122" s="112">
        <f>IFERROR(VLOOKUP($C122,Import!$B$3:$L$408,5,FALSE),"")</f>
        <v>6</v>
      </c>
      <c r="J122" s="112" t="str">
        <f>IFERROR(VLOOKUP($C122,Import!$B$3:$L$408,2,FALSE),"")</f>
        <v>LAA</v>
      </c>
      <c r="K122" s="112">
        <f>IFERROR(VLOOKUP($C122,Import!$B$3:$L$408,6,FALSE),"")</f>
        <v>487</v>
      </c>
      <c r="L122" s="112">
        <f>IFERROR(VLOOKUP($C122,Import!$B$3:$L$408,7,FALSE),"")</f>
        <v>68</v>
      </c>
      <c r="M122" s="112">
        <f>IFERROR(VLOOKUP($C122,Import!$B$3:$L$408,8,FALSE),"")</f>
        <v>14</v>
      </c>
      <c r="N122" s="112">
        <f>IFERROR(VLOOKUP($C122,Import!$B$3:$L$408,9,FALSE),"")</f>
        <v>62</v>
      </c>
      <c r="O122" s="112">
        <f>IFERROR(VLOOKUP($C122,Import!$B$3:$L$408,10,FALSE),"")</f>
        <v>10</v>
      </c>
      <c r="P122" s="278">
        <f>IFERROR(VLOOKUP($C122,Import!$B$3:$L$408,11,FALSE),"")</f>
        <v>0.28899999999999998</v>
      </c>
      <c r="Q122" s="2">
        <f t="shared" si="25"/>
        <v>140.74299999999999</v>
      </c>
      <c r="R122" s="2">
        <f>IF(D122='User Input'!$C$1,1,0)</f>
        <v>0</v>
      </c>
      <c r="S122" s="2">
        <f t="shared" si="30"/>
        <v>0</v>
      </c>
      <c r="T122" s="2">
        <f t="shared" si="31"/>
        <v>0</v>
      </c>
      <c r="U122" s="2" t="str">
        <f t="shared" si="27"/>
        <v>Kole Calhoun</v>
      </c>
      <c r="V122" s="2">
        <f t="shared" si="28"/>
        <v>0</v>
      </c>
      <c r="W122" s="9" t="str">
        <f t="shared" si="29"/>
        <v>LAA</v>
      </c>
      <c r="X122" s="231">
        <v>120</v>
      </c>
      <c r="Y122" s="280">
        <f>IFERROR(VLOOKUP(Z122,Import!$B$3:$T$450,19,FALSE),"")</f>
        <v>311</v>
      </c>
      <c r="Z122" s="227" t="str">
        <f>IFERROR(VLOOKUP(X122,Import!$W$3:$X$419,2,FALSE),"")</f>
        <v>Alexi Ogando</v>
      </c>
      <c r="AA122" s="235"/>
      <c r="AB122" s="219"/>
      <c r="AC122" s="112" t="str">
        <f>IFERROR(VLOOKUP($Z122,Import!$B$3:$L$408,2,FALSE),"")</f>
        <v>TEX</v>
      </c>
      <c r="AD122" s="112" t="str">
        <f>IFERROR(VLOOKUP($Z122,Import!$B$3:$L$408,3,FALSE),"")</f>
        <v>SP</v>
      </c>
      <c r="AE122" s="112" t="str">
        <f>IFERROR(VLOOKUP($Z122,Import!$B$3:$L$408,4,FALSE),"")</f>
        <v>SP</v>
      </c>
      <c r="AF122" s="112">
        <f>IFERROR(VLOOKUP($Z122,Import!$B$3:$L$408,5,FALSE),"")</f>
        <v>-1</v>
      </c>
      <c r="AG122" s="112" t="str">
        <f>IFERROR(VLOOKUP($Z122,Import!$B$3:$L$408,2,FALSE),"")</f>
        <v>TEX</v>
      </c>
      <c r="AH122" s="112">
        <f>IFERROR(VLOOKUP($Z122,Import!$B$3:$Z$408,12,FALSE),"")</f>
        <v>150</v>
      </c>
      <c r="AI122" s="218">
        <f>IFERROR(VLOOKUP($Z122,Import!$B$3:$Z$408,15,FALSE),"")</f>
        <v>1.21</v>
      </c>
      <c r="AJ122" s="218">
        <f>IFERROR(VLOOKUP($Z122,Import!$B$3:$Z$408,16,FALSE),"")</f>
        <v>1.21</v>
      </c>
      <c r="AK122" s="112">
        <f>IFERROR(VLOOKUP($Z122,Import!$B$3:$Z$408,13,FALSE),"")</f>
        <v>11</v>
      </c>
      <c r="AL122" s="112">
        <f>IFERROR(VLOOKUP($Z122,Import!$B$3:$Z$408,14,FALSE),"")</f>
        <v>0</v>
      </c>
      <c r="AM122" s="112">
        <f>IFERROR(VLOOKUP($Z122,Import!$B$3:$Z$408,17,FALSE),"")</f>
        <v>118</v>
      </c>
      <c r="AN122" s="2">
        <f t="shared" si="32"/>
        <v>181.5</v>
      </c>
      <c r="AO122" s="2">
        <f t="shared" si="33"/>
        <v>181.5</v>
      </c>
      <c r="AP122" s="2">
        <f>IF(AA122='User Input'!$C$1,1,0)</f>
        <v>0</v>
      </c>
      <c r="AQ122" s="2">
        <f t="shared" si="35"/>
        <v>0</v>
      </c>
      <c r="AR122" s="2">
        <f t="shared" si="36"/>
        <v>0</v>
      </c>
      <c r="AS122" s="2" t="str">
        <f t="shared" si="37"/>
        <v>Alexi Ogando</v>
      </c>
      <c r="AT122" s="2">
        <f t="shared" si="38"/>
        <v>0</v>
      </c>
      <c r="AU122" s="9" t="str">
        <f t="shared" si="39"/>
        <v>TEX</v>
      </c>
    </row>
    <row r="123" spans="1:47" s="202" customFormat="1">
      <c r="A123" s="277">
        <f t="shared" si="34"/>
        <v>121</v>
      </c>
      <c r="B123" s="277">
        <f>IFERROR(VLOOKUP(C123,Import!$B$3:$T$450,19,FALSE),"")</f>
        <v>178</v>
      </c>
      <c r="C123" s="111" t="str">
        <f>IFERROR(VLOOKUP(A123,Import!$V$3:$X$419,3,FALSE),"")</f>
        <v>Chase Headley</v>
      </c>
      <c r="D123" s="235"/>
      <c r="E123" s="204"/>
      <c r="F123" s="112" t="str">
        <f>IFERROR(VLOOKUP($C123,Import!$B$3:$L$408,2,FALSE),"")</f>
        <v>SD</v>
      </c>
      <c r="G123" s="112" t="str">
        <f>IFERROR(VLOOKUP($C123,Import!$B$3:$L$408,3,FALSE),"")</f>
        <v>3B</v>
      </c>
      <c r="H123" s="112" t="str">
        <f>IFERROR(VLOOKUP($C123,Import!$B$3:$L$408,4,FALSE),"")</f>
        <v>3B</v>
      </c>
      <c r="I123" s="112">
        <f>IFERROR(VLOOKUP($C123,Import!$B$3:$L$408,5,FALSE),"")</f>
        <v>6</v>
      </c>
      <c r="J123" s="112" t="str">
        <f>IFERROR(VLOOKUP($C123,Import!$B$3:$L$408,2,FALSE),"")</f>
        <v>SD</v>
      </c>
      <c r="K123" s="112">
        <f>IFERROR(VLOOKUP($C123,Import!$B$3:$L$408,6,FALSE),"")</f>
        <v>507</v>
      </c>
      <c r="L123" s="112">
        <f>IFERROR(VLOOKUP($C123,Import!$B$3:$L$408,7,FALSE),"")</f>
        <v>72</v>
      </c>
      <c r="M123" s="112">
        <f>IFERROR(VLOOKUP($C123,Import!$B$3:$L$408,8,FALSE),"")</f>
        <v>15</v>
      </c>
      <c r="N123" s="112">
        <f>IFERROR(VLOOKUP($C123,Import!$B$3:$L$408,9,FALSE),"")</f>
        <v>75</v>
      </c>
      <c r="O123" s="112">
        <f>IFERROR(VLOOKUP($C123,Import!$B$3:$L$408,10,FALSE),"")</f>
        <v>10</v>
      </c>
      <c r="P123" s="278">
        <f>IFERROR(VLOOKUP($C123,Import!$B$3:$L$408,11,FALSE),"")</f>
        <v>0.26100000000000001</v>
      </c>
      <c r="Q123" s="2">
        <f t="shared" si="25"/>
        <v>132.327</v>
      </c>
      <c r="R123" s="2">
        <f>IF(D123='User Input'!$C$1,1,0)</f>
        <v>0</v>
      </c>
      <c r="S123" s="2">
        <f t="shared" si="30"/>
        <v>0</v>
      </c>
      <c r="T123" s="2">
        <f t="shared" si="31"/>
        <v>0</v>
      </c>
      <c r="U123" s="2" t="str">
        <f t="shared" si="27"/>
        <v>Chase Headley</v>
      </c>
      <c r="V123" s="2">
        <f t="shared" si="28"/>
        <v>0</v>
      </c>
      <c r="W123" s="9" t="str">
        <f t="shared" si="29"/>
        <v>SD</v>
      </c>
      <c r="X123" s="231">
        <v>121</v>
      </c>
      <c r="Y123" s="280">
        <f>IFERROR(VLOOKUP(Z123,Import!$B$3:$T$450,19,FALSE),"")</f>
        <v>313</v>
      </c>
      <c r="Z123" s="227" t="str">
        <f>IFERROR(VLOOKUP(X123,Import!$W$3:$X$419,2,FALSE),"")</f>
        <v>Yordano Ventura</v>
      </c>
      <c r="AA123" s="235"/>
      <c r="AB123" s="219"/>
      <c r="AC123" s="112" t="str">
        <f>IFERROR(VLOOKUP($Z123,Import!$B$3:$L$408,2,FALSE),"")</f>
        <v>KC</v>
      </c>
      <c r="AD123" s="112" t="str">
        <f>IFERROR(VLOOKUP($Z123,Import!$B$3:$L$408,3,FALSE),"")</f>
        <v>SP</v>
      </c>
      <c r="AE123" s="112" t="str">
        <f>IFERROR(VLOOKUP($Z123,Import!$B$3:$L$408,4,FALSE),"")</f>
        <v>SP</v>
      </c>
      <c r="AF123" s="112">
        <f>IFERROR(VLOOKUP($Z123,Import!$B$3:$L$408,5,FALSE),"")</f>
        <v>-1</v>
      </c>
      <c r="AG123" s="112" t="str">
        <f>IFERROR(VLOOKUP($Z123,Import!$B$3:$L$408,2,FALSE),"")</f>
        <v>KC</v>
      </c>
      <c r="AH123" s="112">
        <f>IFERROR(VLOOKUP($Z123,Import!$B$3:$Z$408,12,FALSE),"")</f>
        <v>100</v>
      </c>
      <c r="AI123" s="218">
        <f>IFERROR(VLOOKUP($Z123,Import!$B$3:$Z$408,15,FALSE),"")</f>
        <v>3.92</v>
      </c>
      <c r="AJ123" s="218">
        <f>IFERROR(VLOOKUP($Z123,Import!$B$3:$Z$408,16,FALSE),"")</f>
        <v>1.35</v>
      </c>
      <c r="AK123" s="112">
        <f>IFERROR(VLOOKUP($Z123,Import!$B$3:$Z$408,13,FALSE),"")</f>
        <v>7</v>
      </c>
      <c r="AL123" s="112">
        <f>IFERROR(VLOOKUP($Z123,Import!$B$3:$Z$408,14,FALSE),"")</f>
        <v>0</v>
      </c>
      <c r="AM123" s="112">
        <f>IFERROR(VLOOKUP($Z123,Import!$B$3:$Z$408,17,FALSE),"")</f>
        <v>90</v>
      </c>
      <c r="AN123" s="2">
        <f t="shared" si="32"/>
        <v>392</v>
      </c>
      <c r="AO123" s="2">
        <f t="shared" si="33"/>
        <v>135</v>
      </c>
      <c r="AP123" s="2">
        <f>IF(AA123='User Input'!$C$1,1,0)</f>
        <v>0</v>
      </c>
      <c r="AQ123" s="2">
        <f t="shared" si="35"/>
        <v>0</v>
      </c>
      <c r="AR123" s="2">
        <f t="shared" si="36"/>
        <v>0</v>
      </c>
      <c r="AS123" s="2" t="str">
        <f t="shared" si="37"/>
        <v>Yordano Ventura</v>
      </c>
      <c r="AT123" s="2">
        <f t="shared" si="38"/>
        <v>0</v>
      </c>
      <c r="AU123" s="9" t="str">
        <f t="shared" si="39"/>
        <v>KC</v>
      </c>
    </row>
    <row r="124" spans="1:47" s="202" customFormat="1">
      <c r="A124" s="277">
        <f t="shared" si="34"/>
        <v>122</v>
      </c>
      <c r="B124" s="277">
        <f>IFERROR(VLOOKUP(C124,Import!$B$3:$T$450,19,FALSE),"")</f>
        <v>179</v>
      </c>
      <c r="C124" s="111" t="str">
        <f>IFERROR(VLOOKUP(A124,Import!$V$3:$X$419,3,FALSE),"")</f>
        <v>Aramis Ramirez</v>
      </c>
      <c r="D124" s="235"/>
      <c r="E124" s="204"/>
      <c r="F124" s="112" t="str">
        <f>IFERROR(VLOOKUP($C124,Import!$B$3:$L$408,2,FALSE),"")</f>
        <v>MIL</v>
      </c>
      <c r="G124" s="112" t="str">
        <f>IFERROR(VLOOKUP($C124,Import!$B$3:$L$408,3,FALSE),"")</f>
        <v>3B</v>
      </c>
      <c r="H124" s="112" t="str">
        <f>IFERROR(VLOOKUP($C124,Import!$B$3:$L$408,4,FALSE),"")</f>
        <v>3B</v>
      </c>
      <c r="I124" s="112">
        <f>IFERROR(VLOOKUP($C124,Import!$B$3:$L$408,5,FALSE),"")</f>
        <v>6</v>
      </c>
      <c r="J124" s="112" t="str">
        <f>IFERROR(VLOOKUP($C124,Import!$B$3:$L$408,2,FALSE),"")</f>
        <v>MIL</v>
      </c>
      <c r="K124" s="112">
        <f>IFERROR(VLOOKUP($C124,Import!$B$3:$L$408,6,FALSE),"")</f>
        <v>454</v>
      </c>
      <c r="L124" s="112">
        <f>IFERROR(VLOOKUP($C124,Import!$B$3:$L$408,7,FALSE),"")</f>
        <v>64</v>
      </c>
      <c r="M124" s="112">
        <f>IFERROR(VLOOKUP($C124,Import!$B$3:$L$408,8,FALSE),"")</f>
        <v>16</v>
      </c>
      <c r="N124" s="112">
        <f>IFERROR(VLOOKUP($C124,Import!$B$3:$L$408,9,FALSE),"")</f>
        <v>69</v>
      </c>
      <c r="O124" s="112">
        <f>IFERROR(VLOOKUP($C124,Import!$B$3:$L$408,10,FALSE),"")</f>
        <v>1</v>
      </c>
      <c r="P124" s="278">
        <f>IFERROR(VLOOKUP($C124,Import!$B$3:$L$408,11,FALSE),"")</f>
        <v>0.27800000000000002</v>
      </c>
      <c r="Q124" s="2">
        <f t="shared" si="25"/>
        <v>126.21200000000002</v>
      </c>
      <c r="R124" s="2">
        <f>IF(D124='User Input'!$C$1,1,0)</f>
        <v>0</v>
      </c>
      <c r="S124" s="2">
        <f t="shared" si="30"/>
        <v>0</v>
      </c>
      <c r="T124" s="2">
        <f t="shared" si="31"/>
        <v>0</v>
      </c>
      <c r="U124" s="2" t="str">
        <f t="shared" si="27"/>
        <v>Aramis Ramirez</v>
      </c>
      <c r="V124" s="2">
        <f t="shared" si="28"/>
        <v>0</v>
      </c>
      <c r="W124" s="9" t="str">
        <f t="shared" si="29"/>
        <v>MIL</v>
      </c>
      <c r="X124" s="231">
        <v>122</v>
      </c>
      <c r="Y124" s="280">
        <f>IFERROR(VLOOKUP(Z124,Import!$B$3:$T$450,19,FALSE),"")</f>
        <v>317</v>
      </c>
      <c r="Z124" s="227" t="str">
        <f>IFERROR(VLOOKUP(X124,Import!$W$3:$X$419,2,FALSE),"")</f>
        <v>Michael Pineda</v>
      </c>
      <c r="AA124" s="235"/>
      <c r="AB124" s="219"/>
      <c r="AC124" s="112" t="str">
        <f>IFERROR(VLOOKUP($Z124,Import!$B$3:$L$408,2,FALSE),"")</f>
        <v>NYA</v>
      </c>
      <c r="AD124" s="112" t="str">
        <f>IFERROR(VLOOKUP($Z124,Import!$B$3:$L$408,3,FALSE),"")</f>
        <v>RP</v>
      </c>
      <c r="AE124" s="112" t="str">
        <f>IFERROR(VLOOKUP($Z124,Import!$B$3:$L$408,4,FALSE),"")</f>
        <v>RP</v>
      </c>
      <c r="AF124" s="112">
        <f>IFERROR(VLOOKUP($Z124,Import!$B$3:$L$408,5,FALSE),"")</f>
        <v>-1</v>
      </c>
      <c r="AG124" s="112" t="str">
        <f>IFERROR(VLOOKUP($Z124,Import!$B$3:$L$408,2,FALSE),"")</f>
        <v>NYA</v>
      </c>
      <c r="AH124" s="112">
        <f>IFERROR(VLOOKUP($Z124,Import!$B$3:$Z$408,12,FALSE),"")</f>
        <v>90</v>
      </c>
      <c r="AI124" s="218">
        <f>IFERROR(VLOOKUP($Z124,Import!$B$3:$Z$408,15,FALSE),"")</f>
        <v>3.98</v>
      </c>
      <c r="AJ124" s="218">
        <f>IFERROR(VLOOKUP($Z124,Import!$B$3:$Z$408,16,FALSE),"")</f>
        <v>1.1499999999999999</v>
      </c>
      <c r="AK124" s="112">
        <f>IFERROR(VLOOKUP($Z124,Import!$B$3:$Z$408,13,FALSE),"")</f>
        <v>6</v>
      </c>
      <c r="AL124" s="112">
        <f>IFERROR(VLOOKUP($Z124,Import!$B$3:$Z$408,14,FALSE),"")</f>
        <v>0</v>
      </c>
      <c r="AM124" s="112">
        <f>IFERROR(VLOOKUP($Z124,Import!$B$3:$Z$408,17,FALSE),"")</f>
        <v>87</v>
      </c>
      <c r="AN124" s="2">
        <f t="shared" si="32"/>
        <v>358.2</v>
      </c>
      <c r="AO124" s="2">
        <f t="shared" si="33"/>
        <v>103.49999999999999</v>
      </c>
      <c r="AP124" s="2">
        <f>IF(AA124='User Input'!$C$1,1,0)</f>
        <v>0</v>
      </c>
      <c r="AQ124" s="2">
        <f t="shared" si="35"/>
        <v>0</v>
      </c>
      <c r="AR124" s="2">
        <f t="shared" si="36"/>
        <v>0</v>
      </c>
      <c r="AS124" s="2" t="str">
        <f t="shared" si="37"/>
        <v>Michael Pineda</v>
      </c>
      <c r="AT124" s="2">
        <f t="shared" si="38"/>
        <v>0</v>
      </c>
      <c r="AU124" s="9" t="str">
        <f t="shared" si="39"/>
        <v>NYA</v>
      </c>
    </row>
    <row r="125" spans="1:47" s="202" customFormat="1">
      <c r="A125" s="277">
        <f t="shared" si="34"/>
        <v>123</v>
      </c>
      <c r="B125" s="277">
        <f>IFERROR(VLOOKUP(C125,Import!$B$3:$T$450,19,FALSE),"")</f>
        <v>180</v>
      </c>
      <c r="C125" s="111" t="str">
        <f>IFERROR(VLOOKUP(A125,Import!$V$3:$X$419,3,FALSE),"")</f>
        <v>David Freese</v>
      </c>
      <c r="D125" s="235"/>
      <c r="E125" s="120"/>
      <c r="F125" s="112" t="str">
        <f>IFERROR(VLOOKUP($C125,Import!$B$3:$L$408,2,FALSE),"")</f>
        <v>LAA</v>
      </c>
      <c r="G125" s="112" t="str">
        <f>IFERROR(VLOOKUP($C125,Import!$B$3:$L$408,3,FALSE),"")</f>
        <v>3B</v>
      </c>
      <c r="H125" s="112" t="str">
        <f>IFERROR(VLOOKUP($C125,Import!$B$3:$L$408,4,FALSE),"")</f>
        <v>3B</v>
      </c>
      <c r="I125" s="112">
        <f>IFERROR(VLOOKUP($C125,Import!$B$3:$L$408,5,FALSE),"")</f>
        <v>6</v>
      </c>
      <c r="J125" s="112" t="str">
        <f>IFERROR(VLOOKUP($C125,Import!$B$3:$L$408,2,FALSE),"")</f>
        <v>LAA</v>
      </c>
      <c r="K125" s="112">
        <f>IFERROR(VLOOKUP($C125,Import!$B$3:$L$408,6,FALSE),"")</f>
        <v>512</v>
      </c>
      <c r="L125" s="112">
        <f>IFERROR(VLOOKUP($C125,Import!$B$3:$L$408,7,FALSE),"")</f>
        <v>68</v>
      </c>
      <c r="M125" s="112">
        <f>IFERROR(VLOOKUP($C125,Import!$B$3:$L$408,8,FALSE),"")</f>
        <v>16</v>
      </c>
      <c r="N125" s="112">
        <f>IFERROR(VLOOKUP($C125,Import!$B$3:$L$408,9,FALSE),"")</f>
        <v>79</v>
      </c>
      <c r="O125" s="112">
        <f>IFERROR(VLOOKUP($C125,Import!$B$3:$L$408,10,FALSE),"")</f>
        <v>2</v>
      </c>
      <c r="P125" s="278">
        <f>IFERROR(VLOOKUP($C125,Import!$B$3:$L$408,11,FALSE),"")</f>
        <v>0.26</v>
      </c>
      <c r="Q125" s="2">
        <f t="shared" si="25"/>
        <v>133.12</v>
      </c>
      <c r="R125" s="2">
        <f>IF(D125='User Input'!$C$1,1,0)</f>
        <v>0</v>
      </c>
      <c r="S125" s="2">
        <f t="shared" si="30"/>
        <v>0</v>
      </c>
      <c r="T125" s="2">
        <f t="shared" si="31"/>
        <v>0</v>
      </c>
      <c r="U125" s="2" t="str">
        <f t="shared" si="27"/>
        <v>David Freese</v>
      </c>
      <c r="V125" s="2">
        <f t="shared" si="28"/>
        <v>0</v>
      </c>
      <c r="W125" s="9" t="str">
        <f t="shared" si="29"/>
        <v>LAA</v>
      </c>
      <c r="X125" s="231">
        <v>123</v>
      </c>
      <c r="Y125" s="280">
        <f>IFERROR(VLOOKUP(Z125,Import!$B$3:$T$450,19,FALSE),"")</f>
        <v>318</v>
      </c>
      <c r="Z125" s="227" t="str">
        <f>IFERROR(VLOOKUP(X125,Import!$W$3:$X$419,2,FALSE),"")</f>
        <v>Nathan Eovaldi</v>
      </c>
      <c r="AA125" s="235"/>
      <c r="AB125" s="219"/>
      <c r="AC125" s="112" t="str">
        <f>IFERROR(VLOOKUP($Z125,Import!$B$3:$L$408,2,FALSE),"")</f>
        <v>MIA</v>
      </c>
      <c r="AD125" s="112" t="str">
        <f>IFERROR(VLOOKUP($Z125,Import!$B$3:$L$408,3,FALSE),"")</f>
        <v>SP</v>
      </c>
      <c r="AE125" s="112" t="str">
        <f>IFERROR(VLOOKUP($Z125,Import!$B$3:$L$408,4,FALSE),"")</f>
        <v>SP</v>
      </c>
      <c r="AF125" s="112">
        <f>IFERROR(VLOOKUP($Z125,Import!$B$3:$L$408,5,FALSE),"")</f>
        <v>-1</v>
      </c>
      <c r="AG125" s="112" t="str">
        <f>IFERROR(VLOOKUP($Z125,Import!$B$3:$L$408,2,FALSE),"")</f>
        <v>MIA</v>
      </c>
      <c r="AH125" s="112">
        <f>IFERROR(VLOOKUP($Z125,Import!$B$3:$Z$408,12,FALSE),"")</f>
        <v>170</v>
      </c>
      <c r="AI125" s="218">
        <f>IFERROR(VLOOKUP($Z125,Import!$B$3:$Z$408,15,FALSE),"")</f>
        <v>3.78</v>
      </c>
      <c r="AJ125" s="218">
        <f>IFERROR(VLOOKUP($Z125,Import!$B$3:$Z$408,16,FALSE),"")</f>
        <v>1.34</v>
      </c>
      <c r="AK125" s="112">
        <f>IFERROR(VLOOKUP($Z125,Import!$B$3:$Z$408,13,FALSE),"")</f>
        <v>7</v>
      </c>
      <c r="AL125" s="112">
        <f>IFERROR(VLOOKUP($Z125,Import!$B$3:$Z$408,14,FALSE),"")</f>
        <v>0</v>
      </c>
      <c r="AM125" s="112">
        <f>IFERROR(VLOOKUP($Z125,Import!$B$3:$Z$408,17,FALSE),"")</f>
        <v>144</v>
      </c>
      <c r="AN125" s="2">
        <f t="shared" si="32"/>
        <v>642.6</v>
      </c>
      <c r="AO125" s="2">
        <f t="shared" si="33"/>
        <v>227.8</v>
      </c>
      <c r="AP125" s="2">
        <f>IF(AA125='User Input'!$C$1,1,0)</f>
        <v>0</v>
      </c>
      <c r="AQ125" s="2">
        <f t="shared" si="35"/>
        <v>0</v>
      </c>
      <c r="AR125" s="2">
        <f t="shared" si="36"/>
        <v>0</v>
      </c>
      <c r="AS125" s="2" t="str">
        <f t="shared" si="37"/>
        <v>Nathan Eovaldi</v>
      </c>
      <c r="AT125" s="2">
        <f t="shared" si="38"/>
        <v>0</v>
      </c>
      <c r="AU125" s="9" t="str">
        <f t="shared" si="39"/>
        <v>MIA</v>
      </c>
    </row>
    <row r="126" spans="1:47" s="202" customFormat="1">
      <c r="A126" s="277">
        <f t="shared" si="34"/>
        <v>124</v>
      </c>
      <c r="B126" s="277">
        <f>IFERROR(VLOOKUP(C126,Import!$B$3:$T$450,19,FALSE),"")</f>
        <v>181</v>
      </c>
      <c r="C126" s="111" t="str">
        <f>IFERROR(VLOOKUP(A126,Import!$V$3:$X$419,3,FALSE),"")</f>
        <v>Justin Morneau</v>
      </c>
      <c r="D126" s="235"/>
      <c r="E126" s="204"/>
      <c r="F126" s="112" t="str">
        <f>IFERROR(VLOOKUP($C126,Import!$B$3:$L$408,2,FALSE),"")</f>
        <v>COL</v>
      </c>
      <c r="G126" s="112" t="str">
        <f>IFERROR(VLOOKUP($C126,Import!$B$3:$L$408,3,FALSE),"")</f>
        <v>1B</v>
      </c>
      <c r="H126" s="112" t="str">
        <f>IFERROR(VLOOKUP($C126,Import!$B$3:$L$408,4,FALSE),"")</f>
        <v>1B</v>
      </c>
      <c r="I126" s="112">
        <f>IFERROR(VLOOKUP($C126,Import!$B$3:$L$408,5,FALSE),"")</f>
        <v>6</v>
      </c>
      <c r="J126" s="112" t="str">
        <f>IFERROR(VLOOKUP($C126,Import!$B$3:$L$408,2,FALSE),"")</f>
        <v>COL</v>
      </c>
      <c r="K126" s="112">
        <f>IFERROR(VLOOKUP($C126,Import!$B$3:$L$408,6,FALSE),"")</f>
        <v>514</v>
      </c>
      <c r="L126" s="112">
        <f>IFERROR(VLOOKUP($C126,Import!$B$3:$L$408,7,FALSE),"")</f>
        <v>67</v>
      </c>
      <c r="M126" s="112">
        <f>IFERROR(VLOOKUP($C126,Import!$B$3:$L$408,8,FALSE),"")</f>
        <v>22</v>
      </c>
      <c r="N126" s="112">
        <f>IFERROR(VLOOKUP($C126,Import!$B$3:$L$408,9,FALSE),"")</f>
        <v>78</v>
      </c>
      <c r="O126" s="112">
        <f>IFERROR(VLOOKUP($C126,Import!$B$3:$L$408,10,FALSE),"")</f>
        <v>0</v>
      </c>
      <c r="P126" s="278">
        <f>IFERROR(VLOOKUP($C126,Import!$B$3:$L$408,11,FALSE),"")</f>
        <v>0.26500000000000001</v>
      </c>
      <c r="Q126" s="2">
        <f t="shared" si="25"/>
        <v>136.21</v>
      </c>
      <c r="R126" s="2">
        <f>IF(D126='User Input'!$C$1,1,0)</f>
        <v>0</v>
      </c>
      <c r="S126" s="2">
        <f t="shared" si="30"/>
        <v>0</v>
      </c>
      <c r="T126" s="2">
        <f t="shared" si="31"/>
        <v>0</v>
      </c>
      <c r="U126" s="2" t="str">
        <f t="shared" si="27"/>
        <v>Justin Morneau</v>
      </c>
      <c r="V126" s="2">
        <f t="shared" si="28"/>
        <v>0</v>
      </c>
      <c r="W126" s="9" t="str">
        <f t="shared" si="29"/>
        <v>COL</v>
      </c>
      <c r="X126" s="231">
        <v>124</v>
      </c>
      <c r="Y126" s="280">
        <f>IFERROR(VLOOKUP(Z126,Import!$B$3:$T$450,19,FALSE),"")</f>
        <v>320</v>
      </c>
      <c r="Z126" s="227" t="str">
        <f>IFERROR(VLOOKUP(X126,Import!$W$3:$X$419,2,FALSE),"")</f>
        <v>Alex Wood</v>
      </c>
      <c r="AA126" s="235"/>
      <c r="AB126" s="219"/>
      <c r="AC126" s="112" t="str">
        <f>IFERROR(VLOOKUP($Z126,Import!$B$3:$L$408,2,FALSE),"")</f>
        <v>ATL</v>
      </c>
      <c r="AD126" s="112" t="str">
        <f>IFERROR(VLOOKUP($Z126,Import!$B$3:$L$408,3,FALSE),"")</f>
        <v>SP</v>
      </c>
      <c r="AE126" s="112" t="str">
        <f>IFERROR(VLOOKUP($Z126,Import!$B$3:$L$408,4,FALSE),"")</f>
        <v>SP</v>
      </c>
      <c r="AF126" s="112">
        <f>IFERROR(VLOOKUP($Z126,Import!$B$3:$L$408,5,FALSE),"")</f>
        <v>-1</v>
      </c>
      <c r="AG126" s="112" t="str">
        <f>IFERROR(VLOOKUP($Z126,Import!$B$3:$L$408,2,FALSE),"")</f>
        <v>ATL</v>
      </c>
      <c r="AH126" s="112">
        <f>IFERROR(VLOOKUP($Z126,Import!$B$3:$Z$408,12,FALSE),"")</f>
        <v>158</v>
      </c>
      <c r="AI126" s="218">
        <f>IFERROR(VLOOKUP($Z126,Import!$B$3:$Z$408,15,FALSE),"")</f>
        <v>3.71</v>
      </c>
      <c r="AJ126" s="218">
        <f>IFERROR(VLOOKUP($Z126,Import!$B$3:$Z$408,16,FALSE),"")</f>
        <v>1.31</v>
      </c>
      <c r="AK126" s="112">
        <f>IFERROR(VLOOKUP($Z126,Import!$B$3:$Z$408,13,FALSE),"")</f>
        <v>8</v>
      </c>
      <c r="AL126" s="112">
        <f>IFERROR(VLOOKUP($Z126,Import!$B$3:$Z$408,14,FALSE),"")</f>
        <v>0</v>
      </c>
      <c r="AM126" s="112">
        <f>IFERROR(VLOOKUP($Z126,Import!$B$3:$Z$408,17,FALSE),"")</f>
        <v>141</v>
      </c>
      <c r="AN126" s="2">
        <f t="shared" si="32"/>
        <v>586.17999999999995</v>
      </c>
      <c r="AO126" s="2">
        <f t="shared" si="33"/>
        <v>206.98000000000002</v>
      </c>
      <c r="AP126" s="2">
        <f>IF(AA126='User Input'!$C$1,1,0)</f>
        <v>0</v>
      </c>
      <c r="AQ126" s="2">
        <f t="shared" si="35"/>
        <v>0</v>
      </c>
      <c r="AR126" s="2">
        <f t="shared" si="36"/>
        <v>0</v>
      </c>
      <c r="AS126" s="2" t="str">
        <f t="shared" si="37"/>
        <v>Alex Wood</v>
      </c>
      <c r="AT126" s="2">
        <f t="shared" si="38"/>
        <v>0</v>
      </c>
      <c r="AU126" s="9" t="str">
        <f t="shared" si="39"/>
        <v>ATL</v>
      </c>
    </row>
    <row r="127" spans="1:47" s="202" customFormat="1">
      <c r="A127" s="277">
        <f t="shared" si="34"/>
        <v>125</v>
      </c>
      <c r="B127" s="277">
        <f>IFERROR(VLOOKUP(C127,Import!$B$3:$T$450,19,FALSE),"")</f>
        <v>205</v>
      </c>
      <c r="C127" s="111" t="str">
        <f>IFERROR(VLOOKUP(A127,Import!$V$3:$X$419,3,FALSE),"")</f>
        <v>Jed Lowrie</v>
      </c>
      <c r="D127" s="235"/>
      <c r="E127" s="120"/>
      <c r="F127" s="112" t="str">
        <f>IFERROR(VLOOKUP($C127,Import!$B$3:$L$408,2,FALSE),"")</f>
        <v>OAK</v>
      </c>
      <c r="G127" s="112" t="str">
        <f>IFERROR(VLOOKUP($C127,Import!$B$3:$L$408,3,FALSE),"")</f>
        <v>2B, SS</v>
      </c>
      <c r="H127" s="112" t="str">
        <f>IFERROR(VLOOKUP($C127,Import!$B$3:$L$408,4,FALSE),"")</f>
        <v>2B, SS</v>
      </c>
      <c r="I127" s="112">
        <f>IFERROR(VLOOKUP($C127,Import!$B$3:$L$408,5,FALSE),"")</f>
        <v>5</v>
      </c>
      <c r="J127" s="112" t="str">
        <f>IFERROR(VLOOKUP($C127,Import!$B$3:$L$408,2,FALSE),"")</f>
        <v>OAK</v>
      </c>
      <c r="K127" s="112">
        <f>IFERROR(VLOOKUP($C127,Import!$B$3:$L$408,6,FALSE),"")</f>
        <v>544</v>
      </c>
      <c r="L127" s="112">
        <f>IFERROR(VLOOKUP($C127,Import!$B$3:$L$408,7,FALSE),"")</f>
        <v>70</v>
      </c>
      <c r="M127" s="112">
        <f>IFERROR(VLOOKUP($C127,Import!$B$3:$L$408,8,FALSE),"")</f>
        <v>15</v>
      </c>
      <c r="N127" s="112">
        <f>IFERROR(VLOOKUP($C127,Import!$B$3:$L$408,9,FALSE),"")</f>
        <v>76</v>
      </c>
      <c r="O127" s="112">
        <f>IFERROR(VLOOKUP($C127,Import!$B$3:$L$408,10,FALSE),"")</f>
        <v>2</v>
      </c>
      <c r="P127" s="278">
        <f>IFERROR(VLOOKUP($C127,Import!$B$3:$L$408,11,FALSE),"")</f>
        <v>0.26</v>
      </c>
      <c r="Q127" s="2">
        <f t="shared" si="25"/>
        <v>141.44</v>
      </c>
      <c r="R127" s="2">
        <f>IF(D127='User Input'!$C$1,1,0)</f>
        <v>0</v>
      </c>
      <c r="S127" s="2">
        <f t="shared" si="30"/>
        <v>0</v>
      </c>
      <c r="T127" s="2">
        <f t="shared" si="31"/>
        <v>0</v>
      </c>
      <c r="U127" s="2" t="str">
        <f t="shared" si="27"/>
        <v>Jed Lowrie</v>
      </c>
      <c r="V127" s="2">
        <f t="shared" si="28"/>
        <v>0</v>
      </c>
      <c r="W127" s="9" t="str">
        <f t="shared" si="29"/>
        <v>OAK</v>
      </c>
      <c r="X127" s="231">
        <v>125</v>
      </c>
      <c r="Y127" s="280">
        <f>IFERROR(VLOOKUP(Z127,Import!$B$3:$T$450,19,FALSE),"")</f>
        <v>322</v>
      </c>
      <c r="Z127" s="227" t="str">
        <f>IFERROR(VLOOKUP(X127,Import!$W$3:$X$419,2,FALSE),"")</f>
        <v>Marco Estrada</v>
      </c>
      <c r="AA127" s="235"/>
      <c r="AB127" s="206"/>
      <c r="AC127" s="112" t="str">
        <f>IFERROR(VLOOKUP($Z127,Import!$B$3:$L$408,2,FALSE),"")</f>
        <v>MIL</v>
      </c>
      <c r="AD127" s="112" t="str">
        <f>IFERROR(VLOOKUP($Z127,Import!$B$3:$L$408,3,FALSE),"")</f>
        <v>SP</v>
      </c>
      <c r="AE127" s="112" t="str">
        <f>IFERROR(VLOOKUP($Z127,Import!$B$3:$L$408,4,FALSE),"")</f>
        <v>SP</v>
      </c>
      <c r="AF127" s="112">
        <f>IFERROR(VLOOKUP($Z127,Import!$B$3:$L$408,5,FALSE),"")</f>
        <v>-1</v>
      </c>
      <c r="AG127" s="112" t="str">
        <f>IFERROR(VLOOKUP($Z127,Import!$B$3:$L$408,2,FALSE),"")</f>
        <v>MIL</v>
      </c>
      <c r="AH127" s="112">
        <f>IFERROR(VLOOKUP($Z127,Import!$B$3:$Z$408,12,FALSE),"")</f>
        <v>140</v>
      </c>
      <c r="AI127" s="218">
        <f>IFERROR(VLOOKUP($Z127,Import!$B$3:$Z$408,15,FALSE),"")</f>
        <v>3.6</v>
      </c>
      <c r="AJ127" s="218">
        <f>IFERROR(VLOOKUP($Z127,Import!$B$3:$Z$408,16,FALSE),"")</f>
        <v>1.1200000000000001</v>
      </c>
      <c r="AK127" s="112">
        <f>IFERROR(VLOOKUP($Z127,Import!$B$3:$Z$408,13,FALSE),"")</f>
        <v>8</v>
      </c>
      <c r="AL127" s="112">
        <f>IFERROR(VLOOKUP($Z127,Import!$B$3:$Z$408,14,FALSE),"")</f>
        <v>0</v>
      </c>
      <c r="AM127" s="112">
        <f>IFERROR(VLOOKUP($Z127,Import!$B$3:$Z$408,17,FALSE),"")</f>
        <v>124</v>
      </c>
      <c r="AN127" s="2">
        <f t="shared" si="32"/>
        <v>504</v>
      </c>
      <c r="AO127" s="2">
        <f t="shared" si="33"/>
        <v>156.80000000000001</v>
      </c>
      <c r="AP127" s="2">
        <f>IF(AA127='User Input'!$C$1,1,0)</f>
        <v>0</v>
      </c>
      <c r="AQ127" s="2">
        <f t="shared" si="35"/>
        <v>0</v>
      </c>
      <c r="AR127" s="2">
        <f t="shared" si="36"/>
        <v>0</v>
      </c>
      <c r="AS127" s="2" t="str">
        <f t="shared" si="37"/>
        <v>Marco Estrada</v>
      </c>
      <c r="AT127" s="2">
        <f t="shared" si="38"/>
        <v>0</v>
      </c>
      <c r="AU127" s="9" t="str">
        <f t="shared" si="39"/>
        <v>MIL</v>
      </c>
    </row>
    <row r="128" spans="1:47" s="202" customFormat="1">
      <c r="A128" s="277">
        <f t="shared" si="34"/>
        <v>126</v>
      </c>
      <c r="B128" s="277">
        <f>IFERROR(VLOOKUP(C128,Import!$B$3:$T$450,19,FALSE),"")</f>
        <v>207</v>
      </c>
      <c r="C128" s="111" t="str">
        <f>IFERROR(VLOOKUP(A128,Import!$V$3:$X$419,3,FALSE),"")</f>
        <v>Martin Prado</v>
      </c>
      <c r="D128" s="235"/>
      <c r="E128" s="204"/>
      <c r="F128" s="112" t="str">
        <f>IFERROR(VLOOKUP($C128,Import!$B$3:$L$408,2,FALSE),"")</f>
        <v>ARI</v>
      </c>
      <c r="G128" s="112" t="str">
        <f>IFERROR(VLOOKUP($C128,Import!$B$3:$L$408,3,FALSE),"")</f>
        <v>2B, 3B, OF</v>
      </c>
      <c r="H128" s="112" t="str">
        <f>IFERROR(VLOOKUP($C128,Import!$B$3:$L$408,4,FALSE),"")</f>
        <v>2B, 3B, OF</v>
      </c>
      <c r="I128" s="112">
        <f>IFERROR(VLOOKUP($C128,Import!$B$3:$L$408,5,FALSE),"")</f>
        <v>5</v>
      </c>
      <c r="J128" s="112" t="str">
        <f>IFERROR(VLOOKUP($C128,Import!$B$3:$L$408,2,FALSE),"")</f>
        <v>ARI</v>
      </c>
      <c r="K128" s="112">
        <f>IFERROR(VLOOKUP($C128,Import!$B$3:$L$408,6,FALSE),"")</f>
        <v>587</v>
      </c>
      <c r="L128" s="112">
        <f>IFERROR(VLOOKUP($C128,Import!$B$3:$L$408,7,FALSE),"")</f>
        <v>65</v>
      </c>
      <c r="M128" s="112">
        <f>IFERROR(VLOOKUP($C128,Import!$B$3:$L$408,8,FALSE),"")</f>
        <v>13</v>
      </c>
      <c r="N128" s="112">
        <f>IFERROR(VLOOKUP($C128,Import!$B$3:$L$408,9,FALSE),"")</f>
        <v>76</v>
      </c>
      <c r="O128" s="112">
        <f>IFERROR(VLOOKUP($C128,Import!$B$3:$L$408,10,FALSE),"")</f>
        <v>5</v>
      </c>
      <c r="P128" s="278">
        <f>IFERROR(VLOOKUP($C128,Import!$B$3:$L$408,11,FALSE),"")</f>
        <v>0.27700000000000002</v>
      </c>
      <c r="Q128" s="2">
        <f t="shared" si="25"/>
        <v>162.59900000000002</v>
      </c>
      <c r="R128" s="2">
        <f>IF(D128='User Input'!$C$1,1,0)</f>
        <v>0</v>
      </c>
      <c r="S128" s="2">
        <f t="shared" si="30"/>
        <v>0</v>
      </c>
      <c r="T128" s="2">
        <f t="shared" si="31"/>
        <v>0</v>
      </c>
      <c r="U128" s="2" t="str">
        <f t="shared" si="27"/>
        <v>Martin Prado</v>
      </c>
      <c r="V128" s="2">
        <f t="shared" si="28"/>
        <v>0</v>
      </c>
      <c r="W128" s="9" t="str">
        <f t="shared" si="29"/>
        <v>ARI</v>
      </c>
      <c r="X128" s="231">
        <v>126</v>
      </c>
      <c r="Y128" s="280">
        <f>IFERROR(VLOOKUP(Z128,Import!$B$3:$T$450,19,FALSE),"")</f>
        <v>325</v>
      </c>
      <c r="Z128" s="227" t="str">
        <f>IFERROR(VLOOKUP(X128,Import!$W$3:$X$419,2,FALSE),"")</f>
        <v>Dan Straily</v>
      </c>
      <c r="AA128" s="235"/>
      <c r="AB128" s="206"/>
      <c r="AC128" s="112" t="str">
        <f>IFERROR(VLOOKUP($Z128,Import!$B$3:$L$408,2,FALSE),"")</f>
        <v>OAK</v>
      </c>
      <c r="AD128" s="112" t="str">
        <f>IFERROR(VLOOKUP($Z128,Import!$B$3:$L$408,3,FALSE),"")</f>
        <v>SP</v>
      </c>
      <c r="AE128" s="112" t="str">
        <f>IFERROR(VLOOKUP($Z128,Import!$B$3:$L$408,4,FALSE),"")</f>
        <v>SP</v>
      </c>
      <c r="AF128" s="112">
        <f>IFERROR(VLOOKUP($Z128,Import!$B$3:$L$408,5,FALSE),"")</f>
        <v>-1</v>
      </c>
      <c r="AG128" s="112" t="str">
        <f>IFERROR(VLOOKUP($Z128,Import!$B$3:$L$408,2,FALSE),"")</f>
        <v>OAK</v>
      </c>
      <c r="AH128" s="112">
        <f>IFERROR(VLOOKUP($Z128,Import!$B$3:$Z$408,12,FALSE),"")</f>
        <v>182</v>
      </c>
      <c r="AI128" s="218">
        <f>IFERROR(VLOOKUP($Z128,Import!$B$3:$Z$408,15,FALSE),"")</f>
        <v>3.88</v>
      </c>
      <c r="AJ128" s="218">
        <f>IFERROR(VLOOKUP($Z128,Import!$B$3:$Z$408,16,FALSE),"")</f>
        <v>1.28</v>
      </c>
      <c r="AK128" s="112">
        <f>IFERROR(VLOOKUP($Z128,Import!$B$3:$Z$408,13,FALSE),"")</f>
        <v>12</v>
      </c>
      <c r="AL128" s="112">
        <f>IFERROR(VLOOKUP($Z128,Import!$B$3:$Z$408,14,FALSE),"")</f>
        <v>0</v>
      </c>
      <c r="AM128" s="112">
        <f>IFERROR(VLOOKUP($Z128,Import!$B$3:$Z$408,17,FALSE),"")</f>
        <v>145</v>
      </c>
      <c r="AN128" s="2">
        <f t="shared" si="32"/>
        <v>706.16</v>
      </c>
      <c r="AO128" s="2">
        <f t="shared" si="33"/>
        <v>232.96</v>
      </c>
      <c r="AP128" s="2">
        <f>IF(AA128='User Input'!$C$1,1,0)</f>
        <v>0</v>
      </c>
      <c r="AQ128" s="2">
        <f t="shared" si="35"/>
        <v>0</v>
      </c>
      <c r="AR128" s="2">
        <f t="shared" si="36"/>
        <v>0</v>
      </c>
      <c r="AS128" s="2" t="str">
        <f t="shared" si="37"/>
        <v>Dan Straily</v>
      </c>
      <c r="AT128" s="2">
        <f t="shared" si="38"/>
        <v>0</v>
      </c>
      <c r="AU128" s="9" t="str">
        <f t="shared" si="39"/>
        <v>OAK</v>
      </c>
    </row>
    <row r="129" spans="1:47" s="202" customFormat="1">
      <c r="A129" s="277">
        <f t="shared" si="34"/>
        <v>127</v>
      </c>
      <c r="B129" s="277">
        <f>IFERROR(VLOOKUP(C129,Import!$B$3:$T$450,19,FALSE),"")</f>
        <v>210</v>
      </c>
      <c r="C129" s="111" t="str">
        <f>IFERROR(VLOOKUP(A129,Import!$V$3:$X$419,3,FALSE),"")</f>
        <v>Anthony Rendon</v>
      </c>
      <c r="D129" s="235"/>
      <c r="E129" s="204"/>
      <c r="F129" s="112" t="str">
        <f>IFERROR(VLOOKUP($C129,Import!$B$3:$L$408,2,FALSE),"")</f>
        <v>WAS</v>
      </c>
      <c r="G129" s="112" t="str">
        <f>IFERROR(VLOOKUP($C129,Import!$B$3:$L$408,3,FALSE),"")</f>
        <v>2B</v>
      </c>
      <c r="H129" s="112" t="str">
        <f>IFERROR(VLOOKUP($C129,Import!$B$3:$L$408,4,FALSE),"")</f>
        <v>2B, 3B</v>
      </c>
      <c r="I129" s="112">
        <f>IFERROR(VLOOKUP($C129,Import!$B$3:$L$408,5,FALSE),"")</f>
        <v>4</v>
      </c>
      <c r="J129" s="112" t="str">
        <f>IFERROR(VLOOKUP($C129,Import!$B$3:$L$408,2,FALSE),"")</f>
        <v>WAS</v>
      </c>
      <c r="K129" s="112">
        <f>IFERROR(VLOOKUP($C129,Import!$B$3:$L$408,6,FALSE),"")</f>
        <v>527</v>
      </c>
      <c r="L129" s="112">
        <f>IFERROR(VLOOKUP($C129,Import!$B$3:$L$408,7,FALSE),"")</f>
        <v>72</v>
      </c>
      <c r="M129" s="112">
        <f>IFERROR(VLOOKUP($C129,Import!$B$3:$L$408,8,FALSE),"")</f>
        <v>14</v>
      </c>
      <c r="N129" s="112">
        <f>IFERROR(VLOOKUP($C129,Import!$B$3:$L$408,9,FALSE),"")</f>
        <v>74</v>
      </c>
      <c r="O129" s="112">
        <f>IFERROR(VLOOKUP($C129,Import!$B$3:$L$408,10,FALSE),"")</f>
        <v>4</v>
      </c>
      <c r="P129" s="278">
        <f>IFERROR(VLOOKUP($C129,Import!$B$3:$L$408,11,FALSE),"")</f>
        <v>0.27900000000000003</v>
      </c>
      <c r="Q129" s="2">
        <f t="shared" si="25"/>
        <v>147.03300000000002</v>
      </c>
      <c r="R129" s="2">
        <f>IF(D129='User Input'!$C$1,1,0)</f>
        <v>0</v>
      </c>
      <c r="S129" s="2">
        <f t="shared" si="30"/>
        <v>0</v>
      </c>
      <c r="T129" s="2">
        <f t="shared" si="31"/>
        <v>0</v>
      </c>
      <c r="U129" s="2" t="str">
        <f t="shared" si="27"/>
        <v>Anthony Rendon</v>
      </c>
      <c r="V129" s="2">
        <f t="shared" si="28"/>
        <v>0</v>
      </c>
      <c r="W129" s="9" t="str">
        <f t="shared" si="29"/>
        <v>WAS</v>
      </c>
      <c r="X129" s="231">
        <v>127</v>
      </c>
      <c r="Y129" s="280">
        <f>IFERROR(VLOOKUP(Z129,Import!$B$3:$T$450,19,FALSE),"")</f>
        <v>326</v>
      </c>
      <c r="Z129" s="227" t="str">
        <f>IFERROR(VLOOKUP(X129,Import!$W$3:$X$419,2,FALSE),"")</f>
        <v>Jake Odorizzi</v>
      </c>
      <c r="AA129" s="235"/>
      <c r="AB129" s="206"/>
      <c r="AC129" s="112" t="str">
        <f>IFERROR(VLOOKUP($Z129,Import!$B$3:$L$408,2,FALSE),"")</f>
        <v>TB</v>
      </c>
      <c r="AD129" s="112" t="str">
        <f>IFERROR(VLOOKUP($Z129,Import!$B$3:$L$408,3,FALSE),"")</f>
        <v>SP</v>
      </c>
      <c r="AE129" s="112" t="str">
        <f>IFERROR(VLOOKUP($Z129,Import!$B$3:$L$408,4,FALSE),"")</f>
        <v>SP</v>
      </c>
      <c r="AF129" s="112">
        <f>IFERROR(VLOOKUP($Z129,Import!$B$3:$L$408,5,FALSE),"")</f>
        <v>-1</v>
      </c>
      <c r="AG129" s="112" t="str">
        <f>IFERROR(VLOOKUP($Z129,Import!$B$3:$L$408,2,FALSE),"")</f>
        <v>TB</v>
      </c>
      <c r="AH129" s="112">
        <f>IFERROR(VLOOKUP($Z129,Import!$B$3:$Z$408,12,FALSE),"")</f>
        <v>130</v>
      </c>
      <c r="AI129" s="218">
        <f>IFERROR(VLOOKUP($Z129,Import!$B$3:$Z$408,15,FALSE),"")</f>
        <v>3.79</v>
      </c>
      <c r="AJ129" s="218">
        <f>IFERROR(VLOOKUP($Z129,Import!$B$3:$Z$408,16,FALSE),"")</f>
        <v>1.25</v>
      </c>
      <c r="AK129" s="112">
        <f>IFERROR(VLOOKUP($Z129,Import!$B$3:$Z$408,13,FALSE),"")</f>
        <v>7</v>
      </c>
      <c r="AL129" s="112">
        <f>IFERROR(VLOOKUP($Z129,Import!$B$3:$Z$408,14,FALSE),"")</f>
        <v>0</v>
      </c>
      <c r="AM129" s="112">
        <f>IFERROR(VLOOKUP($Z129,Import!$B$3:$Z$408,17,FALSE),"")</f>
        <v>104</v>
      </c>
      <c r="AN129" s="2">
        <f t="shared" si="32"/>
        <v>492.7</v>
      </c>
      <c r="AO129" s="2">
        <f t="shared" si="33"/>
        <v>162.5</v>
      </c>
      <c r="AP129" s="2">
        <f>IF(AA129='User Input'!$C$1,1,0)</f>
        <v>0</v>
      </c>
      <c r="AQ129" s="2">
        <f t="shared" si="35"/>
        <v>0</v>
      </c>
      <c r="AR129" s="2">
        <f t="shared" si="36"/>
        <v>0</v>
      </c>
      <c r="AS129" s="2" t="str">
        <f t="shared" si="37"/>
        <v>Jake Odorizzi</v>
      </c>
      <c r="AT129" s="2">
        <f t="shared" si="38"/>
        <v>0</v>
      </c>
      <c r="AU129" s="9" t="str">
        <f t="shared" si="39"/>
        <v>TB</v>
      </c>
    </row>
    <row r="130" spans="1:47" s="202" customFormat="1">
      <c r="A130" s="277">
        <f t="shared" si="34"/>
        <v>128</v>
      </c>
      <c r="B130" s="277">
        <f>IFERROR(VLOOKUP(C130,Import!$B$3:$T$450,19,FALSE),"")</f>
        <v>212</v>
      </c>
      <c r="C130" s="111" t="str">
        <f>IFERROR(VLOOKUP(A130,Import!$V$3:$X$419,3,FALSE),"")</f>
        <v>J.J. Hardy</v>
      </c>
      <c r="D130" s="235"/>
      <c r="E130" s="204"/>
      <c r="F130" s="112" t="str">
        <f>IFERROR(VLOOKUP($C130,Import!$B$3:$L$408,2,FALSE),"")</f>
        <v>BAL</v>
      </c>
      <c r="G130" s="112" t="str">
        <f>IFERROR(VLOOKUP($C130,Import!$B$3:$L$408,3,FALSE),"")</f>
        <v>SS</v>
      </c>
      <c r="H130" s="112" t="str">
        <f>IFERROR(VLOOKUP($C130,Import!$B$3:$L$408,4,FALSE),"")</f>
        <v>SS</v>
      </c>
      <c r="I130" s="112">
        <f>IFERROR(VLOOKUP($C130,Import!$B$3:$L$408,5,FALSE),"")</f>
        <v>4</v>
      </c>
      <c r="J130" s="112" t="str">
        <f>IFERROR(VLOOKUP($C130,Import!$B$3:$L$408,2,FALSE),"")</f>
        <v>BAL</v>
      </c>
      <c r="K130" s="112">
        <f>IFERROR(VLOOKUP($C130,Import!$B$3:$L$408,6,FALSE),"")</f>
        <v>578</v>
      </c>
      <c r="L130" s="112">
        <f>IFERROR(VLOOKUP($C130,Import!$B$3:$L$408,7,FALSE),"")</f>
        <v>61</v>
      </c>
      <c r="M130" s="112">
        <f>IFERROR(VLOOKUP($C130,Import!$B$3:$L$408,8,FALSE),"")</f>
        <v>23</v>
      </c>
      <c r="N130" s="112">
        <f>IFERROR(VLOOKUP($C130,Import!$B$3:$L$408,9,FALSE),"")</f>
        <v>70</v>
      </c>
      <c r="O130" s="112">
        <f>IFERROR(VLOOKUP($C130,Import!$B$3:$L$408,10,FALSE),"")</f>
        <v>2</v>
      </c>
      <c r="P130" s="278">
        <f>IFERROR(VLOOKUP($C130,Import!$B$3:$L$408,11,FALSE),"")</f>
        <v>0.245</v>
      </c>
      <c r="Q130" s="2">
        <f t="shared" si="25"/>
        <v>141.60999999999999</v>
      </c>
      <c r="R130" s="2">
        <f>IF(D130='User Input'!$C$1,1,0)</f>
        <v>0</v>
      </c>
      <c r="S130" s="2">
        <f t="shared" si="30"/>
        <v>0</v>
      </c>
      <c r="T130" s="2">
        <f t="shared" si="31"/>
        <v>0</v>
      </c>
      <c r="U130" s="2" t="str">
        <f t="shared" si="27"/>
        <v>J.J. Hardy</v>
      </c>
      <c r="V130" s="2">
        <f t="shared" si="28"/>
        <v>0</v>
      </c>
      <c r="W130" s="9" t="str">
        <f t="shared" si="29"/>
        <v>BAL</v>
      </c>
      <c r="X130" s="231">
        <v>128</v>
      </c>
      <c r="Y130" s="280">
        <f>IFERROR(VLOOKUP(Z130,Import!$B$3:$T$450,19,FALSE),"")</f>
        <v>327</v>
      </c>
      <c r="Z130" s="227" t="str">
        <f>IFERROR(VLOOKUP(X130,Import!$W$3:$X$419,2,FALSE),"")</f>
        <v>Alex Torres</v>
      </c>
      <c r="AA130" s="235"/>
      <c r="AB130" s="219"/>
      <c r="AC130" s="112" t="str">
        <f>IFERROR(VLOOKUP($Z130,Import!$B$3:$L$408,2,FALSE),"")</f>
        <v>SD</v>
      </c>
      <c r="AD130" s="112" t="str">
        <f>IFERROR(VLOOKUP($Z130,Import!$B$3:$L$408,3,FALSE),"")</f>
        <v>RP</v>
      </c>
      <c r="AE130" s="112" t="str">
        <f>IFERROR(VLOOKUP($Z130,Import!$B$3:$L$408,4,FALSE),"")</f>
        <v>RP</v>
      </c>
      <c r="AF130" s="112">
        <f>IFERROR(VLOOKUP($Z130,Import!$B$3:$L$408,5,FALSE),"")</f>
        <v>-1</v>
      </c>
      <c r="AG130" s="112" t="str">
        <f>IFERROR(VLOOKUP($Z130,Import!$B$3:$L$408,2,FALSE),"")</f>
        <v>SD</v>
      </c>
      <c r="AH130" s="112">
        <f>IFERROR(VLOOKUP($Z130,Import!$B$3:$Z$408,12,FALSE),"")</f>
        <v>69</v>
      </c>
      <c r="AI130" s="218">
        <f>IFERROR(VLOOKUP($Z130,Import!$B$3:$Z$408,15,FALSE),"")</f>
        <v>3.12</v>
      </c>
      <c r="AJ130" s="218">
        <f>IFERROR(VLOOKUP($Z130,Import!$B$3:$Z$408,16,FALSE),"")</f>
        <v>1.08</v>
      </c>
      <c r="AK130" s="112">
        <f>IFERROR(VLOOKUP($Z130,Import!$B$3:$Z$408,13,FALSE),"")</f>
        <v>4</v>
      </c>
      <c r="AL130" s="112">
        <f>IFERROR(VLOOKUP($Z130,Import!$B$3:$Z$408,14,FALSE),"")</f>
        <v>3</v>
      </c>
      <c r="AM130" s="112">
        <f>IFERROR(VLOOKUP($Z130,Import!$B$3:$Z$408,17,FALSE),"")</f>
        <v>71</v>
      </c>
      <c r="AN130" s="2">
        <f t="shared" si="32"/>
        <v>215.28</v>
      </c>
      <c r="AO130" s="2">
        <f t="shared" si="33"/>
        <v>74.52000000000001</v>
      </c>
      <c r="AP130" s="2">
        <f>IF(AA130='User Input'!$C$1,1,0)</f>
        <v>0</v>
      </c>
      <c r="AQ130" s="2">
        <f t="shared" si="35"/>
        <v>0</v>
      </c>
      <c r="AR130" s="2">
        <f t="shared" si="36"/>
        <v>0</v>
      </c>
      <c r="AS130" s="2" t="str">
        <f t="shared" si="37"/>
        <v>Alex Torres</v>
      </c>
      <c r="AT130" s="2">
        <f t="shared" si="38"/>
        <v>0</v>
      </c>
      <c r="AU130" s="9" t="str">
        <f t="shared" si="39"/>
        <v>SD</v>
      </c>
    </row>
    <row r="131" spans="1:47" s="202" customFormat="1">
      <c r="A131" s="277">
        <f t="shared" si="34"/>
        <v>129</v>
      </c>
      <c r="B131" s="277">
        <f>IFERROR(VLOOKUP(C131,Import!$B$3:$T$450,19,FALSE),"")</f>
        <v>213</v>
      </c>
      <c r="C131" s="111" t="str">
        <f>IFERROR(VLOOKUP(A131,Import!$V$3:$X$419,3,FALSE),"")</f>
        <v>Salvador Perez</v>
      </c>
      <c r="D131" s="235"/>
      <c r="E131" s="120"/>
      <c r="F131" s="112" t="str">
        <f>IFERROR(VLOOKUP($C131,Import!$B$3:$L$408,2,FALSE),"")</f>
        <v>KC</v>
      </c>
      <c r="G131" s="112" t="str">
        <f>IFERROR(VLOOKUP($C131,Import!$B$3:$L$408,3,FALSE),"")</f>
        <v>C</v>
      </c>
      <c r="H131" s="112" t="str">
        <f>IFERROR(VLOOKUP($C131,Import!$B$3:$L$408,4,FALSE),"")</f>
        <v>C</v>
      </c>
      <c r="I131" s="112">
        <f>IFERROR(VLOOKUP($C131,Import!$B$3:$L$408,5,FALSE),"")</f>
        <v>4</v>
      </c>
      <c r="J131" s="112" t="str">
        <f>IFERROR(VLOOKUP($C131,Import!$B$3:$L$408,2,FALSE),"")</f>
        <v>KC</v>
      </c>
      <c r="K131" s="112">
        <f>IFERROR(VLOOKUP($C131,Import!$B$3:$L$408,6,FALSE),"")</f>
        <v>507</v>
      </c>
      <c r="L131" s="112">
        <f>IFERROR(VLOOKUP($C131,Import!$B$3:$L$408,7,FALSE),"")</f>
        <v>72</v>
      </c>
      <c r="M131" s="112">
        <f>IFERROR(VLOOKUP($C131,Import!$B$3:$L$408,8,FALSE),"")</f>
        <v>15</v>
      </c>
      <c r="N131" s="112">
        <f>IFERROR(VLOOKUP($C131,Import!$B$3:$L$408,9,FALSE),"")</f>
        <v>84</v>
      </c>
      <c r="O131" s="112">
        <f>IFERROR(VLOOKUP($C131,Import!$B$3:$L$408,10,FALSE),"")</f>
        <v>1</v>
      </c>
      <c r="P131" s="278">
        <f>IFERROR(VLOOKUP($C131,Import!$B$3:$L$408,11,FALSE),"")</f>
        <v>0.29799999999999999</v>
      </c>
      <c r="Q131" s="2">
        <f t="shared" ref="Q131:Q194" si="40">P131*K131</f>
        <v>151.08599999999998</v>
      </c>
      <c r="R131" s="2">
        <f>IF(D131='User Input'!$C$1,1,0)</f>
        <v>0</v>
      </c>
      <c r="S131" s="2">
        <f t="shared" si="30"/>
        <v>0</v>
      </c>
      <c r="T131" s="2">
        <f t="shared" si="31"/>
        <v>0</v>
      </c>
      <c r="U131" s="2" t="str">
        <f t="shared" ref="U131:U194" si="41">C131</f>
        <v>Salvador Perez</v>
      </c>
      <c r="V131" s="2">
        <f t="shared" ref="V131:V194" si="42">E131</f>
        <v>0</v>
      </c>
      <c r="W131" s="9" t="str">
        <f t="shared" ref="W131:W194" si="43">J131</f>
        <v>KC</v>
      </c>
      <c r="X131" s="231">
        <v>129</v>
      </c>
      <c r="Y131" s="280">
        <f>IFERROR(VLOOKUP(Z131,Import!$B$3:$T$450,19,FALSE),"")</f>
        <v>329</v>
      </c>
      <c r="Z131" s="227" t="str">
        <f>IFERROR(VLOOKUP(X131,Import!$W$3:$X$419,2,FALSE),"")</f>
        <v>Carlos Martinez</v>
      </c>
      <c r="AA131" s="235"/>
      <c r="AB131" s="219"/>
      <c r="AC131" s="112" t="str">
        <f>IFERROR(VLOOKUP($Z131,Import!$B$3:$L$408,2,FALSE),"")</f>
        <v>STL</v>
      </c>
      <c r="AD131" s="112" t="str">
        <f>IFERROR(VLOOKUP($Z131,Import!$B$3:$L$408,3,FALSE),"")</f>
        <v>RP</v>
      </c>
      <c r="AE131" s="112" t="str">
        <f>IFERROR(VLOOKUP($Z131,Import!$B$3:$L$408,4,FALSE),"")</f>
        <v>RP</v>
      </c>
      <c r="AF131" s="112">
        <f>IFERROR(VLOOKUP($Z131,Import!$B$3:$L$408,5,FALSE),"")</f>
        <v>-1</v>
      </c>
      <c r="AG131" s="112" t="str">
        <f>IFERROR(VLOOKUP($Z131,Import!$B$3:$L$408,2,FALSE),"")</f>
        <v>STL</v>
      </c>
      <c r="AH131" s="112">
        <f>IFERROR(VLOOKUP($Z131,Import!$B$3:$Z$408,12,FALSE),"")</f>
        <v>105</v>
      </c>
      <c r="AI131" s="218">
        <f>IFERROR(VLOOKUP($Z131,Import!$B$3:$Z$408,15,FALSE),"")</f>
        <v>3.22</v>
      </c>
      <c r="AJ131" s="218">
        <f>IFERROR(VLOOKUP($Z131,Import!$B$3:$Z$408,16,FALSE),"")</f>
        <v>1.1399999999999999</v>
      </c>
      <c r="AK131" s="112">
        <f>IFERROR(VLOOKUP($Z131,Import!$B$3:$Z$408,13,FALSE),"")</f>
        <v>8</v>
      </c>
      <c r="AL131" s="112">
        <f>IFERROR(VLOOKUP($Z131,Import!$B$3:$Z$408,14,FALSE),"")</f>
        <v>2</v>
      </c>
      <c r="AM131" s="112">
        <f>IFERROR(VLOOKUP($Z131,Import!$B$3:$Z$408,17,FALSE),"")</f>
        <v>89</v>
      </c>
      <c r="AN131" s="2">
        <f t="shared" si="32"/>
        <v>338.1</v>
      </c>
      <c r="AO131" s="2">
        <f t="shared" si="33"/>
        <v>119.69999999999999</v>
      </c>
      <c r="AP131" s="2">
        <f>IF(AA131='User Input'!$C$1,1,0)</f>
        <v>0</v>
      </c>
      <c r="AQ131" s="2">
        <f t="shared" si="35"/>
        <v>0</v>
      </c>
      <c r="AR131" s="2">
        <f t="shared" si="36"/>
        <v>0</v>
      </c>
      <c r="AS131" s="2" t="str">
        <f t="shared" si="37"/>
        <v>Carlos Martinez</v>
      </c>
      <c r="AT131" s="2">
        <f t="shared" si="38"/>
        <v>0</v>
      </c>
      <c r="AU131" s="9" t="str">
        <f t="shared" si="39"/>
        <v>STL</v>
      </c>
    </row>
    <row r="132" spans="1:47" s="202" customFormat="1">
      <c r="A132" s="277">
        <f t="shared" si="34"/>
        <v>130</v>
      </c>
      <c r="B132" s="277">
        <f>IFERROR(VLOOKUP(C132,Import!$B$3:$T$450,19,FALSE),"")</f>
        <v>215</v>
      </c>
      <c r="C132" s="111" t="str">
        <f>IFERROR(VLOOKUP(A132,Import!$V$3:$X$419,3,FALSE),"")</f>
        <v>Alexei Ramirez</v>
      </c>
      <c r="D132" s="235"/>
      <c r="E132" s="204"/>
      <c r="F132" s="112" t="str">
        <f>IFERROR(VLOOKUP($C132,Import!$B$3:$L$408,2,FALSE),"")</f>
        <v>CHA</v>
      </c>
      <c r="G132" s="112" t="str">
        <f>IFERROR(VLOOKUP($C132,Import!$B$3:$L$408,3,FALSE),"")</f>
        <v>SS</v>
      </c>
      <c r="H132" s="112" t="str">
        <f>IFERROR(VLOOKUP($C132,Import!$B$3:$L$408,4,FALSE),"")</f>
        <v>SS</v>
      </c>
      <c r="I132" s="112">
        <f>IFERROR(VLOOKUP($C132,Import!$B$3:$L$408,5,FALSE),"")</f>
        <v>4</v>
      </c>
      <c r="J132" s="112" t="str">
        <f>IFERROR(VLOOKUP($C132,Import!$B$3:$L$408,2,FALSE),"")</f>
        <v>CHA</v>
      </c>
      <c r="K132" s="112">
        <f>IFERROR(VLOOKUP($C132,Import!$B$3:$L$408,6,FALSE),"")</f>
        <v>582</v>
      </c>
      <c r="L132" s="112">
        <f>IFERROR(VLOOKUP($C132,Import!$B$3:$L$408,7,FALSE),"")</f>
        <v>64</v>
      </c>
      <c r="M132" s="112">
        <f>IFERROR(VLOOKUP($C132,Import!$B$3:$L$408,8,FALSE),"")</f>
        <v>8</v>
      </c>
      <c r="N132" s="112">
        <f>IFERROR(VLOOKUP($C132,Import!$B$3:$L$408,9,FALSE),"")</f>
        <v>69</v>
      </c>
      <c r="O132" s="112">
        <f>IFERROR(VLOOKUP($C132,Import!$B$3:$L$408,10,FALSE),"")</f>
        <v>20</v>
      </c>
      <c r="P132" s="278">
        <f>IFERROR(VLOOKUP($C132,Import!$B$3:$L$408,11,FALSE),"")</f>
        <v>0.26800000000000002</v>
      </c>
      <c r="Q132" s="2">
        <f t="shared" si="40"/>
        <v>155.976</v>
      </c>
      <c r="R132" s="2">
        <f>IF(D132='User Input'!$C$1,1,0)</f>
        <v>0</v>
      </c>
      <c r="S132" s="2">
        <f t="shared" ref="S132:S195" si="44">R132+S131</f>
        <v>0</v>
      </c>
      <c r="T132" s="2">
        <f t="shared" ref="T132:T195" si="45">IF(S132=S131,0,S132)</f>
        <v>0</v>
      </c>
      <c r="U132" s="2" t="str">
        <f t="shared" si="41"/>
        <v>Alexei Ramirez</v>
      </c>
      <c r="V132" s="2">
        <f t="shared" si="42"/>
        <v>0</v>
      </c>
      <c r="W132" s="9" t="str">
        <f t="shared" si="43"/>
        <v>CHA</v>
      </c>
      <c r="X132" s="231">
        <v>130</v>
      </c>
      <c r="Y132" s="280">
        <f>IFERROR(VLOOKUP(Z132,Import!$B$3:$T$450,19,FALSE),"")</f>
        <v>330</v>
      </c>
      <c r="Z132" s="227" t="str">
        <f>IFERROR(VLOOKUP(X132,Import!$W$3:$X$419,2,FALSE),"")</f>
        <v>Derek Holland</v>
      </c>
      <c r="AA132" s="235"/>
      <c r="AB132" s="206"/>
      <c r="AC132" s="112" t="str">
        <f>IFERROR(VLOOKUP($Z132,Import!$B$3:$L$408,2,FALSE),"")</f>
        <v>TEX</v>
      </c>
      <c r="AD132" s="112" t="str">
        <f>IFERROR(VLOOKUP($Z132,Import!$B$3:$L$408,3,FALSE),"")</f>
        <v>SP</v>
      </c>
      <c r="AE132" s="112" t="str">
        <f>IFERROR(VLOOKUP($Z132,Import!$B$3:$L$408,4,FALSE),"")</f>
        <v>SP</v>
      </c>
      <c r="AF132" s="112">
        <f>IFERROR(VLOOKUP($Z132,Import!$B$3:$L$408,5,FALSE),"")</f>
        <v>-1</v>
      </c>
      <c r="AG132" s="112" t="str">
        <f>IFERROR(VLOOKUP($Z132,Import!$B$3:$L$408,2,FALSE),"")</f>
        <v>TEX</v>
      </c>
      <c r="AH132" s="112">
        <f>IFERROR(VLOOKUP($Z132,Import!$B$3:$Z$408,12,FALSE),"")</f>
        <v>95</v>
      </c>
      <c r="AI132" s="218">
        <f>IFERROR(VLOOKUP($Z132,Import!$B$3:$Z$408,15,FALSE),"")</f>
        <v>3.61</v>
      </c>
      <c r="AJ132" s="218">
        <f>IFERROR(VLOOKUP($Z132,Import!$B$3:$Z$408,16,FALSE),"")</f>
        <v>1.29</v>
      </c>
      <c r="AK132" s="112">
        <f>IFERROR(VLOOKUP($Z132,Import!$B$3:$Z$408,13,FALSE),"")</f>
        <v>6</v>
      </c>
      <c r="AL132" s="112">
        <f>IFERROR(VLOOKUP($Z132,Import!$B$3:$Z$408,14,FALSE),"")</f>
        <v>0</v>
      </c>
      <c r="AM132" s="112">
        <f>IFERROR(VLOOKUP($Z132,Import!$B$3:$Z$408,17,FALSE),"")</f>
        <v>91</v>
      </c>
      <c r="AN132" s="2">
        <f t="shared" ref="AN132:AN195" si="46">AI132*AH132</f>
        <v>342.95</v>
      </c>
      <c r="AO132" s="2">
        <f t="shared" ref="AO132:AO195" si="47">AJ132*AH132</f>
        <v>122.55</v>
      </c>
      <c r="AP132" s="2">
        <f>IF(AA132='User Input'!$C$1,1,0)</f>
        <v>0</v>
      </c>
      <c r="AQ132" s="2">
        <f t="shared" si="35"/>
        <v>0</v>
      </c>
      <c r="AR132" s="2">
        <f t="shared" si="36"/>
        <v>0</v>
      </c>
      <c r="AS132" s="2" t="str">
        <f t="shared" si="37"/>
        <v>Derek Holland</v>
      </c>
      <c r="AT132" s="2">
        <f t="shared" si="38"/>
        <v>0</v>
      </c>
      <c r="AU132" s="9" t="str">
        <f t="shared" si="39"/>
        <v>TEX</v>
      </c>
    </row>
    <row r="133" spans="1:47" s="202" customFormat="1">
      <c r="A133" s="277">
        <f t="shared" ref="A133:A196" si="48">A132+1</f>
        <v>131</v>
      </c>
      <c r="B133" s="277">
        <f>IFERROR(VLOOKUP(C133,Import!$B$3:$T$450,19,FALSE),"")</f>
        <v>216</v>
      </c>
      <c r="C133" s="111" t="str">
        <f>IFERROR(VLOOKUP(A133,Import!$V$3:$X$419,3,FALSE),"")</f>
        <v>Jonathan Lucroy</v>
      </c>
      <c r="D133" s="235"/>
      <c r="E133" s="120"/>
      <c r="F133" s="112" t="str">
        <f>IFERROR(VLOOKUP($C133,Import!$B$3:$L$408,2,FALSE),"")</f>
        <v>MIL</v>
      </c>
      <c r="G133" s="112" t="str">
        <f>IFERROR(VLOOKUP($C133,Import!$B$3:$L$408,3,FALSE),"")</f>
        <v>C</v>
      </c>
      <c r="H133" s="112" t="str">
        <f>IFERROR(VLOOKUP($C133,Import!$B$3:$L$408,4,FALSE),"")</f>
        <v>C, 1B</v>
      </c>
      <c r="I133" s="112">
        <f>IFERROR(VLOOKUP($C133,Import!$B$3:$L$408,5,FALSE),"")</f>
        <v>4</v>
      </c>
      <c r="J133" s="112" t="str">
        <f>IFERROR(VLOOKUP($C133,Import!$B$3:$L$408,2,FALSE),"")</f>
        <v>MIL</v>
      </c>
      <c r="K133" s="112">
        <f>IFERROR(VLOOKUP($C133,Import!$B$3:$L$408,6,FALSE),"")</f>
        <v>495</v>
      </c>
      <c r="L133" s="112">
        <f>IFERROR(VLOOKUP($C133,Import!$B$3:$L$408,7,FALSE),"")</f>
        <v>52</v>
      </c>
      <c r="M133" s="112">
        <f>IFERROR(VLOOKUP($C133,Import!$B$3:$L$408,8,FALSE),"")</f>
        <v>15</v>
      </c>
      <c r="N133" s="112">
        <f>IFERROR(VLOOKUP($C133,Import!$B$3:$L$408,9,FALSE),"")</f>
        <v>72</v>
      </c>
      <c r="O133" s="112">
        <f>IFERROR(VLOOKUP($C133,Import!$B$3:$L$408,10,FALSE),"")</f>
        <v>6</v>
      </c>
      <c r="P133" s="278">
        <f>IFERROR(VLOOKUP($C133,Import!$B$3:$L$408,11,FALSE),"")</f>
        <v>0.28599999999999998</v>
      </c>
      <c r="Q133" s="2">
        <f t="shared" si="40"/>
        <v>141.57</v>
      </c>
      <c r="R133" s="2">
        <f>IF(D133='User Input'!$C$1,1,0)</f>
        <v>0</v>
      </c>
      <c r="S133" s="2">
        <f t="shared" si="44"/>
        <v>0</v>
      </c>
      <c r="T133" s="2">
        <f t="shared" si="45"/>
        <v>0</v>
      </c>
      <c r="U133" s="2" t="str">
        <f t="shared" si="41"/>
        <v>Jonathan Lucroy</v>
      </c>
      <c r="V133" s="2">
        <f t="shared" si="42"/>
        <v>0</v>
      </c>
      <c r="W133" s="9" t="str">
        <f t="shared" si="43"/>
        <v>MIL</v>
      </c>
      <c r="X133" s="231">
        <v>131</v>
      </c>
      <c r="Y133" s="280">
        <f>IFERROR(VLOOKUP(Z133,Import!$B$3:$T$450,19,FALSE),"")</f>
        <v>331</v>
      </c>
      <c r="Z133" s="227" t="str">
        <f>IFERROR(VLOOKUP(X133,Import!$W$3:$X$419,2,FALSE),"")</f>
        <v>Brandon Morrow</v>
      </c>
      <c r="AA133" s="269"/>
      <c r="AB133" s="270"/>
      <c r="AC133" s="112" t="str">
        <f>IFERROR(VLOOKUP($Z133,Import!$B$3:$L$408,2,FALSE),"")</f>
        <v>TOR</v>
      </c>
      <c r="AD133" s="112" t="str">
        <f>IFERROR(VLOOKUP($Z133,Import!$B$3:$L$408,3,FALSE),"")</f>
        <v>SP</v>
      </c>
      <c r="AE133" s="112" t="str">
        <f>IFERROR(VLOOKUP($Z133,Import!$B$3:$L$408,4,FALSE),"")</f>
        <v>SP</v>
      </c>
      <c r="AF133" s="112">
        <f>IFERROR(VLOOKUP($Z133,Import!$B$3:$L$408,5,FALSE),"")</f>
        <v>-1</v>
      </c>
      <c r="AG133" s="112" t="str">
        <f>IFERROR(VLOOKUP($Z133,Import!$B$3:$L$408,2,FALSE),"")</f>
        <v>TOR</v>
      </c>
      <c r="AH133" s="112">
        <f>IFERROR(VLOOKUP($Z133,Import!$B$3:$Z$408,12,FALSE),"")</f>
        <v>108</v>
      </c>
      <c r="AI133" s="218">
        <f>IFERROR(VLOOKUP($Z133,Import!$B$3:$Z$408,15,FALSE),"")</f>
        <v>3.95</v>
      </c>
      <c r="AJ133" s="218">
        <f>IFERROR(VLOOKUP($Z133,Import!$B$3:$Z$408,16,FALSE),"")</f>
        <v>1.32</v>
      </c>
      <c r="AK133" s="112">
        <f>IFERROR(VLOOKUP($Z133,Import!$B$3:$Z$408,13,FALSE),"")</f>
        <v>8</v>
      </c>
      <c r="AL133" s="112">
        <f>IFERROR(VLOOKUP($Z133,Import!$B$3:$Z$408,14,FALSE),"")</f>
        <v>0</v>
      </c>
      <c r="AM133" s="112">
        <f>IFERROR(VLOOKUP($Z133,Import!$B$3:$Z$408,17,FALSE),"")</f>
        <v>90</v>
      </c>
      <c r="AN133" s="2">
        <f t="shared" si="46"/>
        <v>426.6</v>
      </c>
      <c r="AO133" s="2">
        <f t="shared" si="47"/>
        <v>142.56</v>
      </c>
      <c r="AP133" s="2">
        <f>IF(AA133='User Input'!$C$1,1,0)</f>
        <v>0</v>
      </c>
      <c r="AQ133" s="2">
        <f t="shared" si="35"/>
        <v>0</v>
      </c>
      <c r="AR133" s="2">
        <f t="shared" si="36"/>
        <v>0</v>
      </c>
      <c r="AS133" s="2" t="str">
        <f t="shared" si="37"/>
        <v>Brandon Morrow</v>
      </c>
      <c r="AT133" s="2">
        <f t="shared" si="38"/>
        <v>0</v>
      </c>
      <c r="AU133" s="9" t="str">
        <f t="shared" si="39"/>
        <v>TOR</v>
      </c>
    </row>
    <row r="134" spans="1:47" s="202" customFormat="1">
      <c r="A134" s="277">
        <f t="shared" si="48"/>
        <v>132</v>
      </c>
      <c r="B134" s="277">
        <f>IFERROR(VLOOKUP(C134,Import!$B$3:$T$450,19,FALSE),"")</f>
        <v>217</v>
      </c>
      <c r="C134" s="111" t="str">
        <f>IFERROR(VLOOKUP(A134,Import!$V$3:$X$419,3,FALSE),"")</f>
        <v>Erick Aybar</v>
      </c>
      <c r="D134" s="235"/>
      <c r="E134" s="120"/>
      <c r="F134" s="112" t="str">
        <f>IFERROR(VLOOKUP($C134,Import!$B$3:$L$408,2,FALSE),"")</f>
        <v>LAA</v>
      </c>
      <c r="G134" s="112" t="str">
        <f>IFERROR(VLOOKUP($C134,Import!$B$3:$L$408,3,FALSE),"")</f>
        <v>SS</v>
      </c>
      <c r="H134" s="112" t="str">
        <f>IFERROR(VLOOKUP($C134,Import!$B$3:$L$408,4,FALSE),"")</f>
        <v>SS</v>
      </c>
      <c r="I134" s="112">
        <f>IFERROR(VLOOKUP($C134,Import!$B$3:$L$408,5,FALSE),"")</f>
        <v>4</v>
      </c>
      <c r="J134" s="112" t="str">
        <f>IFERROR(VLOOKUP($C134,Import!$B$3:$L$408,2,FALSE),"")</f>
        <v>LAA</v>
      </c>
      <c r="K134" s="112">
        <f>IFERROR(VLOOKUP($C134,Import!$B$3:$L$408,6,FALSE),"")</f>
        <v>549</v>
      </c>
      <c r="L134" s="112">
        <f>IFERROR(VLOOKUP($C134,Import!$B$3:$L$408,7,FALSE),"")</f>
        <v>79</v>
      </c>
      <c r="M134" s="112">
        <f>IFERROR(VLOOKUP($C134,Import!$B$3:$L$408,8,FALSE),"")</f>
        <v>6</v>
      </c>
      <c r="N134" s="112">
        <f>IFERROR(VLOOKUP($C134,Import!$B$3:$L$408,9,FALSE),"")</f>
        <v>51</v>
      </c>
      <c r="O134" s="112">
        <f>IFERROR(VLOOKUP($C134,Import!$B$3:$L$408,10,FALSE),"")</f>
        <v>15</v>
      </c>
      <c r="P134" s="278">
        <f>IFERROR(VLOOKUP($C134,Import!$B$3:$L$408,11,FALSE),"")</f>
        <v>0.27800000000000002</v>
      </c>
      <c r="Q134" s="2">
        <f t="shared" si="40"/>
        <v>152.62200000000001</v>
      </c>
      <c r="R134" s="2">
        <f>IF(D134='User Input'!$C$1,1,0)</f>
        <v>0</v>
      </c>
      <c r="S134" s="2">
        <f t="shared" si="44"/>
        <v>0</v>
      </c>
      <c r="T134" s="2">
        <f t="shared" si="45"/>
        <v>0</v>
      </c>
      <c r="U134" s="2" t="str">
        <f t="shared" si="41"/>
        <v>Erick Aybar</v>
      </c>
      <c r="V134" s="2">
        <f t="shared" si="42"/>
        <v>0</v>
      </c>
      <c r="W134" s="9" t="str">
        <f t="shared" si="43"/>
        <v>LAA</v>
      </c>
      <c r="X134" s="231">
        <v>132</v>
      </c>
      <c r="Y134" s="280">
        <f>IFERROR(VLOOKUP(Z134,Import!$B$3:$T$450,19,FALSE),"")</f>
        <v>336</v>
      </c>
      <c r="Z134" s="227" t="str">
        <f>IFERROR(VLOOKUP(X134,Import!$W$3:$X$419,2,FALSE),"")</f>
        <v>Kyle Drabek</v>
      </c>
      <c r="AA134" s="235"/>
      <c r="AB134" s="206"/>
      <c r="AC134" s="112" t="str">
        <f>IFERROR(VLOOKUP($Z134,Import!$B$3:$L$408,2,FALSE),"")</f>
        <v>TOR</v>
      </c>
      <c r="AD134" s="112" t="str">
        <f>IFERROR(VLOOKUP($Z134,Import!$B$3:$L$408,3,FALSE),"")</f>
        <v>RP</v>
      </c>
      <c r="AE134" s="112" t="str">
        <f>IFERROR(VLOOKUP($Z134,Import!$B$3:$L$408,4,FALSE),"")</f>
        <v>RP</v>
      </c>
      <c r="AF134" s="112">
        <f>IFERROR(VLOOKUP($Z134,Import!$B$3:$L$408,5,FALSE),"")</f>
        <v>-1</v>
      </c>
      <c r="AG134" s="112" t="str">
        <f>IFERROR(VLOOKUP($Z134,Import!$B$3:$L$408,2,FALSE),"")</f>
        <v>TOR</v>
      </c>
      <c r="AH134" s="112">
        <f>IFERROR(VLOOKUP($Z134,Import!$B$3:$Z$408,12,FALSE),"")</f>
        <v>121</v>
      </c>
      <c r="AI134" s="218">
        <f>IFERROR(VLOOKUP($Z134,Import!$B$3:$Z$408,15,FALSE),"")</f>
        <v>4.21</v>
      </c>
      <c r="AJ134" s="218">
        <f>IFERROR(VLOOKUP($Z134,Import!$B$3:$Z$408,16,FALSE),"")</f>
        <v>1.37</v>
      </c>
      <c r="AK134" s="112">
        <f>IFERROR(VLOOKUP($Z134,Import!$B$3:$Z$408,13,FALSE),"")</f>
        <v>6</v>
      </c>
      <c r="AL134" s="112">
        <f>IFERROR(VLOOKUP($Z134,Import!$B$3:$Z$408,14,FALSE),"")</f>
        <v>0</v>
      </c>
      <c r="AM134" s="112">
        <f>IFERROR(VLOOKUP($Z134,Import!$B$3:$Z$408,17,FALSE),"")</f>
        <v>95</v>
      </c>
      <c r="AN134" s="2">
        <f t="shared" si="46"/>
        <v>509.40999999999997</v>
      </c>
      <c r="AO134" s="2">
        <f t="shared" si="47"/>
        <v>165.77</v>
      </c>
      <c r="AP134" s="2">
        <f>IF(AA134='User Input'!$C$1,1,0)</f>
        <v>0</v>
      </c>
      <c r="AQ134" s="2">
        <f t="shared" si="35"/>
        <v>0</v>
      </c>
      <c r="AR134" s="2">
        <f t="shared" si="36"/>
        <v>0</v>
      </c>
      <c r="AS134" s="2" t="str">
        <f t="shared" si="37"/>
        <v>Kyle Drabek</v>
      </c>
      <c r="AT134" s="2">
        <f t="shared" si="38"/>
        <v>0</v>
      </c>
      <c r="AU134" s="9" t="str">
        <f t="shared" si="39"/>
        <v>TOR</v>
      </c>
    </row>
    <row r="135" spans="1:47" s="202" customFormat="1">
      <c r="A135" s="277">
        <f t="shared" si="48"/>
        <v>133</v>
      </c>
      <c r="B135" s="277">
        <f>IFERROR(VLOOKUP(C135,Import!$B$3:$T$450,19,FALSE),"")</f>
        <v>218</v>
      </c>
      <c r="C135" s="111" t="str">
        <f>IFERROR(VLOOKUP(A135,Import!$V$3:$X$419,3,FALSE),"")</f>
        <v>Jason Castro</v>
      </c>
      <c r="D135" s="235"/>
      <c r="E135" s="120"/>
      <c r="F135" s="112" t="str">
        <f>IFERROR(VLOOKUP($C135,Import!$B$3:$L$408,2,FALSE),"")</f>
        <v>HOU</v>
      </c>
      <c r="G135" s="112" t="str">
        <f>IFERROR(VLOOKUP($C135,Import!$B$3:$L$408,3,FALSE),"")</f>
        <v>C</v>
      </c>
      <c r="H135" s="112" t="str">
        <f>IFERROR(VLOOKUP($C135,Import!$B$3:$L$408,4,FALSE),"")</f>
        <v>C</v>
      </c>
      <c r="I135" s="112">
        <f>IFERROR(VLOOKUP($C135,Import!$B$3:$L$408,5,FALSE),"")</f>
        <v>4</v>
      </c>
      <c r="J135" s="112" t="str">
        <f>IFERROR(VLOOKUP($C135,Import!$B$3:$L$408,2,FALSE),"")</f>
        <v>HOU</v>
      </c>
      <c r="K135" s="112">
        <f>IFERROR(VLOOKUP($C135,Import!$B$3:$L$408,6,FALSE),"")</f>
        <v>511</v>
      </c>
      <c r="L135" s="112">
        <f>IFERROR(VLOOKUP($C135,Import!$B$3:$L$408,7,FALSE),"")</f>
        <v>61</v>
      </c>
      <c r="M135" s="112">
        <f>IFERROR(VLOOKUP($C135,Import!$B$3:$L$408,8,FALSE),"")</f>
        <v>16</v>
      </c>
      <c r="N135" s="112">
        <f>IFERROR(VLOOKUP($C135,Import!$B$3:$L$408,9,FALSE),"")</f>
        <v>79</v>
      </c>
      <c r="O135" s="112">
        <f>IFERROR(VLOOKUP($C135,Import!$B$3:$L$408,10,FALSE),"")</f>
        <v>3</v>
      </c>
      <c r="P135" s="278">
        <f>IFERROR(VLOOKUP($C135,Import!$B$3:$L$408,11,FALSE),"")</f>
        <v>0.27400000000000002</v>
      </c>
      <c r="Q135" s="2">
        <f t="shared" si="40"/>
        <v>140.01400000000001</v>
      </c>
      <c r="R135" s="2">
        <f>IF(D135='User Input'!$C$1,1,0)</f>
        <v>0</v>
      </c>
      <c r="S135" s="2">
        <f t="shared" si="44"/>
        <v>0</v>
      </c>
      <c r="T135" s="2">
        <f t="shared" si="45"/>
        <v>0</v>
      </c>
      <c r="U135" s="2" t="str">
        <f t="shared" si="41"/>
        <v>Jason Castro</v>
      </c>
      <c r="V135" s="2">
        <f t="shared" si="42"/>
        <v>0</v>
      </c>
      <c r="W135" s="9" t="str">
        <f t="shared" si="43"/>
        <v>HOU</v>
      </c>
      <c r="X135" s="231">
        <v>133</v>
      </c>
      <c r="Y135" s="280">
        <f>IFERROR(VLOOKUP(Z135,Import!$B$3:$T$450,19,FALSE),"")</f>
        <v>339</v>
      </c>
      <c r="Z135" s="227" t="str">
        <f>IFERROR(VLOOKUP(X135,Import!$W$3:$X$419,2,FALSE),"")</f>
        <v>Jameson Taillon</v>
      </c>
      <c r="AA135" s="235"/>
      <c r="AB135" s="206"/>
      <c r="AC135" s="112" t="str">
        <f>IFERROR(VLOOKUP($Z135,Import!$B$3:$L$408,2,FALSE),"")</f>
        <v>PIT</v>
      </c>
      <c r="AD135" s="112" t="str">
        <f>IFERROR(VLOOKUP($Z135,Import!$B$3:$L$408,3,FALSE),"")</f>
        <v>SP</v>
      </c>
      <c r="AE135" s="112" t="str">
        <f>IFERROR(VLOOKUP($Z135,Import!$B$3:$L$408,4,FALSE),"")</f>
        <v>SP</v>
      </c>
      <c r="AF135" s="112">
        <f>IFERROR(VLOOKUP($Z135,Import!$B$3:$L$408,5,FALSE),"")</f>
        <v>-1</v>
      </c>
      <c r="AG135" s="112" t="str">
        <f>IFERROR(VLOOKUP($Z135,Import!$B$3:$L$408,2,FALSE),"")</f>
        <v>PIT</v>
      </c>
      <c r="AH135" s="112">
        <f>IFERROR(VLOOKUP($Z135,Import!$B$3:$Z$408,12,FALSE),"")</f>
        <v>105</v>
      </c>
      <c r="AI135" s="218">
        <f>IFERROR(VLOOKUP($Z135,Import!$B$3:$Z$408,15,FALSE),"")</f>
        <v>3.72</v>
      </c>
      <c r="AJ135" s="218">
        <f>IFERROR(VLOOKUP($Z135,Import!$B$3:$Z$408,16,FALSE),"")</f>
        <v>1.25</v>
      </c>
      <c r="AK135" s="112">
        <f>IFERROR(VLOOKUP($Z135,Import!$B$3:$Z$408,13,FALSE),"")</f>
        <v>8</v>
      </c>
      <c r="AL135" s="112">
        <f>IFERROR(VLOOKUP($Z135,Import!$B$3:$Z$408,14,FALSE),"")</f>
        <v>0</v>
      </c>
      <c r="AM135" s="112">
        <f>IFERROR(VLOOKUP($Z135,Import!$B$3:$Z$408,17,FALSE),"")</f>
        <v>98</v>
      </c>
      <c r="AN135" s="2">
        <f t="shared" si="46"/>
        <v>390.6</v>
      </c>
      <c r="AO135" s="2">
        <f t="shared" si="47"/>
        <v>131.25</v>
      </c>
      <c r="AP135" s="2">
        <f>IF(AA135='User Input'!$C$1,1,0)</f>
        <v>0</v>
      </c>
      <c r="AQ135" s="2">
        <f t="shared" si="35"/>
        <v>0</v>
      </c>
      <c r="AR135" s="2">
        <f t="shared" si="36"/>
        <v>0</v>
      </c>
      <c r="AS135" s="2" t="str">
        <f t="shared" si="37"/>
        <v>Jameson Taillon</v>
      </c>
      <c r="AT135" s="2">
        <f t="shared" si="38"/>
        <v>0</v>
      </c>
      <c r="AU135" s="9" t="str">
        <f t="shared" si="39"/>
        <v>PIT</v>
      </c>
    </row>
    <row r="136" spans="1:47" s="202" customFormat="1">
      <c r="A136" s="277">
        <f t="shared" si="48"/>
        <v>134</v>
      </c>
      <c r="B136" s="277">
        <f>IFERROR(VLOOKUP(C136,Import!$B$3:$T$450,19,FALSE),"")</f>
        <v>219</v>
      </c>
      <c r="C136" s="111" t="str">
        <f>IFERROR(VLOOKUP(A136,Import!$V$3:$X$419,3,FALSE),"")</f>
        <v>Wilson Ramos</v>
      </c>
      <c r="D136" s="235"/>
      <c r="E136" s="120"/>
      <c r="F136" s="112" t="str">
        <f>IFERROR(VLOOKUP($C136,Import!$B$3:$L$408,2,FALSE),"")</f>
        <v>WAS</v>
      </c>
      <c r="G136" s="112" t="str">
        <f>IFERROR(VLOOKUP($C136,Import!$B$3:$L$408,3,FALSE),"")</f>
        <v>C</v>
      </c>
      <c r="H136" s="112" t="str">
        <f>IFERROR(VLOOKUP($C136,Import!$B$3:$L$408,4,FALSE),"")</f>
        <v>C</v>
      </c>
      <c r="I136" s="112">
        <f>IFERROR(VLOOKUP($C136,Import!$B$3:$L$408,5,FALSE),"")</f>
        <v>4</v>
      </c>
      <c r="J136" s="112" t="str">
        <f>IFERROR(VLOOKUP($C136,Import!$B$3:$L$408,2,FALSE),"")</f>
        <v>WAS</v>
      </c>
      <c r="K136" s="112">
        <f>IFERROR(VLOOKUP($C136,Import!$B$3:$L$408,6,FALSE),"")</f>
        <v>481</v>
      </c>
      <c r="L136" s="112">
        <f>IFERROR(VLOOKUP($C136,Import!$B$3:$L$408,7,FALSE),"")</f>
        <v>52</v>
      </c>
      <c r="M136" s="112">
        <f>IFERROR(VLOOKUP($C136,Import!$B$3:$L$408,8,FALSE),"")</f>
        <v>19</v>
      </c>
      <c r="N136" s="112">
        <f>IFERROR(VLOOKUP($C136,Import!$B$3:$L$408,9,FALSE),"")</f>
        <v>67</v>
      </c>
      <c r="O136" s="112">
        <f>IFERROR(VLOOKUP($C136,Import!$B$3:$L$408,10,FALSE),"")</f>
        <v>0</v>
      </c>
      <c r="P136" s="278">
        <f>IFERROR(VLOOKUP($C136,Import!$B$3:$L$408,11,FALSE),"")</f>
        <v>0.26900000000000002</v>
      </c>
      <c r="Q136" s="2">
        <f t="shared" si="40"/>
        <v>129.38900000000001</v>
      </c>
      <c r="R136" s="2">
        <f>IF(D136='User Input'!$C$1,1,0)</f>
        <v>0</v>
      </c>
      <c r="S136" s="2">
        <f t="shared" si="44"/>
        <v>0</v>
      </c>
      <c r="T136" s="2">
        <f t="shared" si="45"/>
        <v>0</v>
      </c>
      <c r="U136" s="2" t="str">
        <f t="shared" si="41"/>
        <v>Wilson Ramos</v>
      </c>
      <c r="V136" s="2">
        <f t="shared" si="42"/>
        <v>0</v>
      </c>
      <c r="W136" s="9" t="str">
        <f t="shared" si="43"/>
        <v>WAS</v>
      </c>
      <c r="X136" s="231">
        <v>134</v>
      </c>
      <c r="Y136" s="280">
        <f>IFERROR(VLOOKUP(Z136,Import!$B$3:$T$450,19,FALSE),"")</f>
        <v>343</v>
      </c>
      <c r="Z136" s="227" t="str">
        <f>IFERROR(VLOOKUP(X136,Import!$W$3:$X$419,2,FALSE),"")</f>
        <v>Archie Bradley</v>
      </c>
      <c r="AA136" s="235"/>
      <c r="AB136" s="206"/>
      <c r="AC136" s="112" t="str">
        <f>IFERROR(VLOOKUP($Z136,Import!$B$3:$L$408,2,FALSE),"")</f>
        <v>ARI</v>
      </c>
      <c r="AD136" s="112" t="str">
        <f>IFERROR(VLOOKUP($Z136,Import!$B$3:$L$408,3,FALSE),"")</f>
        <v>SP</v>
      </c>
      <c r="AE136" s="112" t="str">
        <f>IFERROR(VLOOKUP($Z136,Import!$B$3:$L$408,4,FALSE),"")</f>
        <v>SP</v>
      </c>
      <c r="AF136" s="112">
        <f>IFERROR(VLOOKUP($Z136,Import!$B$3:$L$408,5,FALSE),"")</f>
        <v>-1</v>
      </c>
      <c r="AG136" s="112" t="str">
        <f>IFERROR(VLOOKUP($Z136,Import!$B$3:$L$408,2,FALSE),"")</f>
        <v>ARI</v>
      </c>
      <c r="AH136" s="112">
        <f>IFERROR(VLOOKUP($Z136,Import!$B$3:$Z$408,12,FALSE),"")</f>
        <v>90</v>
      </c>
      <c r="AI136" s="218">
        <f>IFERROR(VLOOKUP($Z136,Import!$B$3:$Z$408,15,FALSE),"")</f>
        <v>4.1399999999999997</v>
      </c>
      <c r="AJ136" s="218">
        <f>IFERROR(VLOOKUP($Z136,Import!$B$3:$Z$408,16,FALSE),"")</f>
        <v>1.34</v>
      </c>
      <c r="AK136" s="112">
        <f>IFERROR(VLOOKUP($Z136,Import!$B$3:$Z$408,13,FALSE),"")</f>
        <v>6</v>
      </c>
      <c r="AL136" s="112">
        <f>IFERROR(VLOOKUP($Z136,Import!$B$3:$Z$408,14,FALSE),"")</f>
        <v>0</v>
      </c>
      <c r="AM136" s="112">
        <f>IFERROR(VLOOKUP($Z136,Import!$B$3:$Z$408,17,FALSE),"")</f>
        <v>85</v>
      </c>
      <c r="AN136" s="2">
        <f t="shared" si="46"/>
        <v>372.59999999999997</v>
      </c>
      <c r="AO136" s="2">
        <f t="shared" si="47"/>
        <v>120.60000000000001</v>
      </c>
      <c r="AP136" s="2">
        <f>IF(AA136='User Input'!$C$1,1,0)</f>
        <v>0</v>
      </c>
      <c r="AQ136" s="2">
        <f t="shared" si="35"/>
        <v>0</v>
      </c>
      <c r="AR136" s="2">
        <f t="shared" si="36"/>
        <v>0</v>
      </c>
      <c r="AS136" s="2" t="str">
        <f t="shared" si="37"/>
        <v>Archie Bradley</v>
      </c>
      <c r="AT136" s="2">
        <f t="shared" si="38"/>
        <v>0</v>
      </c>
      <c r="AU136" s="9" t="str">
        <f t="shared" si="39"/>
        <v>ARI</v>
      </c>
    </row>
    <row r="137" spans="1:47" s="202" customFormat="1">
      <c r="A137" s="277">
        <f t="shared" si="48"/>
        <v>135</v>
      </c>
      <c r="B137" s="277">
        <f>IFERROR(VLOOKUP(C137,Import!$B$3:$T$450,19,FALSE),"")</f>
        <v>220</v>
      </c>
      <c r="C137" s="111" t="str">
        <f>IFERROR(VLOOKUP(A137,Import!$V$3:$X$419,3,FALSE),"")</f>
        <v>Khris Davis</v>
      </c>
      <c r="D137" s="236"/>
      <c r="E137" s="240"/>
      <c r="F137" s="112" t="str">
        <f>IFERROR(VLOOKUP($C137,Import!$B$3:$L$408,2,FALSE),"")</f>
        <v>MIL</v>
      </c>
      <c r="G137" s="112" t="str">
        <f>IFERROR(VLOOKUP($C137,Import!$B$3:$L$408,3,FALSE),"")</f>
        <v>OF</v>
      </c>
      <c r="H137" s="112" t="str">
        <f>IFERROR(VLOOKUP($C137,Import!$B$3:$L$408,4,FALSE),"")</f>
        <v>OF</v>
      </c>
      <c r="I137" s="112">
        <f>IFERROR(VLOOKUP($C137,Import!$B$3:$L$408,5,FALSE),"")</f>
        <v>4</v>
      </c>
      <c r="J137" s="112" t="str">
        <f>IFERROR(VLOOKUP($C137,Import!$B$3:$L$408,2,FALSE),"")</f>
        <v>MIL</v>
      </c>
      <c r="K137" s="112">
        <f>IFERROR(VLOOKUP($C137,Import!$B$3:$L$408,6,FALSE),"")</f>
        <v>521</v>
      </c>
      <c r="L137" s="112">
        <f>IFERROR(VLOOKUP($C137,Import!$B$3:$L$408,7,FALSE),"")</f>
        <v>61</v>
      </c>
      <c r="M137" s="112">
        <f>IFERROR(VLOOKUP($C137,Import!$B$3:$L$408,8,FALSE),"")</f>
        <v>24</v>
      </c>
      <c r="N137" s="112">
        <f>IFERROR(VLOOKUP($C137,Import!$B$3:$L$408,9,FALSE),"")</f>
        <v>70</v>
      </c>
      <c r="O137" s="112">
        <f>IFERROR(VLOOKUP($C137,Import!$B$3:$L$408,10,FALSE),"")</f>
        <v>7</v>
      </c>
      <c r="P137" s="278">
        <f>IFERROR(VLOOKUP($C137,Import!$B$3:$L$408,11,FALSE),"")</f>
        <v>0.245</v>
      </c>
      <c r="Q137" s="2">
        <f t="shared" si="40"/>
        <v>127.645</v>
      </c>
      <c r="R137" s="2">
        <f>IF(D137='User Input'!$C$1,1,0)</f>
        <v>0</v>
      </c>
      <c r="S137" s="2">
        <f t="shared" si="44"/>
        <v>0</v>
      </c>
      <c r="T137" s="2">
        <f t="shared" si="45"/>
        <v>0</v>
      </c>
      <c r="U137" s="2" t="str">
        <f t="shared" si="41"/>
        <v>Khris Davis</v>
      </c>
      <c r="V137" s="2">
        <f t="shared" si="42"/>
        <v>0</v>
      </c>
      <c r="W137" s="9" t="str">
        <f t="shared" si="43"/>
        <v>MIL</v>
      </c>
      <c r="X137" s="231">
        <v>135</v>
      </c>
      <c r="Y137" s="280">
        <f>IFERROR(VLOOKUP(Z137,Import!$B$3:$T$450,19,FALSE),"")</f>
        <v>356</v>
      </c>
      <c r="Z137" s="227" t="str">
        <f>IFERROR(VLOOKUP(X137,Import!$W$3:$X$419,2,FALSE),"")</f>
        <v>Luke Hochevar</v>
      </c>
      <c r="AA137" s="235"/>
      <c r="AB137" s="238"/>
      <c r="AC137" s="112" t="str">
        <f>IFERROR(VLOOKUP($Z137,Import!$B$3:$L$408,2,FALSE),"")</f>
        <v>KC</v>
      </c>
      <c r="AD137" s="112" t="str">
        <f>IFERROR(VLOOKUP($Z137,Import!$B$3:$L$408,3,FALSE),"")</f>
        <v>RP</v>
      </c>
      <c r="AE137" s="112" t="str">
        <f>IFERROR(VLOOKUP($Z137,Import!$B$3:$L$408,4,FALSE),"")</f>
        <v>RP</v>
      </c>
      <c r="AF137" s="112">
        <f>IFERROR(VLOOKUP($Z137,Import!$B$3:$L$408,5,FALSE),"")</f>
        <v>-2</v>
      </c>
      <c r="AG137" s="112" t="str">
        <f>IFERROR(VLOOKUP($Z137,Import!$B$3:$L$408,2,FALSE),"")</f>
        <v>KC</v>
      </c>
      <c r="AH137" s="112">
        <f>IFERROR(VLOOKUP($Z137,Import!$B$3:$Z$408,12,FALSE),"")</f>
        <v>77</v>
      </c>
      <c r="AI137" s="218">
        <f>IFERROR(VLOOKUP($Z137,Import!$B$3:$Z$408,15,FALSE),"")</f>
        <v>2.39</v>
      </c>
      <c r="AJ137" s="218">
        <f>IFERROR(VLOOKUP($Z137,Import!$B$3:$Z$408,16,FALSE),"")</f>
        <v>1.06</v>
      </c>
      <c r="AK137" s="112">
        <f>IFERROR(VLOOKUP($Z137,Import!$B$3:$Z$408,13,FALSE),"")</f>
        <v>6</v>
      </c>
      <c r="AL137" s="112">
        <f>IFERROR(VLOOKUP($Z137,Import!$B$3:$Z$408,14,FALSE),"")</f>
        <v>3</v>
      </c>
      <c r="AM137" s="112">
        <f>IFERROR(VLOOKUP($Z137,Import!$B$3:$Z$408,17,FALSE),"")</f>
        <v>85</v>
      </c>
      <c r="AN137" s="2">
        <f t="shared" si="46"/>
        <v>184.03</v>
      </c>
      <c r="AO137" s="2">
        <f t="shared" si="47"/>
        <v>81.62</v>
      </c>
      <c r="AP137" s="2">
        <f>IF(AA137='User Input'!$C$1,1,0)</f>
        <v>0</v>
      </c>
      <c r="AQ137" s="2">
        <f t="shared" si="35"/>
        <v>0</v>
      </c>
      <c r="AR137" s="2">
        <f t="shared" si="36"/>
        <v>0</v>
      </c>
      <c r="AS137" s="2" t="str">
        <f t="shared" si="37"/>
        <v>Luke Hochevar</v>
      </c>
      <c r="AT137" s="2">
        <f t="shared" si="38"/>
        <v>0</v>
      </c>
      <c r="AU137" s="9" t="str">
        <f t="shared" si="39"/>
        <v>KC</v>
      </c>
    </row>
    <row r="138" spans="1:47" s="202" customFormat="1">
      <c r="A138" s="277">
        <f t="shared" si="48"/>
        <v>136</v>
      </c>
      <c r="B138" s="277">
        <f>IFERROR(VLOOKUP(C138,Import!$B$3:$T$450,19,FALSE),"")</f>
        <v>221</v>
      </c>
      <c r="C138" s="111" t="str">
        <f>IFERROR(VLOOKUP(A138,Import!$V$3:$X$419,3,FALSE),"")</f>
        <v>Evan Gattis</v>
      </c>
      <c r="D138" s="235"/>
      <c r="E138" s="204"/>
      <c r="F138" s="112" t="str">
        <f>IFERROR(VLOOKUP($C138,Import!$B$3:$L$408,2,FALSE),"")</f>
        <v>ATL</v>
      </c>
      <c r="G138" s="112" t="str">
        <f>IFERROR(VLOOKUP($C138,Import!$B$3:$L$408,3,FALSE),"")</f>
        <v>C, OF</v>
      </c>
      <c r="H138" s="112" t="str">
        <f>IFERROR(VLOOKUP($C138,Import!$B$3:$L$408,4,FALSE),"")</f>
        <v>C, OF</v>
      </c>
      <c r="I138" s="112">
        <f>IFERROR(VLOOKUP($C138,Import!$B$3:$L$408,5,FALSE),"")</f>
        <v>4</v>
      </c>
      <c r="J138" s="112" t="str">
        <f>IFERROR(VLOOKUP($C138,Import!$B$3:$L$408,2,FALSE),"")</f>
        <v>ATL</v>
      </c>
      <c r="K138" s="112">
        <f>IFERROR(VLOOKUP($C138,Import!$B$3:$L$408,6,FALSE),"")</f>
        <v>477</v>
      </c>
      <c r="L138" s="112">
        <f>IFERROR(VLOOKUP($C138,Import!$B$3:$L$408,7,FALSE),"")</f>
        <v>58</v>
      </c>
      <c r="M138" s="112">
        <f>IFERROR(VLOOKUP($C138,Import!$B$3:$L$408,8,FALSE),"")</f>
        <v>22</v>
      </c>
      <c r="N138" s="112">
        <f>IFERROR(VLOOKUP($C138,Import!$B$3:$L$408,9,FALSE),"")</f>
        <v>69</v>
      </c>
      <c r="O138" s="112">
        <f>IFERROR(VLOOKUP($C138,Import!$B$3:$L$408,10,FALSE),"")</f>
        <v>1</v>
      </c>
      <c r="P138" s="278">
        <f>IFERROR(VLOOKUP($C138,Import!$B$3:$L$408,11,FALSE),"")</f>
        <v>0.23899999999999999</v>
      </c>
      <c r="Q138" s="2">
        <f t="shared" si="40"/>
        <v>114.003</v>
      </c>
      <c r="R138" s="2">
        <f>IF(D138='User Input'!$C$1,1,0)</f>
        <v>0</v>
      </c>
      <c r="S138" s="2">
        <f t="shared" si="44"/>
        <v>0</v>
      </c>
      <c r="T138" s="2">
        <f t="shared" si="45"/>
        <v>0</v>
      </c>
      <c r="U138" s="2" t="str">
        <f t="shared" si="41"/>
        <v>Evan Gattis</v>
      </c>
      <c r="V138" s="2">
        <f t="shared" si="42"/>
        <v>0</v>
      </c>
      <c r="W138" s="9" t="str">
        <f t="shared" si="43"/>
        <v>ATL</v>
      </c>
      <c r="X138" s="231">
        <v>136</v>
      </c>
      <c r="Y138" s="280">
        <f>IFERROR(VLOOKUP(Z138,Import!$B$3:$T$450,19,FALSE),"")</f>
        <v>361</v>
      </c>
      <c r="Z138" s="227" t="str">
        <f>IFERROR(VLOOKUP(X138,Import!$W$3:$X$419,2,FALSE),"")</f>
        <v>Zach McAllister</v>
      </c>
      <c r="AA138" s="235"/>
      <c r="AB138" s="206"/>
      <c r="AC138" s="112" t="str">
        <f>IFERROR(VLOOKUP($Z138,Import!$B$3:$L$408,2,FALSE),"")</f>
        <v>CLE</v>
      </c>
      <c r="AD138" s="112" t="str">
        <f>IFERROR(VLOOKUP($Z138,Import!$B$3:$L$408,3,FALSE),"")</f>
        <v>SP</v>
      </c>
      <c r="AE138" s="112" t="str">
        <f>IFERROR(VLOOKUP($Z138,Import!$B$3:$L$408,4,FALSE),"")</f>
        <v>SP</v>
      </c>
      <c r="AF138" s="112">
        <f>IFERROR(VLOOKUP($Z138,Import!$B$3:$L$408,5,FALSE),"")</f>
        <v>-2</v>
      </c>
      <c r="AG138" s="112" t="str">
        <f>IFERROR(VLOOKUP($Z138,Import!$B$3:$L$408,2,FALSE),"")</f>
        <v>CLE</v>
      </c>
      <c r="AH138" s="112">
        <f>IFERROR(VLOOKUP($Z138,Import!$B$3:$Z$408,12,FALSE),"")</f>
        <v>187</v>
      </c>
      <c r="AI138" s="218">
        <f>IFERROR(VLOOKUP($Z138,Import!$B$3:$Z$408,15,FALSE),"")</f>
        <v>4.07</v>
      </c>
      <c r="AJ138" s="218">
        <f>IFERROR(VLOOKUP($Z138,Import!$B$3:$Z$408,16,FALSE),"")</f>
        <v>1.35</v>
      </c>
      <c r="AK138" s="112">
        <f>IFERROR(VLOOKUP($Z138,Import!$B$3:$Z$408,13,FALSE),"")</f>
        <v>10</v>
      </c>
      <c r="AL138" s="112">
        <f>IFERROR(VLOOKUP($Z138,Import!$B$3:$Z$408,14,FALSE),"")</f>
        <v>0</v>
      </c>
      <c r="AM138" s="112">
        <f>IFERROR(VLOOKUP($Z138,Import!$B$3:$Z$408,17,FALSE),"")</f>
        <v>140</v>
      </c>
      <c r="AN138" s="2">
        <f t="shared" si="46"/>
        <v>761.09</v>
      </c>
      <c r="AO138" s="2">
        <f t="shared" si="47"/>
        <v>252.45000000000002</v>
      </c>
      <c r="AP138" s="2">
        <f>IF(AA138='User Input'!$C$1,1,0)</f>
        <v>0</v>
      </c>
      <c r="AQ138" s="2">
        <f t="shared" si="35"/>
        <v>0</v>
      </c>
      <c r="AR138" s="2">
        <f t="shared" si="36"/>
        <v>0</v>
      </c>
      <c r="AS138" s="2" t="str">
        <f t="shared" si="37"/>
        <v>Zach McAllister</v>
      </c>
      <c r="AT138" s="2">
        <f t="shared" si="38"/>
        <v>0</v>
      </c>
      <c r="AU138" s="9" t="str">
        <f t="shared" si="39"/>
        <v>CLE</v>
      </c>
    </row>
    <row r="139" spans="1:47" s="202" customFormat="1">
      <c r="A139" s="277">
        <f t="shared" si="48"/>
        <v>137</v>
      </c>
      <c r="B139" s="277">
        <f>IFERROR(VLOOKUP(C139,Import!$B$3:$T$450,19,FALSE),"")</f>
        <v>222</v>
      </c>
      <c r="C139" s="111" t="str">
        <f>IFERROR(VLOOKUP(A139,Import!$V$3:$X$419,3,FALSE),"")</f>
        <v>Joe Mauer</v>
      </c>
      <c r="D139" s="235"/>
      <c r="E139" s="204"/>
      <c r="F139" s="112" t="str">
        <f>IFERROR(VLOOKUP($C139,Import!$B$3:$L$408,2,FALSE),"")</f>
        <v>MIN</v>
      </c>
      <c r="G139" s="112" t="str">
        <f>IFERROR(VLOOKUP($C139,Import!$B$3:$L$408,3,FALSE),"")</f>
        <v>C</v>
      </c>
      <c r="H139" s="112" t="str">
        <f>IFERROR(VLOOKUP($C139,Import!$B$3:$L$408,4,FALSE),"")</f>
        <v>C, 1B</v>
      </c>
      <c r="I139" s="112">
        <f>IFERROR(VLOOKUP($C139,Import!$B$3:$L$408,5,FALSE),"")</f>
        <v>4</v>
      </c>
      <c r="J139" s="112" t="str">
        <f>IFERROR(VLOOKUP($C139,Import!$B$3:$L$408,2,FALSE),"")</f>
        <v>MIN</v>
      </c>
      <c r="K139" s="112">
        <f>IFERROR(VLOOKUP($C139,Import!$B$3:$L$408,6,FALSE),"")</f>
        <v>541</v>
      </c>
      <c r="L139" s="112">
        <f>IFERROR(VLOOKUP($C139,Import!$B$3:$L$408,7,FALSE),"")</f>
        <v>68</v>
      </c>
      <c r="M139" s="112">
        <f>IFERROR(VLOOKUP($C139,Import!$B$3:$L$408,8,FALSE),"")</f>
        <v>9</v>
      </c>
      <c r="N139" s="112">
        <f>IFERROR(VLOOKUP($C139,Import!$B$3:$L$408,9,FALSE),"")</f>
        <v>66</v>
      </c>
      <c r="O139" s="112">
        <f>IFERROR(VLOOKUP($C139,Import!$B$3:$L$408,10,FALSE),"")</f>
        <v>1</v>
      </c>
      <c r="P139" s="278">
        <f>IFERROR(VLOOKUP($C139,Import!$B$3:$L$408,11,FALSE),"")</f>
        <v>0.30399999999999999</v>
      </c>
      <c r="Q139" s="2">
        <f t="shared" si="40"/>
        <v>164.464</v>
      </c>
      <c r="R139" s="2">
        <f>IF(D139='User Input'!$C$1,1,0)</f>
        <v>0</v>
      </c>
      <c r="S139" s="2">
        <f t="shared" si="44"/>
        <v>0</v>
      </c>
      <c r="T139" s="2">
        <f t="shared" si="45"/>
        <v>0</v>
      </c>
      <c r="U139" s="2" t="str">
        <f t="shared" si="41"/>
        <v>Joe Mauer</v>
      </c>
      <c r="V139" s="2">
        <f t="shared" si="42"/>
        <v>0</v>
      </c>
      <c r="W139" s="9" t="str">
        <f t="shared" si="43"/>
        <v>MIN</v>
      </c>
      <c r="X139" s="231">
        <v>137</v>
      </c>
      <c r="Y139" s="280">
        <f>IFERROR(VLOOKUP(Z139,Import!$B$3:$T$450,19,FALSE),"")</f>
        <v>363</v>
      </c>
      <c r="Z139" s="227" t="str">
        <f>IFERROR(VLOOKUP(X139,Import!$W$3:$X$419,2,FALSE),"")</f>
        <v>Jhoulys Chacin</v>
      </c>
      <c r="AA139" s="235"/>
      <c r="AB139" s="206"/>
      <c r="AC139" s="112" t="str">
        <f>IFERROR(VLOOKUP($Z139,Import!$B$3:$L$408,2,FALSE),"")</f>
        <v>COL</v>
      </c>
      <c r="AD139" s="112" t="str">
        <f>IFERROR(VLOOKUP($Z139,Import!$B$3:$L$408,3,FALSE),"")</f>
        <v>SP</v>
      </c>
      <c r="AE139" s="112" t="str">
        <f>IFERROR(VLOOKUP($Z139,Import!$B$3:$L$408,4,FALSE),"")</f>
        <v>SP</v>
      </c>
      <c r="AF139" s="112">
        <f>IFERROR(VLOOKUP($Z139,Import!$B$3:$L$408,5,FALSE),"")</f>
        <v>-2</v>
      </c>
      <c r="AG139" s="112" t="str">
        <f>IFERROR(VLOOKUP($Z139,Import!$B$3:$L$408,2,FALSE),"")</f>
        <v>COL</v>
      </c>
      <c r="AH139" s="112">
        <f>IFERROR(VLOOKUP($Z139,Import!$B$3:$Z$408,12,FALSE),"")</f>
        <v>203</v>
      </c>
      <c r="AI139" s="218">
        <f>IFERROR(VLOOKUP($Z139,Import!$B$3:$Z$408,15,FALSE),"")</f>
        <v>3.81</v>
      </c>
      <c r="AJ139" s="218">
        <f>IFERROR(VLOOKUP($Z139,Import!$B$3:$Z$408,16,FALSE),"")</f>
        <v>1.31</v>
      </c>
      <c r="AK139" s="112">
        <f>IFERROR(VLOOKUP($Z139,Import!$B$3:$Z$408,13,FALSE),"")</f>
        <v>12</v>
      </c>
      <c r="AL139" s="112">
        <f>IFERROR(VLOOKUP($Z139,Import!$B$3:$Z$408,14,FALSE),"")</f>
        <v>0</v>
      </c>
      <c r="AM139" s="112">
        <f>IFERROR(VLOOKUP($Z139,Import!$B$3:$Z$408,17,FALSE),"")</f>
        <v>136</v>
      </c>
      <c r="AN139" s="2">
        <f t="shared" si="46"/>
        <v>773.43000000000006</v>
      </c>
      <c r="AO139" s="2">
        <f t="shared" si="47"/>
        <v>265.93</v>
      </c>
      <c r="AP139" s="2">
        <f>IF(AA139='User Input'!$C$1,1,0)</f>
        <v>0</v>
      </c>
      <c r="AQ139" s="2">
        <f t="shared" si="35"/>
        <v>0</v>
      </c>
      <c r="AR139" s="2">
        <f t="shared" si="36"/>
        <v>0</v>
      </c>
      <c r="AS139" s="2" t="str">
        <f t="shared" si="37"/>
        <v>Jhoulys Chacin</v>
      </c>
      <c r="AT139" s="2">
        <f t="shared" si="38"/>
        <v>0</v>
      </c>
      <c r="AU139" s="9" t="str">
        <f t="shared" si="39"/>
        <v>COL</v>
      </c>
    </row>
    <row r="140" spans="1:47" s="202" customFormat="1">
      <c r="A140" s="277">
        <f t="shared" si="48"/>
        <v>138</v>
      </c>
      <c r="B140" s="277">
        <f>IFERROR(VLOOKUP(C140,Import!$B$3:$T$450,19,FALSE),"")</f>
        <v>223</v>
      </c>
      <c r="C140" s="111" t="str">
        <f>IFERROR(VLOOKUP(A140,Import!$V$3:$X$419,3,FALSE),"")</f>
        <v>Christian Yelich</v>
      </c>
      <c r="D140" s="236"/>
      <c r="E140" s="240"/>
      <c r="F140" s="112" t="str">
        <f>IFERROR(VLOOKUP($C140,Import!$B$3:$L$408,2,FALSE),"")</f>
        <v>MIA</v>
      </c>
      <c r="G140" s="112" t="str">
        <f>IFERROR(VLOOKUP($C140,Import!$B$3:$L$408,3,FALSE),"")</f>
        <v>OF</v>
      </c>
      <c r="H140" s="112" t="str">
        <f>IFERROR(VLOOKUP($C140,Import!$B$3:$L$408,4,FALSE),"")</f>
        <v>OF</v>
      </c>
      <c r="I140" s="112">
        <f>IFERROR(VLOOKUP($C140,Import!$B$3:$L$408,5,FALSE),"")</f>
        <v>4</v>
      </c>
      <c r="J140" s="112" t="str">
        <f>IFERROR(VLOOKUP($C140,Import!$B$3:$L$408,2,FALSE),"")</f>
        <v>MIA</v>
      </c>
      <c r="K140" s="112">
        <f>IFERROR(VLOOKUP($C140,Import!$B$3:$L$408,6,FALSE),"")</f>
        <v>567</v>
      </c>
      <c r="L140" s="112">
        <f>IFERROR(VLOOKUP($C140,Import!$B$3:$L$408,7,FALSE),"")</f>
        <v>76</v>
      </c>
      <c r="M140" s="112">
        <f>IFERROR(VLOOKUP($C140,Import!$B$3:$L$408,8,FALSE),"")</f>
        <v>11</v>
      </c>
      <c r="N140" s="112">
        <f>IFERROR(VLOOKUP($C140,Import!$B$3:$L$408,9,FALSE),"")</f>
        <v>51</v>
      </c>
      <c r="O140" s="112">
        <f>IFERROR(VLOOKUP($C140,Import!$B$3:$L$408,10,FALSE),"")</f>
        <v>22</v>
      </c>
      <c r="P140" s="278">
        <f>IFERROR(VLOOKUP($C140,Import!$B$3:$L$408,11,FALSE),"")</f>
        <v>0.27800000000000002</v>
      </c>
      <c r="Q140" s="2">
        <f t="shared" si="40"/>
        <v>157.626</v>
      </c>
      <c r="R140" s="2">
        <f>IF(D140='User Input'!$C$1,1,0)</f>
        <v>0</v>
      </c>
      <c r="S140" s="2">
        <f t="shared" si="44"/>
        <v>0</v>
      </c>
      <c r="T140" s="2">
        <f t="shared" si="45"/>
        <v>0</v>
      </c>
      <c r="U140" s="2" t="str">
        <f t="shared" si="41"/>
        <v>Christian Yelich</v>
      </c>
      <c r="V140" s="2">
        <f t="shared" si="42"/>
        <v>0</v>
      </c>
      <c r="W140" s="9" t="str">
        <f t="shared" si="43"/>
        <v>MIA</v>
      </c>
      <c r="X140" s="231">
        <v>138</v>
      </c>
      <c r="Y140" s="280">
        <f>IFERROR(VLOOKUP(Z140,Import!$B$3:$T$450,19,FALSE),"")</f>
        <v>378</v>
      </c>
      <c r="Z140" s="227" t="str">
        <f>IFERROR(VLOOKUP(X140,Import!$W$3:$X$419,2,FALSE),"")</f>
        <v>Trevor Cahill</v>
      </c>
      <c r="AA140" s="235"/>
      <c r="AB140" s="238"/>
      <c r="AC140" s="112" t="str">
        <f>IFERROR(VLOOKUP($Z140,Import!$B$3:$L$408,2,FALSE),"")</f>
        <v>ARI</v>
      </c>
      <c r="AD140" s="112" t="str">
        <f>IFERROR(VLOOKUP($Z140,Import!$B$3:$L$408,3,FALSE),"")</f>
        <v>SP</v>
      </c>
      <c r="AE140" s="112" t="str">
        <f>IFERROR(VLOOKUP($Z140,Import!$B$3:$L$408,4,FALSE),"")</f>
        <v>SP</v>
      </c>
      <c r="AF140" s="112">
        <f>IFERROR(VLOOKUP($Z140,Import!$B$3:$L$408,5,FALSE),"")</f>
        <v>-2</v>
      </c>
      <c r="AG140" s="112" t="str">
        <f>IFERROR(VLOOKUP($Z140,Import!$B$3:$L$408,2,FALSE),"")</f>
        <v>ARI</v>
      </c>
      <c r="AH140" s="112">
        <f>IFERROR(VLOOKUP($Z140,Import!$B$3:$Z$408,12,FALSE),"")</f>
        <v>186</v>
      </c>
      <c r="AI140" s="218">
        <f>IFERROR(VLOOKUP($Z140,Import!$B$3:$Z$408,15,FALSE),"")</f>
        <v>4.1100000000000003</v>
      </c>
      <c r="AJ140" s="218">
        <f>IFERROR(VLOOKUP($Z140,Import!$B$3:$Z$408,16,FALSE),"")</f>
        <v>1.38</v>
      </c>
      <c r="AK140" s="112">
        <f>IFERROR(VLOOKUP($Z140,Import!$B$3:$Z$408,13,FALSE),"")</f>
        <v>10</v>
      </c>
      <c r="AL140" s="112">
        <f>IFERROR(VLOOKUP($Z140,Import!$B$3:$Z$408,14,FALSE),"")</f>
        <v>0</v>
      </c>
      <c r="AM140" s="112">
        <f>IFERROR(VLOOKUP($Z140,Import!$B$3:$Z$408,17,FALSE),"")</f>
        <v>129</v>
      </c>
      <c r="AN140" s="2">
        <f t="shared" si="46"/>
        <v>764.46</v>
      </c>
      <c r="AO140" s="2">
        <f t="shared" si="47"/>
        <v>256.68</v>
      </c>
      <c r="AP140" s="2">
        <f>IF(AA140='User Input'!$C$1,1,0)</f>
        <v>0</v>
      </c>
      <c r="AQ140" s="2">
        <f t="shared" si="35"/>
        <v>0</v>
      </c>
      <c r="AR140" s="2">
        <f t="shared" si="36"/>
        <v>0</v>
      </c>
      <c r="AS140" s="2" t="str">
        <f t="shared" si="37"/>
        <v>Trevor Cahill</v>
      </c>
      <c r="AT140" s="2">
        <f t="shared" si="38"/>
        <v>0</v>
      </c>
      <c r="AU140" s="9" t="str">
        <f t="shared" si="39"/>
        <v>ARI</v>
      </c>
    </row>
    <row r="141" spans="1:47" s="202" customFormat="1">
      <c r="A141" s="277">
        <f t="shared" si="48"/>
        <v>139</v>
      </c>
      <c r="B141" s="277">
        <f>IFERROR(VLOOKUP(C141,Import!$B$3:$T$450,19,FALSE),"")</f>
        <v>224</v>
      </c>
      <c r="C141" s="111" t="str">
        <f>IFERROR(VLOOKUP(A141,Import!$V$3:$X$419,3,FALSE),"")</f>
        <v>Adam Eaton</v>
      </c>
      <c r="D141" s="236"/>
      <c r="E141" s="240"/>
      <c r="F141" s="112" t="str">
        <f>IFERROR(VLOOKUP($C141,Import!$B$3:$L$408,2,FALSE),"")</f>
        <v>CHA</v>
      </c>
      <c r="G141" s="112" t="str">
        <f>IFERROR(VLOOKUP($C141,Import!$B$3:$L$408,3,FALSE),"")</f>
        <v>OF</v>
      </c>
      <c r="H141" s="112" t="str">
        <f>IFERROR(VLOOKUP($C141,Import!$B$3:$L$408,4,FALSE),"")</f>
        <v>OF</v>
      </c>
      <c r="I141" s="112">
        <f>IFERROR(VLOOKUP($C141,Import!$B$3:$L$408,5,FALSE),"")</f>
        <v>4</v>
      </c>
      <c r="J141" s="112" t="str">
        <f>IFERROR(VLOOKUP($C141,Import!$B$3:$L$408,2,FALSE),"")</f>
        <v>CHA</v>
      </c>
      <c r="K141" s="112">
        <f>IFERROR(VLOOKUP($C141,Import!$B$3:$L$408,6,FALSE),"")</f>
        <v>559</v>
      </c>
      <c r="L141" s="112">
        <f>IFERROR(VLOOKUP($C141,Import!$B$3:$L$408,7,FALSE),"")</f>
        <v>78</v>
      </c>
      <c r="M141" s="112">
        <f>IFERROR(VLOOKUP($C141,Import!$B$3:$L$408,8,FALSE),"")</f>
        <v>8</v>
      </c>
      <c r="N141" s="112">
        <f>IFERROR(VLOOKUP($C141,Import!$B$3:$L$408,9,FALSE),"")</f>
        <v>59</v>
      </c>
      <c r="O141" s="112">
        <f>IFERROR(VLOOKUP($C141,Import!$B$3:$L$408,10,FALSE),"")</f>
        <v>21</v>
      </c>
      <c r="P141" s="278">
        <f>IFERROR(VLOOKUP($C141,Import!$B$3:$L$408,11,FALSE),"")</f>
        <v>0.26800000000000002</v>
      </c>
      <c r="Q141" s="2">
        <f t="shared" si="40"/>
        <v>149.81200000000001</v>
      </c>
      <c r="R141" s="2">
        <f>IF(D141='User Input'!$C$1,1,0)</f>
        <v>0</v>
      </c>
      <c r="S141" s="2">
        <f t="shared" si="44"/>
        <v>0</v>
      </c>
      <c r="T141" s="2">
        <f t="shared" si="45"/>
        <v>0</v>
      </c>
      <c r="U141" s="2" t="str">
        <f t="shared" si="41"/>
        <v>Adam Eaton</v>
      </c>
      <c r="V141" s="2">
        <f t="shared" si="42"/>
        <v>0</v>
      </c>
      <c r="W141" s="9" t="str">
        <f t="shared" si="43"/>
        <v>CHA</v>
      </c>
      <c r="X141" s="231">
        <v>139</v>
      </c>
      <c r="Y141" s="280">
        <f>IFERROR(VLOOKUP(Z141,Import!$B$3:$T$450,19,FALSE),"")</f>
        <v>382</v>
      </c>
      <c r="Z141" s="227" t="str">
        <f>IFERROR(VLOOKUP(X141,Import!$W$3:$X$419,2,FALSE),"")</f>
        <v>Wei-Yin Chen</v>
      </c>
      <c r="AA141" s="235"/>
      <c r="AB141" s="206"/>
      <c r="AC141" s="112" t="str">
        <f>IFERROR(VLOOKUP($Z141,Import!$B$3:$L$408,2,FALSE),"")</f>
        <v>BAL</v>
      </c>
      <c r="AD141" s="112" t="str">
        <f>IFERROR(VLOOKUP($Z141,Import!$B$3:$L$408,3,FALSE),"")</f>
        <v>SP</v>
      </c>
      <c r="AE141" s="112" t="str">
        <f>IFERROR(VLOOKUP($Z141,Import!$B$3:$L$408,4,FALSE),"")</f>
        <v>SP</v>
      </c>
      <c r="AF141" s="112">
        <f>IFERROR(VLOOKUP($Z141,Import!$B$3:$L$408,5,FALSE),"")</f>
        <v>-2</v>
      </c>
      <c r="AG141" s="112" t="str">
        <f>IFERROR(VLOOKUP($Z141,Import!$B$3:$L$408,2,FALSE),"")</f>
        <v>BAL</v>
      </c>
      <c r="AH141" s="112">
        <f>IFERROR(VLOOKUP($Z141,Import!$B$3:$Z$408,12,FALSE),"")</f>
        <v>185</v>
      </c>
      <c r="AI141" s="218">
        <f>IFERROR(VLOOKUP($Z141,Import!$B$3:$Z$408,15,FALSE),"")</f>
        <v>4.1100000000000003</v>
      </c>
      <c r="AJ141" s="218">
        <f>IFERROR(VLOOKUP($Z141,Import!$B$3:$Z$408,16,FALSE),"")</f>
        <v>1.29</v>
      </c>
      <c r="AK141" s="112">
        <f>IFERROR(VLOOKUP($Z141,Import!$B$3:$Z$408,13,FALSE),"")</f>
        <v>10</v>
      </c>
      <c r="AL141" s="112">
        <f>IFERROR(VLOOKUP($Z141,Import!$B$3:$Z$408,14,FALSE),"")</f>
        <v>0</v>
      </c>
      <c r="AM141" s="112">
        <f>IFERROR(VLOOKUP($Z141,Import!$B$3:$Z$408,17,FALSE),"")</f>
        <v>144</v>
      </c>
      <c r="AN141" s="2">
        <f t="shared" si="46"/>
        <v>760.35</v>
      </c>
      <c r="AO141" s="2">
        <f t="shared" si="47"/>
        <v>238.65</v>
      </c>
      <c r="AP141" s="2">
        <f>IF(AA141='User Input'!$C$1,1,0)</f>
        <v>0</v>
      </c>
      <c r="AQ141" s="2">
        <f t="shared" si="35"/>
        <v>0</v>
      </c>
      <c r="AR141" s="2">
        <f t="shared" si="36"/>
        <v>0</v>
      </c>
      <c r="AS141" s="2" t="str">
        <f t="shared" si="37"/>
        <v>Wei-Yin Chen</v>
      </c>
      <c r="AT141" s="2">
        <f t="shared" si="38"/>
        <v>0</v>
      </c>
      <c r="AU141" s="9" t="str">
        <f t="shared" si="39"/>
        <v>BAL</v>
      </c>
    </row>
    <row r="142" spans="1:47" s="202" customFormat="1">
      <c r="A142" s="277">
        <f t="shared" si="48"/>
        <v>140</v>
      </c>
      <c r="B142" s="277">
        <f>IFERROR(VLOOKUP(C142,Import!$B$3:$T$450,19,FALSE),"")</f>
        <v>225</v>
      </c>
      <c r="C142" s="111" t="str">
        <f>IFERROR(VLOOKUP(A142,Import!$V$3:$X$419,3,FALSE),"")</f>
        <v>Lorenzo Cain</v>
      </c>
      <c r="D142" s="236"/>
      <c r="E142" s="240"/>
      <c r="F142" s="112" t="str">
        <f>IFERROR(VLOOKUP($C142,Import!$B$3:$L$408,2,FALSE),"")</f>
        <v>KC</v>
      </c>
      <c r="G142" s="112" t="str">
        <f>IFERROR(VLOOKUP($C142,Import!$B$3:$L$408,3,FALSE),"")</f>
        <v>OF</v>
      </c>
      <c r="H142" s="112" t="str">
        <f>IFERROR(VLOOKUP($C142,Import!$B$3:$L$408,4,FALSE),"")</f>
        <v>OF</v>
      </c>
      <c r="I142" s="112">
        <f>IFERROR(VLOOKUP($C142,Import!$B$3:$L$408,5,FALSE),"")</f>
        <v>4</v>
      </c>
      <c r="J142" s="112" t="str">
        <f>IFERROR(VLOOKUP($C142,Import!$B$3:$L$408,2,FALSE),"")</f>
        <v>KC</v>
      </c>
      <c r="K142" s="112">
        <f>IFERROR(VLOOKUP($C142,Import!$B$3:$L$408,6,FALSE),"")</f>
        <v>512</v>
      </c>
      <c r="L142" s="112">
        <f>IFERROR(VLOOKUP($C142,Import!$B$3:$L$408,7,FALSE),"")</f>
        <v>60</v>
      </c>
      <c r="M142" s="112">
        <f>IFERROR(VLOOKUP($C142,Import!$B$3:$L$408,8,FALSE),"")</f>
        <v>12</v>
      </c>
      <c r="N142" s="112">
        <f>IFERROR(VLOOKUP($C142,Import!$B$3:$L$408,9,FALSE),"")</f>
        <v>64</v>
      </c>
      <c r="O142" s="112">
        <f>IFERROR(VLOOKUP($C142,Import!$B$3:$L$408,10,FALSE),"")</f>
        <v>19</v>
      </c>
      <c r="P142" s="278">
        <f>IFERROR(VLOOKUP($C142,Import!$B$3:$L$408,11,FALSE),"")</f>
        <v>0.26900000000000002</v>
      </c>
      <c r="Q142" s="2">
        <f t="shared" si="40"/>
        <v>137.72800000000001</v>
      </c>
      <c r="R142" s="2">
        <f>IF(D142='User Input'!$C$1,1,0)</f>
        <v>0</v>
      </c>
      <c r="S142" s="2">
        <f t="shared" si="44"/>
        <v>0</v>
      </c>
      <c r="T142" s="2">
        <f t="shared" si="45"/>
        <v>0</v>
      </c>
      <c r="U142" s="2" t="str">
        <f t="shared" si="41"/>
        <v>Lorenzo Cain</v>
      </c>
      <c r="V142" s="2">
        <f t="shared" si="42"/>
        <v>0</v>
      </c>
      <c r="W142" s="9" t="str">
        <f t="shared" si="43"/>
        <v>KC</v>
      </c>
      <c r="X142" s="231">
        <v>140</v>
      </c>
      <c r="Y142" s="280">
        <f>IFERROR(VLOOKUP(Z142,Import!$B$3:$T$450,19,FALSE),"")</f>
        <v>383</v>
      </c>
      <c r="Z142" s="227" t="str">
        <f>IFERROR(VLOOKUP(X142,Import!$W$3:$X$419,2,FALSE),"")</f>
        <v>Charlie Morton</v>
      </c>
      <c r="AA142" s="235"/>
      <c r="AB142" s="219"/>
      <c r="AC142" s="112" t="str">
        <f>IFERROR(VLOOKUP($Z142,Import!$B$3:$L$408,2,FALSE),"")</f>
        <v>PIT</v>
      </c>
      <c r="AD142" s="112" t="str">
        <f>IFERROR(VLOOKUP($Z142,Import!$B$3:$L$408,3,FALSE),"")</f>
        <v>SP</v>
      </c>
      <c r="AE142" s="112" t="str">
        <f>IFERROR(VLOOKUP($Z142,Import!$B$3:$L$408,4,FALSE),"")</f>
        <v>SP</v>
      </c>
      <c r="AF142" s="112">
        <f>IFERROR(VLOOKUP($Z142,Import!$B$3:$L$408,5,FALSE),"")</f>
        <v>-2</v>
      </c>
      <c r="AG142" s="112" t="str">
        <f>IFERROR(VLOOKUP($Z142,Import!$B$3:$L$408,2,FALSE),"")</f>
        <v>PIT</v>
      </c>
      <c r="AH142" s="112">
        <f>IFERROR(VLOOKUP($Z142,Import!$B$3:$Z$408,12,FALSE),"")</f>
        <v>144</v>
      </c>
      <c r="AI142" s="218">
        <f>IFERROR(VLOOKUP($Z142,Import!$B$3:$Z$408,15,FALSE),"")</f>
        <v>3.81</v>
      </c>
      <c r="AJ142" s="218">
        <f>IFERROR(VLOOKUP($Z142,Import!$B$3:$Z$408,16,FALSE),"")</f>
        <v>1.31</v>
      </c>
      <c r="AK142" s="112">
        <f>IFERROR(VLOOKUP($Z142,Import!$B$3:$Z$408,13,FALSE),"")</f>
        <v>9</v>
      </c>
      <c r="AL142" s="112">
        <f>IFERROR(VLOOKUP($Z142,Import!$B$3:$Z$408,14,FALSE),"")</f>
        <v>0</v>
      </c>
      <c r="AM142" s="112">
        <f>IFERROR(VLOOKUP($Z142,Import!$B$3:$Z$408,17,FALSE),"")</f>
        <v>103</v>
      </c>
      <c r="AN142" s="2">
        <f t="shared" si="46"/>
        <v>548.64</v>
      </c>
      <c r="AO142" s="2">
        <f t="shared" si="47"/>
        <v>188.64000000000001</v>
      </c>
      <c r="AP142" s="2">
        <f>IF(AA142='User Input'!$C$1,1,0)</f>
        <v>0</v>
      </c>
      <c r="AQ142" s="2">
        <f t="shared" si="35"/>
        <v>0</v>
      </c>
      <c r="AR142" s="2">
        <f t="shared" si="36"/>
        <v>0</v>
      </c>
      <c r="AS142" s="2" t="str">
        <f t="shared" si="37"/>
        <v>Charlie Morton</v>
      </c>
      <c r="AT142" s="2">
        <f t="shared" si="38"/>
        <v>0</v>
      </c>
      <c r="AU142" s="9" t="str">
        <f t="shared" si="39"/>
        <v>PIT</v>
      </c>
    </row>
    <row r="143" spans="1:47" s="202" customFormat="1">
      <c r="A143" s="277">
        <f t="shared" si="48"/>
        <v>141</v>
      </c>
      <c r="B143" s="277">
        <f>IFERROR(VLOOKUP(C143,Import!$B$3:$T$450,19,FALSE),"")</f>
        <v>226</v>
      </c>
      <c r="C143" s="111" t="str">
        <f>IFERROR(VLOOKUP(A143,Import!$V$3:$X$419,3,FALSE),"")</f>
        <v>Marlon Byrd</v>
      </c>
      <c r="D143" s="236"/>
      <c r="E143" s="240"/>
      <c r="F143" s="112" t="str">
        <f>IFERROR(VLOOKUP($C143,Import!$B$3:$L$408,2,FALSE),"")</f>
        <v>PHI</v>
      </c>
      <c r="G143" s="112" t="str">
        <f>IFERROR(VLOOKUP($C143,Import!$B$3:$L$408,3,FALSE),"")</f>
        <v>OF</v>
      </c>
      <c r="H143" s="112" t="str">
        <f>IFERROR(VLOOKUP($C143,Import!$B$3:$L$408,4,FALSE),"")</f>
        <v>OF</v>
      </c>
      <c r="I143" s="112">
        <f>IFERROR(VLOOKUP($C143,Import!$B$3:$L$408,5,FALSE),"")</f>
        <v>3</v>
      </c>
      <c r="J143" s="112" t="str">
        <f>IFERROR(VLOOKUP($C143,Import!$B$3:$L$408,2,FALSE),"")</f>
        <v>PHI</v>
      </c>
      <c r="K143" s="112">
        <f>IFERROR(VLOOKUP($C143,Import!$B$3:$L$408,6,FALSE),"")</f>
        <v>491</v>
      </c>
      <c r="L143" s="112">
        <f>IFERROR(VLOOKUP($C143,Import!$B$3:$L$408,7,FALSE),"")</f>
        <v>59</v>
      </c>
      <c r="M143" s="112">
        <f>IFERROR(VLOOKUP($C143,Import!$B$3:$L$408,8,FALSE),"")</f>
        <v>18</v>
      </c>
      <c r="N143" s="112">
        <f>IFERROR(VLOOKUP($C143,Import!$B$3:$L$408,9,FALSE),"")</f>
        <v>73</v>
      </c>
      <c r="O143" s="112">
        <f>IFERROR(VLOOKUP($C143,Import!$B$3:$L$408,10,FALSE),"")</f>
        <v>3</v>
      </c>
      <c r="P143" s="278">
        <f>IFERROR(VLOOKUP($C143,Import!$B$3:$L$408,11,FALSE),"")</f>
        <v>0.27200000000000002</v>
      </c>
      <c r="Q143" s="2">
        <f t="shared" si="40"/>
        <v>133.55200000000002</v>
      </c>
      <c r="R143" s="2">
        <f>IF(D143='User Input'!$C$1,1,0)</f>
        <v>0</v>
      </c>
      <c r="S143" s="2">
        <f t="shared" si="44"/>
        <v>0</v>
      </c>
      <c r="T143" s="2">
        <f t="shared" si="45"/>
        <v>0</v>
      </c>
      <c r="U143" s="2" t="str">
        <f t="shared" si="41"/>
        <v>Marlon Byrd</v>
      </c>
      <c r="V143" s="2">
        <f t="shared" si="42"/>
        <v>0</v>
      </c>
      <c r="W143" s="9" t="str">
        <f t="shared" si="43"/>
        <v>PHI</v>
      </c>
      <c r="X143" s="231">
        <v>141</v>
      </c>
      <c r="Y143" s="280">
        <f>IFERROR(VLOOKUP(Z143,Import!$B$3:$T$450,19,FALSE),"")</f>
        <v>386</v>
      </c>
      <c r="Z143" s="227" t="str">
        <f>IFERROR(VLOOKUP(X143,Import!$W$3:$X$419,2,FALSE),"")</f>
        <v>Jaime Garcia</v>
      </c>
      <c r="AA143" s="235"/>
      <c r="AB143" s="219"/>
      <c r="AC143" s="112" t="str">
        <f>IFERROR(VLOOKUP($Z143,Import!$B$3:$L$408,2,FALSE),"")</f>
        <v>STL</v>
      </c>
      <c r="AD143" s="112" t="str">
        <f>IFERROR(VLOOKUP($Z143,Import!$B$3:$L$408,3,FALSE),"")</f>
        <v>SP</v>
      </c>
      <c r="AE143" s="112" t="str">
        <f>IFERROR(VLOOKUP($Z143,Import!$B$3:$L$408,4,FALSE),"")</f>
        <v>SP</v>
      </c>
      <c r="AF143" s="112">
        <f>IFERROR(VLOOKUP($Z143,Import!$B$3:$L$408,5,FALSE),"")</f>
        <v>-2</v>
      </c>
      <c r="AG143" s="112" t="str">
        <f>IFERROR(VLOOKUP($Z143,Import!$B$3:$L$408,2,FALSE),"")</f>
        <v>STL</v>
      </c>
      <c r="AH143" s="112">
        <f>IFERROR(VLOOKUP($Z143,Import!$B$3:$Z$408,12,FALSE),"")</f>
        <v>130</v>
      </c>
      <c r="AI143" s="218">
        <f>IFERROR(VLOOKUP($Z143,Import!$B$3:$Z$408,15,FALSE),"")</f>
        <v>3.84</v>
      </c>
      <c r="AJ143" s="218">
        <f>IFERROR(VLOOKUP($Z143,Import!$B$3:$Z$408,16,FALSE),"")</f>
        <v>1.31</v>
      </c>
      <c r="AK143" s="112">
        <f>IFERROR(VLOOKUP($Z143,Import!$B$3:$Z$408,13,FALSE),"")</f>
        <v>8</v>
      </c>
      <c r="AL143" s="112">
        <f>IFERROR(VLOOKUP($Z143,Import!$B$3:$Z$408,14,FALSE),"")</f>
        <v>0</v>
      </c>
      <c r="AM143" s="112">
        <f>IFERROR(VLOOKUP($Z143,Import!$B$3:$Z$408,17,FALSE),"")</f>
        <v>104</v>
      </c>
      <c r="AN143" s="2">
        <f t="shared" si="46"/>
        <v>499.2</v>
      </c>
      <c r="AO143" s="2">
        <f t="shared" si="47"/>
        <v>170.3</v>
      </c>
      <c r="AP143" s="2">
        <f>IF(AA143='User Input'!$C$1,1,0)</f>
        <v>0</v>
      </c>
      <c r="AQ143" s="2">
        <f t="shared" si="35"/>
        <v>0</v>
      </c>
      <c r="AR143" s="2">
        <f t="shared" si="36"/>
        <v>0</v>
      </c>
      <c r="AS143" s="2" t="str">
        <f t="shared" si="37"/>
        <v>Jaime Garcia</v>
      </c>
      <c r="AT143" s="2">
        <f t="shared" si="38"/>
        <v>0</v>
      </c>
      <c r="AU143" s="9" t="str">
        <f t="shared" si="39"/>
        <v>STL</v>
      </c>
    </row>
    <row r="144" spans="1:47" s="202" customFormat="1">
      <c r="A144" s="277">
        <f t="shared" si="48"/>
        <v>142</v>
      </c>
      <c r="B144" s="277">
        <f>IFERROR(VLOOKUP(C144,Import!$B$3:$T$450,19,FALSE),"")</f>
        <v>227</v>
      </c>
      <c r="C144" s="111" t="str">
        <f>IFERROR(VLOOKUP(A144,Import!$V$3:$X$419,3,FALSE),"")</f>
        <v>Nick Swisher</v>
      </c>
      <c r="D144" s="235"/>
      <c r="E144" s="204"/>
      <c r="F144" s="112" t="str">
        <f>IFERROR(VLOOKUP($C144,Import!$B$3:$L$408,2,FALSE),"")</f>
        <v>CLE</v>
      </c>
      <c r="G144" s="112" t="str">
        <f>IFERROR(VLOOKUP($C144,Import!$B$3:$L$408,3,FALSE),"")</f>
        <v>1B, OF</v>
      </c>
      <c r="H144" s="112" t="str">
        <f>IFERROR(VLOOKUP($C144,Import!$B$3:$L$408,4,FALSE),"")</f>
        <v>1B, OF</v>
      </c>
      <c r="I144" s="112">
        <f>IFERROR(VLOOKUP($C144,Import!$B$3:$L$408,5,FALSE),"")</f>
        <v>3</v>
      </c>
      <c r="J144" s="112" t="str">
        <f>IFERROR(VLOOKUP($C144,Import!$B$3:$L$408,2,FALSE),"")</f>
        <v>CLE</v>
      </c>
      <c r="K144" s="112">
        <f>IFERROR(VLOOKUP($C144,Import!$B$3:$L$408,6,FALSE),"")</f>
        <v>547</v>
      </c>
      <c r="L144" s="112">
        <f>IFERROR(VLOOKUP($C144,Import!$B$3:$L$408,7,FALSE),"")</f>
        <v>73</v>
      </c>
      <c r="M144" s="112">
        <f>IFERROR(VLOOKUP($C144,Import!$B$3:$L$408,8,FALSE),"")</f>
        <v>21</v>
      </c>
      <c r="N144" s="112">
        <f>IFERROR(VLOOKUP($C144,Import!$B$3:$L$408,9,FALSE),"")</f>
        <v>79</v>
      </c>
      <c r="O144" s="112">
        <f>IFERROR(VLOOKUP($C144,Import!$B$3:$L$408,10,FALSE),"")</f>
        <v>2</v>
      </c>
      <c r="P144" s="278">
        <f>IFERROR(VLOOKUP($C144,Import!$B$3:$L$408,11,FALSE),"")</f>
        <v>0.252</v>
      </c>
      <c r="Q144" s="2">
        <f t="shared" si="40"/>
        <v>137.84399999999999</v>
      </c>
      <c r="R144" s="2">
        <f>IF(D144='User Input'!$C$1,1,0)</f>
        <v>0</v>
      </c>
      <c r="S144" s="2">
        <f t="shared" si="44"/>
        <v>0</v>
      </c>
      <c r="T144" s="2">
        <f t="shared" si="45"/>
        <v>0</v>
      </c>
      <c r="U144" s="2" t="str">
        <f t="shared" si="41"/>
        <v>Nick Swisher</v>
      </c>
      <c r="V144" s="2">
        <f t="shared" si="42"/>
        <v>0</v>
      </c>
      <c r="W144" s="9" t="str">
        <f t="shared" si="43"/>
        <v>CLE</v>
      </c>
      <c r="X144" s="231">
        <v>142</v>
      </c>
      <c r="Y144" s="280">
        <f>IFERROR(VLOOKUP(Z144,Import!$B$3:$T$450,19,FALSE),"")</f>
        <v>389</v>
      </c>
      <c r="Z144" s="227" t="str">
        <f>IFERROR(VLOOKUP(X144,Import!$W$3:$X$419,2,FALSE),"")</f>
        <v>Danny Duffy</v>
      </c>
      <c r="AA144" s="235"/>
      <c r="AB144" s="219"/>
      <c r="AC144" s="112" t="str">
        <f>IFERROR(VLOOKUP($Z144,Import!$B$3:$L$408,2,FALSE),"")</f>
        <v>KC</v>
      </c>
      <c r="AD144" s="112" t="str">
        <f>IFERROR(VLOOKUP($Z144,Import!$B$3:$L$408,3,FALSE),"")</f>
        <v>SP</v>
      </c>
      <c r="AE144" s="112" t="str">
        <f>IFERROR(VLOOKUP($Z144,Import!$B$3:$L$408,4,FALSE),"")</f>
        <v>SP</v>
      </c>
      <c r="AF144" s="112">
        <f>IFERROR(VLOOKUP($Z144,Import!$B$3:$L$408,5,FALSE),"")</f>
        <v>-2</v>
      </c>
      <c r="AG144" s="112" t="str">
        <f>IFERROR(VLOOKUP($Z144,Import!$B$3:$L$408,2,FALSE),"")</f>
        <v>KC</v>
      </c>
      <c r="AH144" s="112">
        <f>IFERROR(VLOOKUP($Z144,Import!$B$3:$Z$408,12,FALSE),"")</f>
        <v>122</v>
      </c>
      <c r="AI144" s="218">
        <f>IFERROR(VLOOKUP($Z144,Import!$B$3:$Z$408,15,FALSE),"")</f>
        <v>4.22</v>
      </c>
      <c r="AJ144" s="218">
        <f>IFERROR(VLOOKUP($Z144,Import!$B$3:$Z$408,16,FALSE),"")</f>
        <v>1.37</v>
      </c>
      <c r="AK144" s="112">
        <f>IFERROR(VLOOKUP($Z144,Import!$B$3:$Z$408,13,FALSE),"")</f>
        <v>6</v>
      </c>
      <c r="AL144" s="112">
        <f>IFERROR(VLOOKUP($Z144,Import!$B$3:$Z$408,14,FALSE),"")</f>
        <v>0</v>
      </c>
      <c r="AM144" s="112">
        <f>IFERROR(VLOOKUP($Z144,Import!$B$3:$Z$408,17,FALSE),"")</f>
        <v>110</v>
      </c>
      <c r="AN144" s="2">
        <f t="shared" si="46"/>
        <v>514.83999999999992</v>
      </c>
      <c r="AO144" s="2">
        <f t="shared" si="47"/>
        <v>167.14000000000001</v>
      </c>
      <c r="AP144" s="2">
        <f>IF(AA144='User Input'!$C$1,1,0)</f>
        <v>0</v>
      </c>
      <c r="AQ144" s="2">
        <f t="shared" si="35"/>
        <v>0</v>
      </c>
      <c r="AR144" s="2">
        <f t="shared" si="36"/>
        <v>0</v>
      </c>
      <c r="AS144" s="2" t="str">
        <f t="shared" si="37"/>
        <v>Danny Duffy</v>
      </c>
      <c r="AT144" s="2">
        <f t="shared" si="38"/>
        <v>0</v>
      </c>
      <c r="AU144" s="9" t="str">
        <f t="shared" si="39"/>
        <v>KC</v>
      </c>
    </row>
    <row r="145" spans="1:47" s="202" customFormat="1">
      <c r="A145" s="277">
        <f t="shared" si="48"/>
        <v>143</v>
      </c>
      <c r="B145" s="277">
        <f>IFERROR(VLOOKUP(C145,Import!$B$3:$T$450,19,FALSE),"")</f>
        <v>228</v>
      </c>
      <c r="C145" s="111" t="str">
        <f>IFERROR(VLOOKUP(A145,Import!$V$3:$X$419,3,FALSE),"")</f>
        <v>Adam Lind</v>
      </c>
      <c r="D145" s="235"/>
      <c r="E145" s="204"/>
      <c r="F145" s="112" t="str">
        <f>IFERROR(VLOOKUP($C145,Import!$B$3:$L$408,2,FALSE),"")</f>
        <v>TOR</v>
      </c>
      <c r="G145" s="112" t="str">
        <f>IFERROR(VLOOKUP($C145,Import!$B$3:$L$408,3,FALSE),"")</f>
        <v>1B</v>
      </c>
      <c r="H145" s="112" t="str">
        <f>IFERROR(VLOOKUP($C145,Import!$B$3:$L$408,4,FALSE),"")</f>
        <v>1B</v>
      </c>
      <c r="I145" s="112">
        <f>IFERROR(VLOOKUP($C145,Import!$B$3:$L$408,5,FALSE),"")</f>
        <v>3</v>
      </c>
      <c r="J145" s="112" t="str">
        <f>IFERROR(VLOOKUP($C145,Import!$B$3:$L$408,2,FALSE),"")</f>
        <v>TOR</v>
      </c>
      <c r="K145" s="112">
        <f>IFERROR(VLOOKUP($C145,Import!$B$3:$L$408,6,FALSE),"")</f>
        <v>479</v>
      </c>
      <c r="L145" s="112">
        <f>IFERROR(VLOOKUP($C145,Import!$B$3:$L$408,7,FALSE),"")</f>
        <v>59</v>
      </c>
      <c r="M145" s="112">
        <f>IFERROR(VLOOKUP($C145,Import!$B$3:$L$408,8,FALSE),"")</f>
        <v>24</v>
      </c>
      <c r="N145" s="112">
        <f>IFERROR(VLOOKUP($C145,Import!$B$3:$L$408,9,FALSE),"")</f>
        <v>68</v>
      </c>
      <c r="O145" s="112">
        <f>IFERROR(VLOOKUP($C145,Import!$B$3:$L$408,10,FALSE),"")</f>
        <v>1</v>
      </c>
      <c r="P145" s="278">
        <f>IFERROR(VLOOKUP($C145,Import!$B$3:$L$408,11,FALSE),"")</f>
        <v>0.25900000000000001</v>
      </c>
      <c r="Q145" s="2">
        <f t="shared" si="40"/>
        <v>124.06100000000001</v>
      </c>
      <c r="R145" s="2">
        <f>IF(D145='User Input'!$C$1,1,0)</f>
        <v>0</v>
      </c>
      <c r="S145" s="2">
        <f t="shared" si="44"/>
        <v>0</v>
      </c>
      <c r="T145" s="2">
        <f t="shared" si="45"/>
        <v>0</v>
      </c>
      <c r="U145" s="2" t="str">
        <f t="shared" si="41"/>
        <v>Adam Lind</v>
      </c>
      <c r="V145" s="2">
        <f t="shared" si="42"/>
        <v>0</v>
      </c>
      <c r="W145" s="9" t="str">
        <f t="shared" si="43"/>
        <v>TOR</v>
      </c>
      <c r="X145" s="231">
        <v>143</v>
      </c>
      <c r="Y145" s="280">
        <f>IFERROR(VLOOKUP(Z145,Import!$B$3:$T$450,19,FALSE),"")</f>
        <v>390</v>
      </c>
      <c r="Z145" s="227" t="str">
        <f>IFERROR(VLOOKUP(X145,Import!$W$3:$X$419,2,FALSE),"")</f>
        <v>Carlos Carrasco</v>
      </c>
      <c r="AA145" s="235"/>
      <c r="AB145" s="219"/>
      <c r="AC145" s="112" t="str">
        <f>IFERROR(VLOOKUP($Z145,Import!$B$3:$L$408,2,FALSE),"")</f>
        <v>CLE</v>
      </c>
      <c r="AD145" s="112" t="str">
        <f>IFERROR(VLOOKUP($Z145,Import!$B$3:$L$408,3,FALSE),"")</f>
        <v>SP</v>
      </c>
      <c r="AE145" s="112" t="str">
        <f>IFERROR(VLOOKUP($Z145,Import!$B$3:$L$408,4,FALSE),"")</f>
        <v>SP</v>
      </c>
      <c r="AF145" s="112">
        <f>IFERROR(VLOOKUP($Z145,Import!$B$3:$L$408,5,FALSE),"")</f>
        <v>-2</v>
      </c>
      <c r="AG145" s="112" t="str">
        <f>IFERROR(VLOOKUP($Z145,Import!$B$3:$L$408,2,FALSE),"")</f>
        <v>CLE</v>
      </c>
      <c r="AH145" s="112">
        <f>IFERROR(VLOOKUP($Z145,Import!$B$3:$Z$408,12,FALSE),"")</f>
        <v>158</v>
      </c>
      <c r="AI145" s="218">
        <f>IFERROR(VLOOKUP($Z145,Import!$B$3:$Z$408,15,FALSE),"")</f>
        <v>4.3099999999999996</v>
      </c>
      <c r="AJ145" s="218">
        <f>IFERROR(VLOOKUP($Z145,Import!$B$3:$Z$408,16,FALSE),"")</f>
        <v>1.35</v>
      </c>
      <c r="AK145" s="112">
        <f>IFERROR(VLOOKUP($Z145,Import!$B$3:$Z$408,13,FALSE),"")</f>
        <v>5</v>
      </c>
      <c r="AL145" s="112">
        <f>IFERROR(VLOOKUP($Z145,Import!$B$3:$Z$408,14,FALSE),"")</f>
        <v>0</v>
      </c>
      <c r="AM145" s="112">
        <f>IFERROR(VLOOKUP($Z145,Import!$B$3:$Z$408,17,FALSE),"")</f>
        <v>112</v>
      </c>
      <c r="AN145" s="2">
        <f t="shared" si="46"/>
        <v>680.9799999999999</v>
      </c>
      <c r="AO145" s="2">
        <f t="shared" si="47"/>
        <v>213.3</v>
      </c>
      <c r="AP145" s="2">
        <f>IF(AA145='User Input'!$C$1,1,0)</f>
        <v>0</v>
      </c>
      <c r="AQ145" s="2">
        <f t="shared" si="35"/>
        <v>0</v>
      </c>
      <c r="AR145" s="2">
        <f t="shared" si="36"/>
        <v>0</v>
      </c>
      <c r="AS145" s="2" t="str">
        <f t="shared" si="37"/>
        <v>Carlos Carrasco</v>
      </c>
      <c r="AT145" s="2">
        <f t="shared" si="38"/>
        <v>0</v>
      </c>
      <c r="AU145" s="9" t="str">
        <f t="shared" si="39"/>
        <v>CLE</v>
      </c>
    </row>
    <row r="146" spans="1:47" s="202" customFormat="1">
      <c r="A146" s="277">
        <f t="shared" si="48"/>
        <v>144</v>
      </c>
      <c r="B146" s="277">
        <f>IFERROR(VLOOKUP(C146,Import!$B$3:$T$450,19,FALSE),"")</f>
        <v>229</v>
      </c>
      <c r="C146" s="111" t="str">
        <f>IFERROR(VLOOKUP(A146,Import!$V$3:$X$419,3,FALSE),"")</f>
        <v>Adam LaRoche</v>
      </c>
      <c r="D146" s="235"/>
      <c r="E146" s="204"/>
      <c r="F146" s="112" t="str">
        <f>IFERROR(VLOOKUP($C146,Import!$B$3:$L$408,2,FALSE),"")</f>
        <v>WAS</v>
      </c>
      <c r="G146" s="112" t="str">
        <f>IFERROR(VLOOKUP($C146,Import!$B$3:$L$408,3,FALSE),"")</f>
        <v>1B</v>
      </c>
      <c r="H146" s="112" t="str">
        <f>IFERROR(VLOOKUP($C146,Import!$B$3:$L$408,4,FALSE),"")</f>
        <v>1B</v>
      </c>
      <c r="I146" s="112">
        <f>IFERROR(VLOOKUP($C146,Import!$B$3:$L$408,5,FALSE),"")</f>
        <v>3</v>
      </c>
      <c r="J146" s="112" t="str">
        <f>IFERROR(VLOOKUP($C146,Import!$B$3:$L$408,2,FALSE),"")</f>
        <v>WAS</v>
      </c>
      <c r="K146" s="112">
        <f>IFERROR(VLOOKUP($C146,Import!$B$3:$L$408,6,FALSE),"")</f>
        <v>525</v>
      </c>
      <c r="L146" s="112">
        <f>IFERROR(VLOOKUP($C146,Import!$B$3:$L$408,7,FALSE),"")</f>
        <v>72</v>
      </c>
      <c r="M146" s="112">
        <f>IFERROR(VLOOKUP($C146,Import!$B$3:$L$408,8,FALSE),"")</f>
        <v>22</v>
      </c>
      <c r="N146" s="112">
        <f>IFERROR(VLOOKUP($C146,Import!$B$3:$L$408,9,FALSE),"")</f>
        <v>79</v>
      </c>
      <c r="O146" s="112">
        <f>IFERROR(VLOOKUP($C146,Import!$B$3:$L$408,10,FALSE),"")</f>
        <v>1</v>
      </c>
      <c r="P146" s="278">
        <f>IFERROR(VLOOKUP($C146,Import!$B$3:$L$408,11,FALSE),"")</f>
        <v>0.254</v>
      </c>
      <c r="Q146" s="2">
        <f t="shared" si="40"/>
        <v>133.35</v>
      </c>
      <c r="R146" s="2">
        <f>IF(D146='User Input'!$C$1,1,0)</f>
        <v>0</v>
      </c>
      <c r="S146" s="2">
        <f t="shared" si="44"/>
        <v>0</v>
      </c>
      <c r="T146" s="2">
        <f t="shared" si="45"/>
        <v>0</v>
      </c>
      <c r="U146" s="2" t="str">
        <f t="shared" si="41"/>
        <v>Adam LaRoche</v>
      </c>
      <c r="V146" s="2">
        <f t="shared" si="42"/>
        <v>0</v>
      </c>
      <c r="W146" s="9" t="str">
        <f t="shared" si="43"/>
        <v>WAS</v>
      </c>
      <c r="X146" s="231">
        <v>144</v>
      </c>
      <c r="Y146" s="280">
        <f>IFERROR(VLOOKUP(Z146,Import!$B$3:$T$450,19,FALSE),"")</f>
        <v>391</v>
      </c>
      <c r="Z146" s="227" t="str">
        <f>IFERROR(VLOOKUP(X146,Import!$W$3:$X$419,2,FALSE),"")</f>
        <v>Tyler Thornburg</v>
      </c>
      <c r="AA146" s="235"/>
      <c r="AB146" s="219"/>
      <c r="AC146" s="112" t="str">
        <f>IFERROR(VLOOKUP($Z146,Import!$B$3:$L$408,2,FALSE),"")</f>
        <v>MIL</v>
      </c>
      <c r="AD146" s="112" t="str">
        <f>IFERROR(VLOOKUP($Z146,Import!$B$3:$L$408,3,FALSE),"")</f>
        <v>SP</v>
      </c>
      <c r="AE146" s="112" t="str">
        <f>IFERROR(VLOOKUP($Z146,Import!$B$3:$L$408,4,FALSE),"")</f>
        <v>SP</v>
      </c>
      <c r="AF146" s="112">
        <f>IFERROR(VLOOKUP($Z146,Import!$B$3:$L$408,5,FALSE),"")</f>
        <v>-2</v>
      </c>
      <c r="AG146" s="112" t="str">
        <f>IFERROR(VLOOKUP($Z146,Import!$B$3:$L$408,2,FALSE),"")</f>
        <v>MIL</v>
      </c>
      <c r="AH146" s="112">
        <f>IFERROR(VLOOKUP($Z146,Import!$B$3:$Z$408,12,FALSE),"")</f>
        <v>164</v>
      </c>
      <c r="AI146" s="218">
        <f>IFERROR(VLOOKUP($Z146,Import!$B$3:$Z$408,15,FALSE),"")</f>
        <v>4.01</v>
      </c>
      <c r="AJ146" s="218">
        <f>IFERROR(VLOOKUP($Z146,Import!$B$3:$Z$408,16,FALSE),"")</f>
        <v>1.31</v>
      </c>
      <c r="AK146" s="112">
        <f>IFERROR(VLOOKUP($Z146,Import!$B$3:$Z$408,13,FALSE),"")</f>
        <v>8</v>
      </c>
      <c r="AL146" s="112">
        <f>IFERROR(VLOOKUP($Z146,Import!$B$3:$Z$408,14,FALSE),"")</f>
        <v>0</v>
      </c>
      <c r="AM146" s="112">
        <f>IFERROR(VLOOKUP($Z146,Import!$B$3:$Z$408,17,FALSE),"")</f>
        <v>137</v>
      </c>
      <c r="AN146" s="2">
        <f t="shared" si="46"/>
        <v>657.64</v>
      </c>
      <c r="AO146" s="2">
        <f t="shared" si="47"/>
        <v>214.84</v>
      </c>
      <c r="AP146" s="2">
        <f>IF(AA146='User Input'!$C$1,1,0)</f>
        <v>0</v>
      </c>
      <c r="AQ146" s="2">
        <f t="shared" si="35"/>
        <v>0</v>
      </c>
      <c r="AR146" s="2">
        <f t="shared" si="36"/>
        <v>0</v>
      </c>
      <c r="AS146" s="2" t="str">
        <f t="shared" si="37"/>
        <v>Tyler Thornburg</v>
      </c>
      <c r="AT146" s="2">
        <f t="shared" si="38"/>
        <v>0</v>
      </c>
      <c r="AU146" s="9" t="str">
        <f t="shared" si="39"/>
        <v>MIL</v>
      </c>
    </row>
    <row r="147" spans="1:47" s="202" customFormat="1">
      <c r="A147" s="277">
        <f t="shared" si="48"/>
        <v>145</v>
      </c>
      <c r="B147" s="277">
        <f>IFERROR(VLOOKUP(C147,Import!$B$3:$T$450,19,FALSE),"")</f>
        <v>231</v>
      </c>
      <c r="C147" s="111" t="str">
        <f>IFERROR(VLOOKUP(A147,Import!$V$3:$X$419,3,FALSE),"")</f>
        <v>Matt Dominguez</v>
      </c>
      <c r="D147" s="235"/>
      <c r="E147" s="120"/>
      <c r="F147" s="112" t="str">
        <f>IFERROR(VLOOKUP($C147,Import!$B$3:$L$408,2,FALSE),"")</f>
        <v>HOU</v>
      </c>
      <c r="G147" s="112" t="str">
        <f>IFERROR(VLOOKUP($C147,Import!$B$3:$L$408,3,FALSE),"")</f>
        <v>3B</v>
      </c>
      <c r="H147" s="112" t="str">
        <f>IFERROR(VLOOKUP($C147,Import!$B$3:$L$408,4,FALSE),"")</f>
        <v>3B</v>
      </c>
      <c r="I147" s="112">
        <f>IFERROR(VLOOKUP($C147,Import!$B$3:$L$408,5,FALSE),"")</f>
        <v>3</v>
      </c>
      <c r="J147" s="112" t="str">
        <f>IFERROR(VLOOKUP($C147,Import!$B$3:$L$408,2,FALSE),"")</f>
        <v>HOU</v>
      </c>
      <c r="K147" s="112">
        <f>IFERROR(VLOOKUP($C147,Import!$B$3:$L$408,6,FALSE),"")</f>
        <v>510</v>
      </c>
      <c r="L147" s="112">
        <f>IFERROR(VLOOKUP($C147,Import!$B$3:$L$408,7,FALSE),"")</f>
        <v>51</v>
      </c>
      <c r="M147" s="112">
        <f>IFERROR(VLOOKUP($C147,Import!$B$3:$L$408,8,FALSE),"")</f>
        <v>19</v>
      </c>
      <c r="N147" s="112">
        <f>IFERROR(VLOOKUP($C147,Import!$B$3:$L$408,9,FALSE),"")</f>
        <v>67</v>
      </c>
      <c r="O147" s="112">
        <f>IFERROR(VLOOKUP($C147,Import!$B$3:$L$408,10,FALSE),"")</f>
        <v>0</v>
      </c>
      <c r="P147" s="278">
        <f>IFERROR(VLOOKUP($C147,Import!$B$3:$L$408,11,FALSE),"")</f>
        <v>0.24199999999999999</v>
      </c>
      <c r="Q147" s="2">
        <f t="shared" si="40"/>
        <v>123.42</v>
      </c>
      <c r="R147" s="2">
        <f>IF(D147='User Input'!$C$1,1,0)</f>
        <v>0</v>
      </c>
      <c r="S147" s="2">
        <f t="shared" si="44"/>
        <v>0</v>
      </c>
      <c r="T147" s="2">
        <f t="shared" si="45"/>
        <v>0</v>
      </c>
      <c r="U147" s="2" t="str">
        <f t="shared" si="41"/>
        <v>Matt Dominguez</v>
      </c>
      <c r="V147" s="2">
        <f t="shared" si="42"/>
        <v>0</v>
      </c>
      <c r="W147" s="9" t="str">
        <f t="shared" si="43"/>
        <v>HOU</v>
      </c>
      <c r="X147" s="231">
        <v>145</v>
      </c>
      <c r="Y147" s="280">
        <f>IFERROR(VLOOKUP(Z147,Import!$B$3:$T$450,19,FALSE),"")</f>
        <v>392</v>
      </c>
      <c r="Z147" s="227" t="str">
        <f>IFERROR(VLOOKUP(X147,Import!$W$3:$X$419,2,FALSE),"")</f>
        <v>Jeremy Hellickson</v>
      </c>
      <c r="AA147" s="235"/>
      <c r="AB147" s="219"/>
      <c r="AC147" s="112" t="str">
        <f>IFERROR(VLOOKUP($Z147,Import!$B$3:$L$408,2,FALSE),"")</f>
        <v>TB</v>
      </c>
      <c r="AD147" s="112" t="str">
        <f>IFERROR(VLOOKUP($Z147,Import!$B$3:$L$408,3,FALSE),"")</f>
        <v>SP</v>
      </c>
      <c r="AE147" s="112" t="str">
        <f>IFERROR(VLOOKUP($Z147,Import!$B$3:$L$408,4,FALSE),"")</f>
        <v>SP</v>
      </c>
      <c r="AF147" s="112">
        <f>IFERROR(VLOOKUP($Z147,Import!$B$3:$L$408,5,FALSE),"")</f>
        <v>-2</v>
      </c>
      <c r="AG147" s="112" t="str">
        <f>IFERROR(VLOOKUP($Z147,Import!$B$3:$L$408,2,FALSE),"")</f>
        <v>TB</v>
      </c>
      <c r="AH147" s="112">
        <f>IFERROR(VLOOKUP($Z147,Import!$B$3:$Z$408,12,FALSE),"")</f>
        <v>118</v>
      </c>
      <c r="AI147" s="218">
        <f>IFERROR(VLOOKUP($Z147,Import!$B$3:$Z$408,15,FALSE),"")</f>
        <v>4.43</v>
      </c>
      <c r="AJ147" s="218">
        <f>IFERROR(VLOOKUP($Z147,Import!$B$3:$Z$408,16,FALSE),"")</f>
        <v>1.28</v>
      </c>
      <c r="AK147" s="112">
        <f>IFERROR(VLOOKUP($Z147,Import!$B$3:$Z$408,13,FALSE),"")</f>
        <v>6</v>
      </c>
      <c r="AL147" s="112">
        <f>IFERROR(VLOOKUP($Z147,Import!$B$3:$Z$408,14,FALSE),"")</f>
        <v>0</v>
      </c>
      <c r="AM147" s="112">
        <f>IFERROR(VLOOKUP($Z147,Import!$B$3:$Z$408,17,FALSE),"")</f>
        <v>86</v>
      </c>
      <c r="AN147" s="2">
        <f t="shared" si="46"/>
        <v>522.74</v>
      </c>
      <c r="AO147" s="2">
        <f t="shared" si="47"/>
        <v>151.04</v>
      </c>
      <c r="AP147" s="2">
        <f>IF(AA147='User Input'!$C$1,1,0)</f>
        <v>0</v>
      </c>
      <c r="AQ147" s="2">
        <f t="shared" si="35"/>
        <v>0</v>
      </c>
      <c r="AR147" s="2">
        <f t="shared" si="36"/>
        <v>0</v>
      </c>
      <c r="AS147" s="2" t="str">
        <f t="shared" si="37"/>
        <v>Jeremy Hellickson</v>
      </c>
      <c r="AT147" s="2">
        <f t="shared" si="38"/>
        <v>0</v>
      </c>
      <c r="AU147" s="9" t="str">
        <f t="shared" si="39"/>
        <v>TB</v>
      </c>
    </row>
    <row r="148" spans="1:47" s="202" customFormat="1">
      <c r="A148" s="277">
        <f t="shared" si="48"/>
        <v>146</v>
      </c>
      <c r="B148" s="277">
        <f>IFERROR(VLOOKUP(C148,Import!$B$3:$T$450,19,FALSE),"")</f>
        <v>233</v>
      </c>
      <c r="C148" s="111" t="str">
        <f>IFERROR(VLOOKUP(A148,Import!$V$3:$X$419,3,FALSE),"")</f>
        <v>Josh Willingham</v>
      </c>
      <c r="D148" s="236"/>
      <c r="E148" s="240"/>
      <c r="F148" s="112" t="str">
        <f>IFERROR(VLOOKUP($C148,Import!$B$3:$L$408,2,FALSE),"")</f>
        <v>MIN</v>
      </c>
      <c r="G148" s="112" t="str">
        <f>IFERROR(VLOOKUP($C148,Import!$B$3:$L$408,3,FALSE),"")</f>
        <v>OF</v>
      </c>
      <c r="H148" s="112" t="str">
        <f>IFERROR(VLOOKUP($C148,Import!$B$3:$L$408,4,FALSE),"")</f>
        <v>OF</v>
      </c>
      <c r="I148" s="112">
        <f>IFERROR(VLOOKUP($C148,Import!$B$3:$L$408,5,FALSE),"")</f>
        <v>3</v>
      </c>
      <c r="J148" s="112" t="str">
        <f>IFERROR(VLOOKUP($C148,Import!$B$3:$L$408,2,FALSE),"")</f>
        <v>MIN</v>
      </c>
      <c r="K148" s="112">
        <f>IFERROR(VLOOKUP($C148,Import!$B$3:$L$408,6,FALSE),"")</f>
        <v>492</v>
      </c>
      <c r="L148" s="112">
        <f>IFERROR(VLOOKUP($C148,Import!$B$3:$L$408,7,FALSE),"")</f>
        <v>62</v>
      </c>
      <c r="M148" s="112">
        <f>IFERROR(VLOOKUP($C148,Import!$B$3:$L$408,8,FALSE),"")</f>
        <v>20</v>
      </c>
      <c r="N148" s="112">
        <f>IFERROR(VLOOKUP($C148,Import!$B$3:$L$408,9,FALSE),"")</f>
        <v>70</v>
      </c>
      <c r="O148" s="112">
        <f>IFERROR(VLOOKUP($C148,Import!$B$3:$L$408,10,FALSE),"")</f>
        <v>2</v>
      </c>
      <c r="P148" s="278">
        <f>IFERROR(VLOOKUP($C148,Import!$B$3:$L$408,11,FALSE),"")</f>
        <v>0.24099999999999999</v>
      </c>
      <c r="Q148" s="2">
        <f t="shared" si="40"/>
        <v>118.572</v>
      </c>
      <c r="R148" s="2">
        <f>IF(D148='User Input'!$C$1,1,0)</f>
        <v>0</v>
      </c>
      <c r="S148" s="2">
        <f t="shared" si="44"/>
        <v>0</v>
      </c>
      <c r="T148" s="2">
        <f t="shared" si="45"/>
        <v>0</v>
      </c>
      <c r="U148" s="2" t="str">
        <f t="shared" si="41"/>
        <v>Josh Willingham</v>
      </c>
      <c r="V148" s="2">
        <f t="shared" si="42"/>
        <v>0</v>
      </c>
      <c r="W148" s="9" t="str">
        <f t="shared" si="43"/>
        <v>MIN</v>
      </c>
      <c r="X148" s="231">
        <v>146</v>
      </c>
      <c r="Y148" s="280">
        <f>IFERROR(VLOOKUP(Z148,Import!$B$3:$T$450,19,FALSE),"")</f>
        <v>393</v>
      </c>
      <c r="Z148" s="227" t="str">
        <f>IFERROR(VLOOKUP(X148,Import!$W$3:$X$419,2,FALSE),"")</f>
        <v>Jarred Cosart</v>
      </c>
      <c r="AA148" s="235"/>
      <c r="AB148" s="219"/>
      <c r="AC148" s="112" t="str">
        <f>IFERROR(VLOOKUP($Z148,Import!$B$3:$L$408,2,FALSE),"")</f>
        <v>HOU</v>
      </c>
      <c r="AD148" s="112" t="str">
        <f>IFERROR(VLOOKUP($Z148,Import!$B$3:$L$408,3,FALSE),"")</f>
        <v>SP</v>
      </c>
      <c r="AE148" s="112" t="str">
        <f>IFERROR(VLOOKUP($Z148,Import!$B$3:$L$408,4,FALSE),"")</f>
        <v>SP</v>
      </c>
      <c r="AF148" s="112">
        <f>IFERROR(VLOOKUP($Z148,Import!$B$3:$L$408,5,FALSE),"")</f>
        <v>-2</v>
      </c>
      <c r="AG148" s="112" t="str">
        <f>IFERROR(VLOOKUP($Z148,Import!$B$3:$L$408,2,FALSE),"")</f>
        <v>HOU</v>
      </c>
      <c r="AH148" s="112">
        <f>IFERROR(VLOOKUP($Z148,Import!$B$3:$Z$408,12,FALSE),"")</f>
        <v>150</v>
      </c>
      <c r="AI148" s="218">
        <f>IFERROR(VLOOKUP($Z148,Import!$B$3:$Z$408,15,FALSE),"")</f>
        <v>4.42</v>
      </c>
      <c r="AJ148" s="218">
        <f>IFERROR(VLOOKUP($Z148,Import!$B$3:$Z$408,16,FALSE),"")</f>
        <v>1.42</v>
      </c>
      <c r="AK148" s="112">
        <f>IFERROR(VLOOKUP($Z148,Import!$B$3:$Z$408,13,FALSE),"")</f>
        <v>6</v>
      </c>
      <c r="AL148" s="112">
        <f>IFERROR(VLOOKUP($Z148,Import!$B$3:$Z$408,14,FALSE),"")</f>
        <v>0</v>
      </c>
      <c r="AM148" s="112">
        <f>IFERROR(VLOOKUP($Z148,Import!$B$3:$Z$408,17,FALSE),"")</f>
        <v>94</v>
      </c>
      <c r="AN148" s="2">
        <f t="shared" si="46"/>
        <v>663</v>
      </c>
      <c r="AO148" s="2">
        <f t="shared" si="47"/>
        <v>213</v>
      </c>
      <c r="AP148" s="2">
        <f>IF(AA148='User Input'!$C$1,1,0)</f>
        <v>0</v>
      </c>
      <c r="AQ148" s="2">
        <f t="shared" si="35"/>
        <v>0</v>
      </c>
      <c r="AR148" s="2">
        <f t="shared" si="36"/>
        <v>0</v>
      </c>
      <c r="AS148" s="2" t="str">
        <f t="shared" si="37"/>
        <v>Jarred Cosart</v>
      </c>
      <c r="AT148" s="2">
        <f t="shared" si="38"/>
        <v>0</v>
      </c>
      <c r="AU148" s="9" t="str">
        <f t="shared" si="39"/>
        <v>HOU</v>
      </c>
    </row>
    <row r="149" spans="1:47" s="202" customFormat="1">
      <c r="A149" s="277">
        <f t="shared" si="48"/>
        <v>147</v>
      </c>
      <c r="B149" s="277">
        <f>IFERROR(VLOOKUP(C149,Import!$B$3:$T$450,19,FALSE),"")</f>
        <v>236</v>
      </c>
      <c r="C149" s="111" t="str">
        <f>IFERROR(VLOOKUP(A149,Import!$V$3:$X$419,3,FALSE),"")</f>
        <v>Michael Bourn</v>
      </c>
      <c r="D149" s="236"/>
      <c r="E149" s="240"/>
      <c r="F149" s="112" t="str">
        <f>IFERROR(VLOOKUP($C149,Import!$B$3:$L$408,2,FALSE),"")</f>
        <v>CLE</v>
      </c>
      <c r="G149" s="112" t="str">
        <f>IFERROR(VLOOKUP($C149,Import!$B$3:$L$408,3,FALSE),"")</f>
        <v>OF</v>
      </c>
      <c r="H149" s="112" t="str">
        <f>IFERROR(VLOOKUP($C149,Import!$B$3:$L$408,4,FALSE),"")</f>
        <v>OF</v>
      </c>
      <c r="I149" s="112">
        <f>IFERROR(VLOOKUP($C149,Import!$B$3:$L$408,5,FALSE),"")</f>
        <v>3</v>
      </c>
      <c r="J149" s="112" t="str">
        <f>IFERROR(VLOOKUP($C149,Import!$B$3:$L$408,2,FALSE),"")</f>
        <v>CLE</v>
      </c>
      <c r="K149" s="112">
        <f>IFERROR(VLOOKUP($C149,Import!$B$3:$L$408,6,FALSE),"")</f>
        <v>570</v>
      </c>
      <c r="L149" s="112">
        <f>IFERROR(VLOOKUP($C149,Import!$B$3:$L$408,7,FALSE),"")</f>
        <v>89</v>
      </c>
      <c r="M149" s="112">
        <f>IFERROR(VLOOKUP($C149,Import!$B$3:$L$408,8,FALSE),"")</f>
        <v>5</v>
      </c>
      <c r="N149" s="112">
        <f>IFERROR(VLOOKUP($C149,Import!$B$3:$L$408,9,FALSE),"")</f>
        <v>53</v>
      </c>
      <c r="O149" s="112">
        <f>IFERROR(VLOOKUP($C149,Import!$B$3:$L$408,10,FALSE),"")</f>
        <v>30</v>
      </c>
      <c r="P149" s="278">
        <f>IFERROR(VLOOKUP($C149,Import!$B$3:$L$408,11,FALSE),"")</f>
        <v>0.26900000000000002</v>
      </c>
      <c r="Q149" s="2">
        <f t="shared" si="40"/>
        <v>153.33000000000001</v>
      </c>
      <c r="R149" s="2">
        <f>IF(D149='User Input'!$C$1,1,0)</f>
        <v>0</v>
      </c>
      <c r="S149" s="2">
        <f t="shared" si="44"/>
        <v>0</v>
      </c>
      <c r="T149" s="2">
        <f t="shared" si="45"/>
        <v>0</v>
      </c>
      <c r="U149" s="2" t="str">
        <f t="shared" si="41"/>
        <v>Michael Bourn</v>
      </c>
      <c r="V149" s="2">
        <f t="shared" si="42"/>
        <v>0</v>
      </c>
      <c r="W149" s="9" t="str">
        <f t="shared" si="43"/>
        <v>CLE</v>
      </c>
      <c r="X149" s="231">
        <v>147</v>
      </c>
      <c r="Y149" s="280">
        <f>IFERROR(VLOOKUP(Z149,Import!$B$3:$T$450,19,FALSE),"")</f>
        <v>394</v>
      </c>
      <c r="Z149" s="227" t="str">
        <f>IFERROR(VLOOKUP(X149,Import!$W$3:$X$419,2,FALSE),"")</f>
        <v>Joel Peralta</v>
      </c>
      <c r="AA149" s="235"/>
      <c r="AB149" s="219"/>
      <c r="AC149" s="112" t="str">
        <f>IFERROR(VLOOKUP($Z149,Import!$B$3:$L$408,2,FALSE),"")</f>
        <v>TB</v>
      </c>
      <c r="AD149" s="112" t="str">
        <f>IFERROR(VLOOKUP($Z149,Import!$B$3:$L$408,3,FALSE),"")</f>
        <v>RP</v>
      </c>
      <c r="AE149" s="112" t="str">
        <f>IFERROR(VLOOKUP($Z149,Import!$B$3:$L$408,4,FALSE),"")</f>
        <v>RP</v>
      </c>
      <c r="AF149" s="112">
        <f>IFERROR(VLOOKUP($Z149,Import!$B$3:$L$408,5,FALSE),"")</f>
        <v>-2</v>
      </c>
      <c r="AG149" s="112" t="str">
        <f>IFERROR(VLOOKUP($Z149,Import!$B$3:$L$408,2,FALSE),"")</f>
        <v>TB</v>
      </c>
      <c r="AH149" s="112">
        <f>IFERROR(VLOOKUP($Z149,Import!$B$3:$Z$408,12,FALSE),"")</f>
        <v>68</v>
      </c>
      <c r="AI149" s="218">
        <f>IFERROR(VLOOKUP($Z149,Import!$B$3:$Z$408,15,FALSE),"")</f>
        <v>3.49</v>
      </c>
      <c r="AJ149" s="218">
        <f>IFERROR(VLOOKUP($Z149,Import!$B$3:$Z$408,16,FALSE),"")</f>
        <v>1.21</v>
      </c>
      <c r="AK149" s="112">
        <f>IFERROR(VLOOKUP($Z149,Import!$B$3:$Z$408,13,FALSE),"")</f>
        <v>4</v>
      </c>
      <c r="AL149" s="112">
        <f>IFERROR(VLOOKUP($Z149,Import!$B$3:$Z$408,14,FALSE),"")</f>
        <v>4</v>
      </c>
      <c r="AM149" s="112">
        <f>IFERROR(VLOOKUP($Z149,Import!$B$3:$Z$408,17,FALSE),"")</f>
        <v>70</v>
      </c>
      <c r="AN149" s="2">
        <f t="shared" si="46"/>
        <v>237.32000000000002</v>
      </c>
      <c r="AO149" s="2">
        <f t="shared" si="47"/>
        <v>82.28</v>
      </c>
      <c r="AP149" s="2">
        <f>IF(AA149='User Input'!$C$1,1,0)</f>
        <v>0</v>
      </c>
      <c r="AQ149" s="2">
        <f t="shared" si="35"/>
        <v>0</v>
      </c>
      <c r="AR149" s="2">
        <f t="shared" si="36"/>
        <v>0</v>
      </c>
      <c r="AS149" s="2" t="str">
        <f t="shared" si="37"/>
        <v>Joel Peralta</v>
      </c>
      <c r="AT149" s="2">
        <f t="shared" si="38"/>
        <v>0</v>
      </c>
      <c r="AU149" s="9" t="str">
        <f t="shared" si="39"/>
        <v>TB</v>
      </c>
    </row>
    <row r="150" spans="1:47" s="202" customFormat="1">
      <c r="A150" s="277">
        <f t="shared" si="48"/>
        <v>148</v>
      </c>
      <c r="B150" s="277">
        <f>IFERROR(VLOOKUP(C150,Import!$B$3:$T$450,19,FALSE),"")</f>
        <v>241</v>
      </c>
      <c r="C150" s="111" t="str">
        <f>IFERROR(VLOOKUP(A150,Import!$V$3:$X$419,3,FALSE),"")</f>
        <v>Alexander Guerrero</v>
      </c>
      <c r="D150" s="235"/>
      <c r="E150" s="204"/>
      <c r="F150" s="112" t="str">
        <f>IFERROR(VLOOKUP($C150,Import!$B$3:$L$408,2,FALSE),"")</f>
        <v>LAN</v>
      </c>
      <c r="G150" s="112" t="str">
        <f>IFERROR(VLOOKUP($C150,Import!$B$3:$L$408,3,FALSE),"")</f>
        <v>2B</v>
      </c>
      <c r="H150" s="112" t="str">
        <f>IFERROR(VLOOKUP($C150,Import!$B$3:$L$408,4,FALSE),"")</f>
        <v>2B</v>
      </c>
      <c r="I150" s="112">
        <f>IFERROR(VLOOKUP($C150,Import!$B$3:$L$408,5,FALSE),"")</f>
        <v>2</v>
      </c>
      <c r="J150" s="112" t="str">
        <f>IFERROR(VLOOKUP($C150,Import!$B$3:$L$408,2,FALSE),"")</f>
        <v>LAN</v>
      </c>
      <c r="K150" s="112">
        <f>IFERROR(VLOOKUP($C150,Import!$B$3:$L$408,6,FALSE),"")</f>
        <v>526</v>
      </c>
      <c r="L150" s="112">
        <f>IFERROR(VLOOKUP($C150,Import!$B$3:$L$408,7,FALSE),"")</f>
        <v>63</v>
      </c>
      <c r="M150" s="112">
        <f>IFERROR(VLOOKUP($C150,Import!$B$3:$L$408,8,FALSE),"")</f>
        <v>12</v>
      </c>
      <c r="N150" s="112">
        <f>IFERROR(VLOOKUP($C150,Import!$B$3:$L$408,9,FALSE),"")</f>
        <v>68</v>
      </c>
      <c r="O150" s="112">
        <f>IFERROR(VLOOKUP($C150,Import!$B$3:$L$408,10,FALSE),"")</f>
        <v>2</v>
      </c>
      <c r="P150" s="278">
        <f>IFERROR(VLOOKUP($C150,Import!$B$3:$L$408,11,FALSE),"")</f>
        <v>0.24</v>
      </c>
      <c r="Q150" s="2">
        <f t="shared" si="40"/>
        <v>126.24</v>
      </c>
      <c r="R150" s="2">
        <f>IF(D150='User Input'!$C$1,1,0)</f>
        <v>0</v>
      </c>
      <c r="S150" s="2">
        <f t="shared" si="44"/>
        <v>0</v>
      </c>
      <c r="T150" s="2">
        <f t="shared" si="45"/>
        <v>0</v>
      </c>
      <c r="U150" s="2" t="str">
        <f t="shared" si="41"/>
        <v>Alexander Guerrero</v>
      </c>
      <c r="V150" s="2">
        <f t="shared" si="42"/>
        <v>0</v>
      </c>
      <c r="W150" s="9" t="str">
        <f t="shared" si="43"/>
        <v>LAN</v>
      </c>
      <c r="X150" s="231">
        <v>148</v>
      </c>
      <c r="Y150" s="280">
        <f>IFERROR(VLOOKUP(Z150,Import!$B$3:$T$450,19,FALSE),"")</f>
        <v>395</v>
      </c>
      <c r="Z150" s="227" t="str">
        <f>IFERROR(VLOOKUP(X150,Import!$W$3:$X$419,2,FALSE),"")</f>
        <v>Jake McGee</v>
      </c>
      <c r="AA150" s="235"/>
      <c r="AB150" s="219"/>
      <c r="AC150" s="112" t="str">
        <f>IFERROR(VLOOKUP($Z150,Import!$B$3:$L$408,2,FALSE),"")</f>
        <v>TB</v>
      </c>
      <c r="AD150" s="112" t="str">
        <f>IFERROR(VLOOKUP($Z150,Import!$B$3:$L$408,3,FALSE),"")</f>
        <v>RP</v>
      </c>
      <c r="AE150" s="112" t="str">
        <f>IFERROR(VLOOKUP($Z150,Import!$B$3:$L$408,4,FALSE),"")</f>
        <v>RP</v>
      </c>
      <c r="AF150" s="112">
        <f>IFERROR(VLOOKUP($Z150,Import!$B$3:$L$408,5,FALSE),"")</f>
        <v>-2</v>
      </c>
      <c r="AG150" s="112" t="str">
        <f>IFERROR(VLOOKUP($Z150,Import!$B$3:$L$408,2,FALSE),"")</f>
        <v>TB</v>
      </c>
      <c r="AH150" s="112">
        <f>IFERROR(VLOOKUP($Z150,Import!$B$3:$Z$408,12,FALSE),"")</f>
        <v>60</v>
      </c>
      <c r="AI150" s="218">
        <f>IFERROR(VLOOKUP($Z150,Import!$B$3:$Z$408,15,FALSE),"")</f>
        <v>3.55</v>
      </c>
      <c r="AJ150" s="218">
        <f>IFERROR(VLOOKUP($Z150,Import!$B$3:$Z$408,16,FALSE),"")</f>
        <v>1.1200000000000001</v>
      </c>
      <c r="AK150" s="112">
        <f>IFERROR(VLOOKUP($Z150,Import!$B$3:$Z$408,13,FALSE),"")</f>
        <v>3</v>
      </c>
      <c r="AL150" s="112">
        <f>IFERROR(VLOOKUP($Z150,Import!$B$3:$Z$408,14,FALSE),"")</f>
        <v>2</v>
      </c>
      <c r="AM150" s="112">
        <f>IFERROR(VLOOKUP($Z150,Import!$B$3:$Z$408,17,FALSE),"")</f>
        <v>71</v>
      </c>
      <c r="AN150" s="2">
        <f t="shared" si="46"/>
        <v>213</v>
      </c>
      <c r="AO150" s="2">
        <f t="shared" si="47"/>
        <v>67.2</v>
      </c>
      <c r="AP150" s="2">
        <f>IF(AA150='User Input'!$C$1,1,0)</f>
        <v>0</v>
      </c>
      <c r="AQ150" s="2">
        <f t="shared" si="35"/>
        <v>0</v>
      </c>
      <c r="AR150" s="2">
        <f t="shared" si="36"/>
        <v>0</v>
      </c>
      <c r="AS150" s="2" t="str">
        <f t="shared" si="37"/>
        <v>Jake McGee</v>
      </c>
      <c r="AT150" s="2">
        <f t="shared" si="38"/>
        <v>0</v>
      </c>
      <c r="AU150" s="9" t="str">
        <f t="shared" si="39"/>
        <v>TB</v>
      </c>
    </row>
    <row r="151" spans="1:47" s="202" customFormat="1">
      <c r="A151" s="277">
        <f t="shared" si="48"/>
        <v>149</v>
      </c>
      <c r="B151" s="277">
        <f>IFERROR(VLOOKUP(C151,Import!$B$3:$T$450,19,FALSE),"")</f>
        <v>243</v>
      </c>
      <c r="C151" s="111" t="str">
        <f>IFERROR(VLOOKUP(A151,Import!$V$3:$X$419,3,FALSE),"")</f>
        <v>Kelly Johnson</v>
      </c>
      <c r="D151" s="235"/>
      <c r="E151" s="204"/>
      <c r="F151" s="112" t="str">
        <f>IFERROR(VLOOKUP($C151,Import!$B$3:$L$408,2,FALSE),"")</f>
        <v>NYA</v>
      </c>
      <c r="G151" s="112" t="str">
        <f>IFERROR(VLOOKUP($C151,Import!$B$3:$L$408,3,FALSE),"")</f>
        <v>2B, OF</v>
      </c>
      <c r="H151" s="112" t="str">
        <f>IFERROR(VLOOKUP($C151,Import!$B$3:$L$408,4,FALSE),"")</f>
        <v>2B, 3B, OF</v>
      </c>
      <c r="I151" s="112">
        <f>IFERROR(VLOOKUP($C151,Import!$B$3:$L$408,5,FALSE),"")</f>
        <v>2</v>
      </c>
      <c r="J151" s="112" t="str">
        <f>IFERROR(VLOOKUP($C151,Import!$B$3:$L$408,2,FALSE),"")</f>
        <v>NYA</v>
      </c>
      <c r="K151" s="112">
        <f>IFERROR(VLOOKUP($C151,Import!$B$3:$L$408,6,FALSE),"")</f>
        <v>446</v>
      </c>
      <c r="L151" s="112">
        <f>IFERROR(VLOOKUP($C151,Import!$B$3:$L$408,7,FALSE),"")</f>
        <v>50</v>
      </c>
      <c r="M151" s="112">
        <f>IFERROR(VLOOKUP($C151,Import!$B$3:$L$408,8,FALSE),"")</f>
        <v>17</v>
      </c>
      <c r="N151" s="112">
        <f>IFERROR(VLOOKUP($C151,Import!$B$3:$L$408,9,FALSE),"")</f>
        <v>60</v>
      </c>
      <c r="O151" s="112">
        <f>IFERROR(VLOOKUP($C151,Import!$B$3:$L$408,10,FALSE),"")</f>
        <v>10</v>
      </c>
      <c r="P151" s="278">
        <f>IFERROR(VLOOKUP($C151,Import!$B$3:$L$408,11,FALSE),"")</f>
        <v>0.22500000000000001</v>
      </c>
      <c r="Q151" s="2">
        <f t="shared" si="40"/>
        <v>100.35000000000001</v>
      </c>
      <c r="R151" s="2">
        <f>IF(D151='User Input'!$C$1,1,0)</f>
        <v>0</v>
      </c>
      <c r="S151" s="2">
        <f t="shared" si="44"/>
        <v>0</v>
      </c>
      <c r="T151" s="2">
        <f t="shared" si="45"/>
        <v>0</v>
      </c>
      <c r="U151" s="2" t="str">
        <f t="shared" si="41"/>
        <v>Kelly Johnson</v>
      </c>
      <c r="V151" s="2">
        <f t="shared" si="42"/>
        <v>0</v>
      </c>
      <c r="W151" s="9" t="str">
        <f t="shared" si="43"/>
        <v>NYA</v>
      </c>
      <c r="X151" s="231">
        <v>149</v>
      </c>
      <c r="Y151" s="280">
        <f>IFERROR(VLOOKUP(Z151,Import!$B$3:$T$450,19,FALSE),"")</f>
        <v>396</v>
      </c>
      <c r="Z151" s="227" t="str">
        <f>IFERROR(VLOOKUP(X151,Import!$W$3:$X$419,2,FALSE),"")</f>
        <v>Jenrry Mejia</v>
      </c>
      <c r="AA151" s="235"/>
      <c r="AB151" s="219"/>
      <c r="AC151" s="112" t="str">
        <f>IFERROR(VLOOKUP($Z151,Import!$B$3:$L$408,2,FALSE),"")</f>
        <v>NYN</v>
      </c>
      <c r="AD151" s="112" t="str">
        <f>IFERROR(VLOOKUP($Z151,Import!$B$3:$L$408,3,FALSE),"")</f>
        <v>SP</v>
      </c>
      <c r="AE151" s="112" t="str">
        <f>IFERROR(VLOOKUP($Z151,Import!$B$3:$L$408,4,FALSE),"")</f>
        <v>SP</v>
      </c>
      <c r="AF151" s="112">
        <f>IFERROR(VLOOKUP($Z151,Import!$B$3:$L$408,5,FALSE),"")</f>
        <v>-2</v>
      </c>
      <c r="AG151" s="112" t="str">
        <f>IFERROR(VLOOKUP($Z151,Import!$B$3:$L$408,2,FALSE),"")</f>
        <v>NYN</v>
      </c>
      <c r="AH151" s="112">
        <f>IFERROR(VLOOKUP($Z151,Import!$B$3:$Z$408,12,FALSE),"")</f>
        <v>98</v>
      </c>
      <c r="AI151" s="218">
        <f>IFERROR(VLOOKUP($Z151,Import!$B$3:$Z$408,15,FALSE),"")</f>
        <v>3.89</v>
      </c>
      <c r="AJ151" s="218">
        <f>IFERROR(VLOOKUP($Z151,Import!$B$3:$Z$408,16,FALSE),"")</f>
        <v>1.24</v>
      </c>
      <c r="AK151" s="112">
        <f>IFERROR(VLOOKUP($Z151,Import!$B$3:$Z$408,13,FALSE),"")</f>
        <v>5</v>
      </c>
      <c r="AL151" s="112">
        <f>IFERROR(VLOOKUP($Z151,Import!$B$3:$Z$408,14,FALSE),"")</f>
        <v>0</v>
      </c>
      <c r="AM151" s="112">
        <f>IFERROR(VLOOKUP($Z151,Import!$B$3:$Z$408,17,FALSE),"")</f>
        <v>89</v>
      </c>
      <c r="AN151" s="2">
        <f t="shared" si="46"/>
        <v>381.22</v>
      </c>
      <c r="AO151" s="2">
        <f t="shared" si="47"/>
        <v>121.52</v>
      </c>
      <c r="AP151" s="2">
        <f>IF(AA151='User Input'!$C$1,1,0)</f>
        <v>0</v>
      </c>
      <c r="AQ151" s="2">
        <f t="shared" si="35"/>
        <v>0</v>
      </c>
      <c r="AR151" s="2">
        <f t="shared" si="36"/>
        <v>0</v>
      </c>
      <c r="AS151" s="2" t="str">
        <f t="shared" si="37"/>
        <v>Jenrry Mejia</v>
      </c>
      <c r="AT151" s="2">
        <f t="shared" si="38"/>
        <v>0</v>
      </c>
      <c r="AU151" s="9" t="str">
        <f t="shared" si="39"/>
        <v>NYN</v>
      </c>
    </row>
    <row r="152" spans="1:47" s="202" customFormat="1">
      <c r="A152" s="277">
        <f t="shared" si="48"/>
        <v>150</v>
      </c>
      <c r="B152" s="277">
        <f>IFERROR(VLOOKUP(C152,Import!$B$3:$T$450,19,FALSE),"")</f>
        <v>245</v>
      </c>
      <c r="C152" s="111" t="str">
        <f>IFERROR(VLOOKUP(A152,Import!$V$3:$X$419,3,FALSE),"")</f>
        <v>Rajai Davis</v>
      </c>
      <c r="D152" s="236"/>
      <c r="E152" s="240"/>
      <c r="F152" s="112" t="str">
        <f>IFERROR(VLOOKUP($C152,Import!$B$3:$L$408,2,FALSE),"")</f>
        <v>DET</v>
      </c>
      <c r="G152" s="112" t="str">
        <f>IFERROR(VLOOKUP($C152,Import!$B$3:$L$408,3,FALSE),"")</f>
        <v>OF</v>
      </c>
      <c r="H152" s="112" t="str">
        <f>IFERROR(VLOOKUP($C152,Import!$B$3:$L$408,4,FALSE),"")</f>
        <v>OF</v>
      </c>
      <c r="I152" s="112">
        <f>IFERROR(VLOOKUP($C152,Import!$B$3:$L$408,5,FALSE),"")</f>
        <v>2</v>
      </c>
      <c r="J152" s="112" t="str">
        <f>IFERROR(VLOOKUP($C152,Import!$B$3:$L$408,2,FALSE),"")</f>
        <v>DET</v>
      </c>
      <c r="K152" s="112">
        <f>IFERROR(VLOOKUP($C152,Import!$B$3:$L$408,6,FALSE),"")</f>
        <v>366</v>
      </c>
      <c r="L152" s="112">
        <f>IFERROR(VLOOKUP($C152,Import!$B$3:$L$408,7,FALSE),"")</f>
        <v>59</v>
      </c>
      <c r="M152" s="112">
        <f>IFERROR(VLOOKUP($C152,Import!$B$3:$L$408,8,FALSE),"")</f>
        <v>4</v>
      </c>
      <c r="N152" s="112">
        <f>IFERROR(VLOOKUP($C152,Import!$B$3:$L$408,9,FALSE),"")</f>
        <v>28</v>
      </c>
      <c r="O152" s="112">
        <f>IFERROR(VLOOKUP($C152,Import!$B$3:$L$408,10,FALSE),"")</f>
        <v>39</v>
      </c>
      <c r="P152" s="278">
        <f>IFERROR(VLOOKUP($C152,Import!$B$3:$L$408,11,FALSE),"")</f>
        <v>0.26600000000000001</v>
      </c>
      <c r="Q152" s="2">
        <f t="shared" si="40"/>
        <v>97.356000000000009</v>
      </c>
      <c r="R152" s="2">
        <f>IF(D152='User Input'!$C$1,1,0)</f>
        <v>0</v>
      </c>
      <c r="S152" s="2">
        <f t="shared" si="44"/>
        <v>0</v>
      </c>
      <c r="T152" s="2">
        <f t="shared" si="45"/>
        <v>0</v>
      </c>
      <c r="U152" s="2" t="str">
        <f t="shared" si="41"/>
        <v>Rajai Davis</v>
      </c>
      <c r="V152" s="2">
        <f t="shared" si="42"/>
        <v>0</v>
      </c>
      <c r="W152" s="9" t="str">
        <f t="shared" si="43"/>
        <v>DET</v>
      </c>
      <c r="X152" s="231">
        <v>150</v>
      </c>
      <c r="Y152" s="280">
        <f>IFERROR(VLOOKUP(Z152,Import!$B$3:$T$450,19,FALSE),"")</f>
        <v>397</v>
      </c>
      <c r="Z152" s="227" t="str">
        <f>IFERROR(VLOOKUP(X152,Import!$W$3:$X$419,2,FALSE),"")</f>
        <v>Tommy Hunter</v>
      </c>
      <c r="AA152" s="235"/>
      <c r="AB152" s="238"/>
      <c r="AC152" s="112" t="str">
        <f>IFERROR(VLOOKUP($Z152,Import!$B$3:$L$408,2,FALSE),"")</f>
        <v>BAL</v>
      </c>
      <c r="AD152" s="112" t="str">
        <f>IFERROR(VLOOKUP($Z152,Import!$B$3:$L$408,3,FALSE),"")</f>
        <v>RP</v>
      </c>
      <c r="AE152" s="112" t="str">
        <f>IFERROR(VLOOKUP($Z152,Import!$B$3:$L$408,4,FALSE),"")</f>
        <v>RP</v>
      </c>
      <c r="AF152" s="112">
        <f>IFERROR(VLOOKUP($Z152,Import!$B$3:$L$408,5,FALSE),"")</f>
        <v>-2</v>
      </c>
      <c r="AG152" s="112" t="str">
        <f>IFERROR(VLOOKUP($Z152,Import!$B$3:$L$408,2,FALSE),"")</f>
        <v>BAL</v>
      </c>
      <c r="AH152" s="112">
        <f>IFERROR(VLOOKUP($Z152,Import!$B$3:$Z$408,12,FALSE),"")</f>
        <v>79</v>
      </c>
      <c r="AI152" s="218">
        <f>IFERROR(VLOOKUP($Z152,Import!$B$3:$Z$408,15,FALSE),"")</f>
        <v>3.77</v>
      </c>
      <c r="AJ152" s="218">
        <f>IFERROR(VLOOKUP($Z152,Import!$B$3:$Z$408,16,FALSE),"")</f>
        <v>1.27</v>
      </c>
      <c r="AK152" s="112">
        <f>IFERROR(VLOOKUP($Z152,Import!$B$3:$Z$408,13,FALSE),"")</f>
        <v>5</v>
      </c>
      <c r="AL152" s="112">
        <f>IFERROR(VLOOKUP($Z152,Import!$B$3:$Z$408,14,FALSE),"")</f>
        <v>2</v>
      </c>
      <c r="AM152" s="112">
        <f>IFERROR(VLOOKUP($Z152,Import!$B$3:$Z$408,17,FALSE),"")</f>
        <v>62</v>
      </c>
      <c r="AN152" s="2">
        <f t="shared" si="46"/>
        <v>297.83</v>
      </c>
      <c r="AO152" s="2">
        <f t="shared" si="47"/>
        <v>100.33</v>
      </c>
      <c r="AP152" s="2">
        <f>IF(AA152='User Input'!$C$1,1,0)</f>
        <v>0</v>
      </c>
      <c r="AQ152" s="2">
        <f t="shared" si="35"/>
        <v>0</v>
      </c>
      <c r="AR152" s="2">
        <f t="shared" si="36"/>
        <v>0</v>
      </c>
      <c r="AS152" s="2" t="str">
        <f t="shared" si="37"/>
        <v>Tommy Hunter</v>
      </c>
      <c r="AT152" s="2">
        <f t="shared" si="38"/>
        <v>0</v>
      </c>
      <c r="AU152" s="9" t="str">
        <f t="shared" si="39"/>
        <v>BAL</v>
      </c>
    </row>
    <row r="153" spans="1:47" s="202" customFormat="1">
      <c r="A153" s="277">
        <f t="shared" si="48"/>
        <v>151</v>
      </c>
      <c r="B153" s="277">
        <f>IFERROR(VLOOKUP(C153,Import!$B$3:$T$450,19,FALSE),"")</f>
        <v>246</v>
      </c>
      <c r="C153" s="111" t="str">
        <f>IFERROR(VLOOKUP(A153,Import!$V$3:$X$419,3,FALSE),"")</f>
        <v>Scooter Gennett</v>
      </c>
      <c r="D153" s="235"/>
      <c r="E153" s="120"/>
      <c r="F153" s="112" t="str">
        <f>IFERROR(VLOOKUP($C153,Import!$B$3:$L$408,2,FALSE),"")</f>
        <v>MIL</v>
      </c>
      <c r="G153" s="112" t="str">
        <f>IFERROR(VLOOKUP($C153,Import!$B$3:$L$408,3,FALSE),"")</f>
        <v>2B</v>
      </c>
      <c r="H153" s="112" t="str">
        <f>IFERROR(VLOOKUP($C153,Import!$B$3:$L$408,4,FALSE),"")</f>
        <v>2B</v>
      </c>
      <c r="I153" s="112">
        <f>IFERROR(VLOOKUP($C153,Import!$B$3:$L$408,5,FALSE),"")</f>
        <v>2</v>
      </c>
      <c r="J153" s="112" t="str">
        <f>IFERROR(VLOOKUP($C153,Import!$B$3:$L$408,2,FALSE),"")</f>
        <v>MIL</v>
      </c>
      <c r="K153" s="112">
        <f>IFERROR(VLOOKUP($C153,Import!$B$3:$L$408,6,FALSE),"")</f>
        <v>523</v>
      </c>
      <c r="L153" s="112">
        <f>IFERROR(VLOOKUP($C153,Import!$B$3:$L$408,7,FALSE),"")</f>
        <v>60</v>
      </c>
      <c r="M153" s="112">
        <f>IFERROR(VLOOKUP($C153,Import!$B$3:$L$408,8,FALSE),"")</f>
        <v>12</v>
      </c>
      <c r="N153" s="112">
        <f>IFERROR(VLOOKUP($C153,Import!$B$3:$L$408,9,FALSE),"")</f>
        <v>64</v>
      </c>
      <c r="O153" s="112">
        <f>IFERROR(VLOOKUP($C153,Import!$B$3:$L$408,10,FALSE),"")</f>
        <v>10</v>
      </c>
      <c r="P153" s="278">
        <f>IFERROR(VLOOKUP($C153,Import!$B$3:$L$408,11,FALSE),"")</f>
        <v>0.28100000000000003</v>
      </c>
      <c r="Q153" s="2">
        <f t="shared" si="40"/>
        <v>146.96300000000002</v>
      </c>
      <c r="R153" s="2">
        <f>IF(D153='User Input'!$C$1,1,0)</f>
        <v>0</v>
      </c>
      <c r="S153" s="2">
        <f t="shared" si="44"/>
        <v>0</v>
      </c>
      <c r="T153" s="2">
        <f t="shared" si="45"/>
        <v>0</v>
      </c>
      <c r="U153" s="2" t="str">
        <f t="shared" si="41"/>
        <v>Scooter Gennett</v>
      </c>
      <c r="V153" s="2">
        <f t="shared" si="42"/>
        <v>0</v>
      </c>
      <c r="W153" s="9" t="str">
        <f t="shared" si="43"/>
        <v>MIL</v>
      </c>
      <c r="X153" s="231">
        <v>151</v>
      </c>
      <c r="Y153" s="280">
        <f>IFERROR(VLOOKUP(Z153,Import!$B$3:$T$450,19,FALSE),"")</f>
        <v>398</v>
      </c>
      <c r="Z153" s="227" t="str">
        <f>IFERROR(VLOOKUP(X153,Import!$W$3:$X$419,2,FALSE),"")</f>
        <v>Phil Hughes</v>
      </c>
      <c r="AA153" s="235"/>
      <c r="AB153" s="238"/>
      <c r="AC153" s="112" t="str">
        <f>IFERROR(VLOOKUP($Z153,Import!$B$3:$L$408,2,FALSE),"")</f>
        <v>MIN</v>
      </c>
      <c r="AD153" s="112" t="str">
        <f>IFERROR(VLOOKUP($Z153,Import!$B$3:$L$408,3,FALSE),"")</f>
        <v>SP</v>
      </c>
      <c r="AE153" s="112" t="str">
        <f>IFERROR(VLOOKUP($Z153,Import!$B$3:$L$408,4,FALSE),"")</f>
        <v>SP</v>
      </c>
      <c r="AF153" s="112">
        <f>IFERROR(VLOOKUP($Z153,Import!$B$3:$L$408,5,FALSE),"")</f>
        <v>-2</v>
      </c>
      <c r="AG153" s="112" t="str">
        <f>IFERROR(VLOOKUP($Z153,Import!$B$3:$L$408,2,FALSE),"")</f>
        <v>MIN</v>
      </c>
      <c r="AH153" s="112">
        <f>IFERROR(VLOOKUP($Z153,Import!$B$3:$Z$408,12,FALSE),"")</f>
        <v>189</v>
      </c>
      <c r="AI153" s="218">
        <f>IFERROR(VLOOKUP($Z153,Import!$B$3:$Z$408,15,FALSE),"")</f>
        <v>4.01</v>
      </c>
      <c r="AJ153" s="218">
        <f>IFERROR(VLOOKUP($Z153,Import!$B$3:$Z$408,16,FALSE),"")</f>
        <v>1.25</v>
      </c>
      <c r="AK153" s="112">
        <f>IFERROR(VLOOKUP($Z153,Import!$B$3:$Z$408,13,FALSE),"")</f>
        <v>8</v>
      </c>
      <c r="AL153" s="112">
        <f>IFERROR(VLOOKUP($Z153,Import!$B$3:$Z$408,14,FALSE),"")</f>
        <v>0</v>
      </c>
      <c r="AM153" s="112">
        <f>IFERROR(VLOOKUP($Z153,Import!$B$3:$Z$408,17,FALSE),"")</f>
        <v>160</v>
      </c>
      <c r="AN153" s="2">
        <f t="shared" si="46"/>
        <v>757.89</v>
      </c>
      <c r="AO153" s="2">
        <f t="shared" si="47"/>
        <v>236.25</v>
      </c>
      <c r="AP153" s="2">
        <f>IF(AA153='User Input'!$C$1,1,0)</f>
        <v>0</v>
      </c>
      <c r="AQ153" s="2">
        <f t="shared" si="35"/>
        <v>0</v>
      </c>
      <c r="AR153" s="2">
        <f t="shared" si="36"/>
        <v>0</v>
      </c>
      <c r="AS153" s="2" t="str">
        <f t="shared" si="37"/>
        <v>Phil Hughes</v>
      </c>
      <c r="AT153" s="2">
        <f t="shared" si="38"/>
        <v>0</v>
      </c>
      <c r="AU153" s="9" t="str">
        <f t="shared" si="39"/>
        <v>MIN</v>
      </c>
    </row>
    <row r="154" spans="1:47" s="202" customFormat="1">
      <c r="A154" s="277">
        <f t="shared" si="48"/>
        <v>152</v>
      </c>
      <c r="B154" s="277">
        <f>IFERROR(VLOOKUP(C154,Import!$B$3:$T$450,19,FALSE),"")</f>
        <v>248</v>
      </c>
      <c r="C154" s="111" t="str">
        <f>IFERROR(VLOOKUP(A154,Import!$V$3:$X$419,3,FALSE),"")</f>
        <v>Ben Revere</v>
      </c>
      <c r="D154" s="236"/>
      <c r="E154" s="240"/>
      <c r="F154" s="112" t="str">
        <f>IFERROR(VLOOKUP($C154,Import!$B$3:$L$408,2,FALSE),"")</f>
        <v>PHI</v>
      </c>
      <c r="G154" s="112" t="str">
        <f>IFERROR(VLOOKUP($C154,Import!$B$3:$L$408,3,FALSE),"")</f>
        <v>OF</v>
      </c>
      <c r="H154" s="112" t="str">
        <f>IFERROR(VLOOKUP($C154,Import!$B$3:$L$408,4,FALSE),"")</f>
        <v>OF</v>
      </c>
      <c r="I154" s="112">
        <f>IFERROR(VLOOKUP($C154,Import!$B$3:$L$408,5,FALSE),"")</f>
        <v>2</v>
      </c>
      <c r="J154" s="112" t="str">
        <f>IFERROR(VLOOKUP($C154,Import!$B$3:$L$408,2,FALSE),"")</f>
        <v>PHI</v>
      </c>
      <c r="K154" s="112">
        <f>IFERROR(VLOOKUP($C154,Import!$B$3:$L$408,6,FALSE),"")</f>
        <v>534</v>
      </c>
      <c r="L154" s="112">
        <f>IFERROR(VLOOKUP($C154,Import!$B$3:$L$408,7,FALSE),"")</f>
        <v>72</v>
      </c>
      <c r="M154" s="112">
        <f>IFERROR(VLOOKUP($C154,Import!$B$3:$L$408,8,FALSE),"")</f>
        <v>0</v>
      </c>
      <c r="N154" s="112">
        <f>IFERROR(VLOOKUP($C154,Import!$B$3:$L$408,9,FALSE),"")</f>
        <v>28</v>
      </c>
      <c r="O154" s="112">
        <f>IFERROR(VLOOKUP($C154,Import!$B$3:$L$408,10,FALSE),"")</f>
        <v>31</v>
      </c>
      <c r="P154" s="278">
        <f>IFERROR(VLOOKUP($C154,Import!$B$3:$L$408,11,FALSE),"")</f>
        <v>0.29099999999999998</v>
      </c>
      <c r="Q154" s="2">
        <f t="shared" si="40"/>
        <v>155.39399999999998</v>
      </c>
      <c r="R154" s="2">
        <f>IF(D154='User Input'!$C$1,1,0)</f>
        <v>0</v>
      </c>
      <c r="S154" s="2">
        <f t="shared" si="44"/>
        <v>0</v>
      </c>
      <c r="T154" s="2">
        <f t="shared" si="45"/>
        <v>0</v>
      </c>
      <c r="U154" s="2" t="str">
        <f t="shared" si="41"/>
        <v>Ben Revere</v>
      </c>
      <c r="V154" s="2">
        <f t="shared" si="42"/>
        <v>0</v>
      </c>
      <c r="W154" s="9" t="str">
        <f t="shared" si="43"/>
        <v>PHI</v>
      </c>
      <c r="X154" s="231">
        <v>152</v>
      </c>
      <c r="Y154" s="280">
        <f>IFERROR(VLOOKUP(Z154,Import!$B$3:$T$450,19,FALSE),"")</f>
        <v>399</v>
      </c>
      <c r="Z154" s="227" t="str">
        <f>IFERROR(VLOOKUP(X154,Import!$W$3:$X$419,2,FALSE),"")</f>
        <v>Darren O’Day</v>
      </c>
      <c r="AA154" s="235"/>
      <c r="AB154" s="219"/>
      <c r="AC154" s="112" t="str">
        <f>IFERROR(VLOOKUP($Z154,Import!$B$3:$L$408,2,FALSE),"")</f>
        <v>BAL</v>
      </c>
      <c r="AD154" s="112" t="str">
        <f>IFERROR(VLOOKUP($Z154,Import!$B$3:$L$408,3,FALSE),"")</f>
        <v>RP</v>
      </c>
      <c r="AE154" s="112" t="str">
        <f>IFERROR(VLOOKUP($Z154,Import!$B$3:$L$408,4,FALSE),"")</f>
        <v>RP</v>
      </c>
      <c r="AF154" s="112">
        <f>IFERROR(VLOOKUP($Z154,Import!$B$3:$L$408,5,FALSE),"")</f>
        <v>-2</v>
      </c>
      <c r="AG154" s="112" t="str">
        <f>IFERROR(VLOOKUP($Z154,Import!$B$3:$L$408,2,FALSE),"")</f>
        <v>BAL</v>
      </c>
      <c r="AH154" s="112">
        <f>IFERROR(VLOOKUP($Z154,Import!$B$3:$Z$408,12,FALSE),"")</f>
        <v>58</v>
      </c>
      <c r="AI154" s="218">
        <f>IFERROR(VLOOKUP($Z154,Import!$B$3:$Z$408,15,FALSE),"")</f>
        <v>3.31</v>
      </c>
      <c r="AJ154" s="218">
        <f>IFERROR(VLOOKUP($Z154,Import!$B$3:$Z$408,16,FALSE),"")</f>
        <v>1.0900000000000001</v>
      </c>
      <c r="AK154" s="112">
        <f>IFERROR(VLOOKUP($Z154,Import!$B$3:$Z$408,13,FALSE),"")</f>
        <v>5</v>
      </c>
      <c r="AL154" s="112">
        <f>IFERROR(VLOOKUP($Z154,Import!$B$3:$Z$408,14,FALSE),"")</f>
        <v>3</v>
      </c>
      <c r="AM154" s="112">
        <f>IFERROR(VLOOKUP($Z154,Import!$B$3:$Z$408,17,FALSE),"")</f>
        <v>56</v>
      </c>
      <c r="AN154" s="2">
        <f t="shared" si="46"/>
        <v>191.98</v>
      </c>
      <c r="AO154" s="2">
        <f t="shared" si="47"/>
        <v>63.220000000000006</v>
      </c>
      <c r="AP154" s="2">
        <f>IF(AA154='User Input'!$C$1,1,0)</f>
        <v>0</v>
      </c>
      <c r="AQ154" s="2">
        <f t="shared" si="35"/>
        <v>0</v>
      </c>
      <c r="AR154" s="2">
        <f t="shared" si="36"/>
        <v>0</v>
      </c>
      <c r="AS154" s="2" t="str">
        <f t="shared" si="37"/>
        <v>Darren O’Day</v>
      </c>
      <c r="AT154" s="2">
        <f t="shared" si="38"/>
        <v>0</v>
      </c>
      <c r="AU154" s="9" t="str">
        <f t="shared" si="39"/>
        <v>BAL</v>
      </c>
    </row>
    <row r="155" spans="1:47" s="202" customFormat="1">
      <c r="A155" s="277">
        <f t="shared" si="48"/>
        <v>153</v>
      </c>
      <c r="B155" s="277">
        <f>IFERROR(VLOOKUP(C155,Import!$B$3:$T$450,19,FALSE),"")</f>
        <v>250</v>
      </c>
      <c r="C155" s="111" t="str">
        <f>IFERROR(VLOOKUP(A155,Import!$V$3:$X$419,3,FALSE),"")</f>
        <v>Denard Span</v>
      </c>
      <c r="D155" s="236"/>
      <c r="E155" s="240"/>
      <c r="F155" s="112" t="str">
        <f>IFERROR(VLOOKUP($C155,Import!$B$3:$L$408,2,FALSE),"")</f>
        <v>WAS</v>
      </c>
      <c r="G155" s="112" t="str">
        <f>IFERROR(VLOOKUP($C155,Import!$B$3:$L$408,3,FALSE),"")</f>
        <v>OF</v>
      </c>
      <c r="H155" s="112" t="str">
        <f>IFERROR(VLOOKUP($C155,Import!$B$3:$L$408,4,FALSE),"")</f>
        <v>OF</v>
      </c>
      <c r="I155" s="112">
        <f>IFERROR(VLOOKUP($C155,Import!$B$3:$L$408,5,FALSE),"")</f>
        <v>2</v>
      </c>
      <c r="J155" s="112" t="str">
        <f>IFERROR(VLOOKUP($C155,Import!$B$3:$L$408,2,FALSE),"")</f>
        <v>WAS</v>
      </c>
      <c r="K155" s="112">
        <f>IFERROR(VLOOKUP($C155,Import!$B$3:$L$408,6,FALSE),"")</f>
        <v>517</v>
      </c>
      <c r="L155" s="112">
        <f>IFERROR(VLOOKUP($C155,Import!$B$3:$L$408,7,FALSE),"")</f>
        <v>64</v>
      </c>
      <c r="M155" s="112">
        <f>IFERROR(VLOOKUP($C155,Import!$B$3:$L$408,8,FALSE),"")</f>
        <v>4</v>
      </c>
      <c r="N155" s="112">
        <f>IFERROR(VLOOKUP($C155,Import!$B$3:$L$408,9,FALSE),"")</f>
        <v>51</v>
      </c>
      <c r="O155" s="112">
        <f>IFERROR(VLOOKUP($C155,Import!$B$3:$L$408,10,FALSE),"")</f>
        <v>20</v>
      </c>
      <c r="P155" s="278">
        <f>IFERROR(VLOOKUP($C155,Import!$B$3:$L$408,11,FALSE),"")</f>
        <v>0.27600000000000002</v>
      </c>
      <c r="Q155" s="2">
        <f t="shared" si="40"/>
        <v>142.69200000000001</v>
      </c>
      <c r="R155" s="2">
        <f>IF(D155='User Input'!$C$1,1,0)</f>
        <v>0</v>
      </c>
      <c r="S155" s="2">
        <f t="shared" si="44"/>
        <v>0</v>
      </c>
      <c r="T155" s="2">
        <f t="shared" si="45"/>
        <v>0</v>
      </c>
      <c r="U155" s="2" t="str">
        <f t="shared" si="41"/>
        <v>Denard Span</v>
      </c>
      <c r="V155" s="2">
        <f t="shared" si="42"/>
        <v>0</v>
      </c>
      <c r="W155" s="9" t="str">
        <f t="shared" si="43"/>
        <v>WAS</v>
      </c>
      <c r="X155" s="231">
        <v>153</v>
      </c>
      <c r="Y155" s="280">
        <f>IFERROR(VLOOKUP(Z155,Import!$B$3:$T$450,19,FALSE),"")</f>
        <v>404</v>
      </c>
      <c r="Z155" s="227" t="str">
        <f>IFERROR(VLOOKUP(X155,Import!$W$3:$X$419,2,FALSE),"")</f>
        <v>Edinson Volquez</v>
      </c>
      <c r="AA155" s="235"/>
      <c r="AB155" s="238"/>
      <c r="AC155" s="112" t="str">
        <f>IFERROR(VLOOKUP($Z155,Import!$B$3:$L$408,2,FALSE),"")</f>
        <v>PIT</v>
      </c>
      <c r="AD155" s="112" t="str">
        <f>IFERROR(VLOOKUP($Z155,Import!$B$3:$L$408,3,FALSE),"")</f>
        <v>SP</v>
      </c>
      <c r="AE155" s="112" t="str">
        <f>IFERROR(VLOOKUP($Z155,Import!$B$3:$L$408,4,FALSE),"")</f>
        <v>SP</v>
      </c>
      <c r="AF155" s="112">
        <f>IFERROR(VLOOKUP($Z155,Import!$B$3:$L$408,5,FALSE),"")</f>
        <v>-2</v>
      </c>
      <c r="AG155" s="112" t="str">
        <f>IFERROR(VLOOKUP($Z155,Import!$B$3:$L$408,2,FALSE),"")</f>
        <v>PIT</v>
      </c>
      <c r="AH155" s="112">
        <f>IFERROR(VLOOKUP($Z155,Import!$B$3:$Z$408,12,FALSE),"")</f>
        <v>178</v>
      </c>
      <c r="AI155" s="218">
        <f>IFERROR(VLOOKUP($Z155,Import!$B$3:$Z$408,15,FALSE),"")</f>
        <v>4.2699999999999996</v>
      </c>
      <c r="AJ155" s="218">
        <f>IFERROR(VLOOKUP($Z155,Import!$B$3:$Z$408,16,FALSE),"")</f>
        <v>1.51</v>
      </c>
      <c r="AK155" s="112">
        <f>IFERROR(VLOOKUP($Z155,Import!$B$3:$Z$408,13,FALSE),"")</f>
        <v>10</v>
      </c>
      <c r="AL155" s="112">
        <f>IFERROR(VLOOKUP($Z155,Import!$B$3:$Z$408,14,FALSE),"")</f>
        <v>0</v>
      </c>
      <c r="AM155" s="112">
        <f>IFERROR(VLOOKUP($Z155,Import!$B$3:$Z$408,17,FALSE),"")</f>
        <v>159</v>
      </c>
      <c r="AN155" s="2">
        <f t="shared" si="46"/>
        <v>760.06</v>
      </c>
      <c r="AO155" s="2">
        <f t="shared" si="47"/>
        <v>268.78000000000003</v>
      </c>
      <c r="AP155" s="2">
        <f>IF(AA155='User Input'!$C$1,1,0)</f>
        <v>0</v>
      </c>
      <c r="AQ155" s="2">
        <f t="shared" si="35"/>
        <v>0</v>
      </c>
      <c r="AR155" s="2">
        <f t="shared" si="36"/>
        <v>0</v>
      </c>
      <c r="AS155" s="2" t="str">
        <f t="shared" si="37"/>
        <v>Edinson Volquez</v>
      </c>
      <c r="AT155" s="2">
        <f t="shared" si="38"/>
        <v>0</v>
      </c>
      <c r="AU155" s="9" t="str">
        <f t="shared" si="39"/>
        <v>PIT</v>
      </c>
    </row>
    <row r="156" spans="1:47" s="202" customFormat="1">
      <c r="A156" s="277">
        <f t="shared" si="48"/>
        <v>154</v>
      </c>
      <c r="B156" s="277">
        <f>IFERROR(VLOOKUP(C156,Import!$B$3:$T$450,19,FALSE),"")</f>
        <v>252</v>
      </c>
      <c r="C156" s="111" t="str">
        <f>IFERROR(VLOOKUP(A156,Import!$V$3:$X$419,3,FALSE),"")</f>
        <v>Kolten Wong</v>
      </c>
      <c r="D156" s="235"/>
      <c r="E156" s="120"/>
      <c r="F156" s="112" t="str">
        <f>IFERROR(VLOOKUP($C156,Import!$B$3:$L$408,2,FALSE),"")</f>
        <v>STL</v>
      </c>
      <c r="G156" s="112" t="str">
        <f>IFERROR(VLOOKUP($C156,Import!$B$3:$L$408,3,FALSE),"")</f>
        <v>2B</v>
      </c>
      <c r="H156" s="112" t="str">
        <f>IFERROR(VLOOKUP($C156,Import!$B$3:$L$408,4,FALSE),"")</f>
        <v>2B</v>
      </c>
      <c r="I156" s="112">
        <f>IFERROR(VLOOKUP($C156,Import!$B$3:$L$408,5,FALSE),"")</f>
        <v>2</v>
      </c>
      <c r="J156" s="112" t="str">
        <f>IFERROR(VLOOKUP($C156,Import!$B$3:$L$408,2,FALSE),"")</f>
        <v>STL</v>
      </c>
      <c r="K156" s="112">
        <f>IFERROR(VLOOKUP($C156,Import!$B$3:$L$408,6,FALSE),"")</f>
        <v>414</v>
      </c>
      <c r="L156" s="112">
        <f>IFERROR(VLOOKUP($C156,Import!$B$3:$L$408,7,FALSE),"")</f>
        <v>42</v>
      </c>
      <c r="M156" s="112">
        <f>IFERROR(VLOOKUP($C156,Import!$B$3:$L$408,8,FALSE),"")</f>
        <v>8</v>
      </c>
      <c r="N156" s="112">
        <f>IFERROR(VLOOKUP($C156,Import!$B$3:$L$408,9,FALSE),"")</f>
        <v>47</v>
      </c>
      <c r="O156" s="112">
        <f>IFERROR(VLOOKUP($C156,Import!$B$3:$L$408,10,FALSE),"")</f>
        <v>16</v>
      </c>
      <c r="P156" s="278">
        <f>IFERROR(VLOOKUP($C156,Import!$B$3:$L$408,11,FALSE),"")</f>
        <v>0.27200000000000002</v>
      </c>
      <c r="Q156" s="2">
        <f t="shared" si="40"/>
        <v>112.608</v>
      </c>
      <c r="R156" s="2">
        <f>IF(D156='User Input'!$C$1,1,0)</f>
        <v>0</v>
      </c>
      <c r="S156" s="2">
        <f t="shared" si="44"/>
        <v>0</v>
      </c>
      <c r="T156" s="2">
        <f t="shared" si="45"/>
        <v>0</v>
      </c>
      <c r="U156" s="2" t="str">
        <f t="shared" si="41"/>
        <v>Kolten Wong</v>
      </c>
      <c r="V156" s="2">
        <f t="shared" si="42"/>
        <v>0</v>
      </c>
      <c r="W156" s="9" t="str">
        <f t="shared" si="43"/>
        <v>STL</v>
      </c>
      <c r="X156" s="231">
        <v>154</v>
      </c>
      <c r="Y156" s="280">
        <f>IFERROR(VLOOKUP(Z156,Import!$B$3:$T$450,19,FALSE),"")</f>
        <v>405</v>
      </c>
      <c r="Z156" s="227" t="str">
        <f>IFERROR(VLOOKUP(X156,Import!$W$3:$X$419,2,FALSE),"")</f>
        <v>Josh Beckett</v>
      </c>
      <c r="AA156" s="235"/>
      <c r="AB156" s="206"/>
      <c r="AC156" s="112" t="str">
        <f>IFERROR(VLOOKUP($Z156,Import!$B$3:$L$408,2,FALSE),"")</f>
        <v>LAN</v>
      </c>
      <c r="AD156" s="112" t="str">
        <f>IFERROR(VLOOKUP($Z156,Import!$B$3:$L$408,3,FALSE),"")</f>
        <v>SP</v>
      </c>
      <c r="AE156" s="112" t="str">
        <f>IFERROR(VLOOKUP($Z156,Import!$B$3:$L$408,4,FALSE),"")</f>
        <v>SP</v>
      </c>
      <c r="AF156" s="112">
        <f>IFERROR(VLOOKUP($Z156,Import!$B$3:$L$408,5,FALSE),"")</f>
        <v>-2</v>
      </c>
      <c r="AG156" s="112" t="str">
        <f>IFERROR(VLOOKUP($Z156,Import!$B$3:$L$408,2,FALSE),"")</f>
        <v>LAN</v>
      </c>
      <c r="AH156" s="112">
        <f>IFERROR(VLOOKUP($Z156,Import!$B$3:$Z$408,12,FALSE),"")</f>
        <v>130</v>
      </c>
      <c r="AI156" s="218">
        <f>IFERROR(VLOOKUP($Z156,Import!$B$3:$Z$408,15,FALSE),"")</f>
        <v>4.24</v>
      </c>
      <c r="AJ156" s="218">
        <f>IFERROR(VLOOKUP($Z156,Import!$B$3:$Z$408,16,FALSE),"")</f>
        <v>1.29</v>
      </c>
      <c r="AK156" s="112">
        <f>IFERROR(VLOOKUP($Z156,Import!$B$3:$Z$408,13,FALSE),"")</f>
        <v>9</v>
      </c>
      <c r="AL156" s="112">
        <f>IFERROR(VLOOKUP($Z156,Import!$B$3:$Z$408,14,FALSE),"")</f>
        <v>0</v>
      </c>
      <c r="AM156" s="112">
        <f>IFERROR(VLOOKUP($Z156,Import!$B$3:$Z$408,17,FALSE),"")</f>
        <v>109</v>
      </c>
      <c r="AN156" s="2">
        <f t="shared" si="46"/>
        <v>551.20000000000005</v>
      </c>
      <c r="AO156" s="2">
        <f t="shared" si="47"/>
        <v>167.70000000000002</v>
      </c>
      <c r="AP156" s="2">
        <f>IF(AA156='User Input'!$C$1,1,0)</f>
        <v>0</v>
      </c>
      <c r="AQ156" s="2">
        <f t="shared" si="35"/>
        <v>0</v>
      </c>
      <c r="AR156" s="2">
        <f t="shared" si="36"/>
        <v>0</v>
      </c>
      <c r="AS156" s="2" t="str">
        <f t="shared" si="37"/>
        <v>Josh Beckett</v>
      </c>
      <c r="AT156" s="2">
        <f t="shared" si="38"/>
        <v>0</v>
      </c>
      <c r="AU156" s="9" t="str">
        <f t="shared" si="39"/>
        <v>LAN</v>
      </c>
    </row>
    <row r="157" spans="1:47" s="202" customFormat="1">
      <c r="A157" s="277">
        <f t="shared" si="48"/>
        <v>155</v>
      </c>
      <c r="B157" s="277">
        <f>IFERROR(VLOOKUP(C157,Import!$B$3:$T$450,19,FALSE),"")</f>
        <v>253</v>
      </c>
      <c r="C157" s="111" t="str">
        <f>IFERROR(VLOOKUP(A157,Import!$V$3:$X$419,3,FALSE),"")</f>
        <v>Eric Young</v>
      </c>
      <c r="D157" s="236"/>
      <c r="E157" s="240"/>
      <c r="F157" s="112" t="str">
        <f>IFERROR(VLOOKUP($C157,Import!$B$3:$L$408,2,FALSE),"")</f>
        <v>NYN</v>
      </c>
      <c r="G157" s="112" t="str">
        <f>IFERROR(VLOOKUP($C157,Import!$B$3:$L$408,3,FALSE),"")</f>
        <v>OF</v>
      </c>
      <c r="H157" s="112" t="str">
        <f>IFERROR(VLOOKUP($C157,Import!$B$3:$L$408,4,FALSE),"")</f>
        <v>OF</v>
      </c>
      <c r="I157" s="112">
        <f>IFERROR(VLOOKUP($C157,Import!$B$3:$L$408,5,FALSE),"")</f>
        <v>2</v>
      </c>
      <c r="J157" s="112" t="str">
        <f>IFERROR(VLOOKUP($C157,Import!$B$3:$L$408,2,FALSE),"")</f>
        <v>NYN</v>
      </c>
      <c r="K157" s="112">
        <f>IFERROR(VLOOKUP($C157,Import!$B$3:$L$408,6,FALSE),"")</f>
        <v>354</v>
      </c>
      <c r="L157" s="112">
        <f>IFERROR(VLOOKUP($C157,Import!$B$3:$L$408,7,FALSE),"")</f>
        <v>55</v>
      </c>
      <c r="M157" s="112">
        <f>IFERROR(VLOOKUP($C157,Import!$B$3:$L$408,8,FALSE),"")</f>
        <v>2</v>
      </c>
      <c r="N157" s="112">
        <f>IFERROR(VLOOKUP($C157,Import!$B$3:$L$408,9,FALSE),"")</f>
        <v>25</v>
      </c>
      <c r="O157" s="112">
        <f>IFERROR(VLOOKUP($C157,Import!$B$3:$L$408,10,FALSE),"")</f>
        <v>31</v>
      </c>
      <c r="P157" s="278">
        <f>IFERROR(VLOOKUP($C157,Import!$B$3:$L$408,11,FALSE),"")</f>
        <v>0.252</v>
      </c>
      <c r="Q157" s="2">
        <f t="shared" si="40"/>
        <v>89.207999999999998</v>
      </c>
      <c r="R157" s="2">
        <f>IF(D157='User Input'!$C$1,1,0)</f>
        <v>0</v>
      </c>
      <c r="S157" s="2">
        <f t="shared" si="44"/>
        <v>0</v>
      </c>
      <c r="T157" s="2">
        <f t="shared" si="45"/>
        <v>0</v>
      </c>
      <c r="U157" s="2" t="str">
        <f t="shared" si="41"/>
        <v>Eric Young</v>
      </c>
      <c r="V157" s="2">
        <f t="shared" si="42"/>
        <v>0</v>
      </c>
      <c r="W157" s="9" t="str">
        <f t="shared" si="43"/>
        <v>NYN</v>
      </c>
      <c r="X157" s="231">
        <v>155</v>
      </c>
      <c r="Y157" s="280" t="str">
        <f>IFERROR(VLOOKUP(Z157,Import!$B$3:$T$450,19,FALSE),"")</f>
        <v/>
      </c>
      <c r="Z157" s="227" t="str">
        <f>IFERROR(VLOOKUP(X157,Import!$W$3:$X$419,2,FALSE),"")</f>
        <v/>
      </c>
      <c r="AA157" s="235"/>
      <c r="AB157" s="238"/>
      <c r="AC157" s="112" t="str">
        <f>IFERROR(VLOOKUP($Z157,Import!$B$3:$L$408,2,FALSE),"")</f>
        <v/>
      </c>
      <c r="AD157" s="112" t="str">
        <f>IFERROR(VLOOKUP($Z157,Import!$B$3:$L$408,3,FALSE),"")</f>
        <v/>
      </c>
      <c r="AE157" s="112" t="str">
        <f>IFERROR(VLOOKUP($Z157,Import!$B$3:$L$408,4,FALSE),"")</f>
        <v/>
      </c>
      <c r="AF157" s="112" t="str">
        <f>IFERROR(VLOOKUP($Z157,Import!$B$3:$L$408,5,FALSE),"")</f>
        <v/>
      </c>
      <c r="AG157" s="112" t="str">
        <f>IFERROR(VLOOKUP($Z157,Import!$B$3:$L$408,2,FALSE),"")</f>
        <v/>
      </c>
      <c r="AH157" s="112" t="str">
        <f>IFERROR(VLOOKUP($Z157,Import!$B$3:$Z$408,12,FALSE),"")</f>
        <v/>
      </c>
      <c r="AI157" s="218" t="str">
        <f>IFERROR(VLOOKUP($Z157,Import!$B$3:$Z$408,15,FALSE),"")</f>
        <v/>
      </c>
      <c r="AJ157" s="218" t="str">
        <f>IFERROR(VLOOKUP($Z157,Import!$B$3:$Z$408,16,FALSE),"")</f>
        <v/>
      </c>
      <c r="AK157" s="112" t="str">
        <f>IFERROR(VLOOKUP($Z157,Import!$B$3:$Z$408,13,FALSE),"")</f>
        <v/>
      </c>
      <c r="AL157" s="112" t="str">
        <f>IFERROR(VLOOKUP($Z157,Import!$B$3:$Z$408,14,FALSE),"")</f>
        <v/>
      </c>
      <c r="AM157" s="112" t="str">
        <f>IFERROR(VLOOKUP($Z157,Import!$B$3:$Z$408,17,FALSE),"")</f>
        <v/>
      </c>
      <c r="AN157" s="2" t="e">
        <f t="shared" si="46"/>
        <v>#VALUE!</v>
      </c>
      <c r="AO157" s="2" t="e">
        <f t="shared" si="47"/>
        <v>#VALUE!</v>
      </c>
      <c r="AP157" s="2">
        <f>IF(AA157='User Input'!$C$1,1,0)</f>
        <v>0</v>
      </c>
      <c r="AQ157" s="2">
        <f t="shared" si="35"/>
        <v>0</v>
      </c>
      <c r="AR157" s="2">
        <f t="shared" si="36"/>
        <v>0</v>
      </c>
      <c r="AS157" s="2" t="str">
        <f t="shared" si="37"/>
        <v/>
      </c>
      <c r="AT157" s="2">
        <f t="shared" si="38"/>
        <v>0</v>
      </c>
      <c r="AU157" s="9" t="str">
        <f t="shared" si="39"/>
        <v/>
      </c>
    </row>
    <row r="158" spans="1:47" s="202" customFormat="1">
      <c r="A158" s="277">
        <f t="shared" si="48"/>
        <v>156</v>
      </c>
      <c r="B158" s="277">
        <f>IFERROR(VLOOKUP(C158,Import!$B$3:$T$450,19,FALSE),"")</f>
        <v>259</v>
      </c>
      <c r="C158" s="111" t="str">
        <f>IFERROR(VLOOKUP(A158,Import!$V$3:$X$419,3,FALSE),"")</f>
        <v>Colby Rasmus</v>
      </c>
      <c r="D158" s="236"/>
      <c r="E158" s="240"/>
      <c r="F158" s="112" t="str">
        <f>IFERROR(VLOOKUP($C158,Import!$B$3:$L$408,2,FALSE),"")</f>
        <v>TOR</v>
      </c>
      <c r="G158" s="112" t="str">
        <f>IFERROR(VLOOKUP($C158,Import!$B$3:$L$408,3,FALSE),"")</f>
        <v>OF</v>
      </c>
      <c r="H158" s="112" t="str">
        <f>IFERROR(VLOOKUP($C158,Import!$B$3:$L$408,4,FALSE),"")</f>
        <v>OF</v>
      </c>
      <c r="I158" s="112">
        <f>IFERROR(VLOOKUP($C158,Import!$B$3:$L$408,5,FALSE),"")</f>
        <v>1</v>
      </c>
      <c r="J158" s="112" t="str">
        <f>IFERROR(VLOOKUP($C158,Import!$B$3:$L$408,2,FALSE),"")</f>
        <v>TOR</v>
      </c>
      <c r="K158" s="112">
        <f>IFERROR(VLOOKUP($C158,Import!$B$3:$L$408,6,FALSE),"")</f>
        <v>489</v>
      </c>
      <c r="L158" s="112">
        <f>IFERROR(VLOOKUP($C158,Import!$B$3:$L$408,7,FALSE),"")</f>
        <v>62</v>
      </c>
      <c r="M158" s="112">
        <f>IFERROR(VLOOKUP($C158,Import!$B$3:$L$408,8,FALSE),"")</f>
        <v>24</v>
      </c>
      <c r="N158" s="112">
        <f>IFERROR(VLOOKUP($C158,Import!$B$3:$L$408,9,FALSE),"")</f>
        <v>73</v>
      </c>
      <c r="O158" s="112">
        <f>IFERROR(VLOOKUP($C158,Import!$B$3:$L$408,10,FALSE),"")</f>
        <v>3</v>
      </c>
      <c r="P158" s="278">
        <f>IFERROR(VLOOKUP($C158,Import!$B$3:$L$408,11,FALSE),"")</f>
        <v>0.251</v>
      </c>
      <c r="Q158" s="2">
        <f t="shared" si="40"/>
        <v>122.739</v>
      </c>
      <c r="R158" s="2">
        <f>IF(D158='User Input'!$C$1,1,0)</f>
        <v>0</v>
      </c>
      <c r="S158" s="2">
        <f t="shared" si="44"/>
        <v>0</v>
      </c>
      <c r="T158" s="2">
        <f t="shared" si="45"/>
        <v>0</v>
      </c>
      <c r="U158" s="2" t="str">
        <f t="shared" si="41"/>
        <v>Colby Rasmus</v>
      </c>
      <c r="V158" s="2">
        <f t="shared" si="42"/>
        <v>0</v>
      </c>
      <c r="W158" s="9" t="str">
        <f t="shared" si="43"/>
        <v>TOR</v>
      </c>
      <c r="X158" s="231">
        <v>156</v>
      </c>
      <c r="Y158" s="280" t="str">
        <f>IFERROR(VLOOKUP(Z158,Import!$B$3:$T$450,19,FALSE),"")</f>
        <v/>
      </c>
      <c r="Z158" s="227" t="str">
        <f>IFERROR(VLOOKUP(X158,Import!$W$3:$X$419,2,FALSE),"")</f>
        <v/>
      </c>
      <c r="AA158" s="235"/>
      <c r="AB158" s="206"/>
      <c r="AC158" s="112" t="str">
        <f>IFERROR(VLOOKUP($Z158,Import!$B$3:$L$408,2,FALSE),"")</f>
        <v/>
      </c>
      <c r="AD158" s="112" t="str">
        <f>IFERROR(VLOOKUP($Z158,Import!$B$3:$L$408,3,FALSE),"")</f>
        <v/>
      </c>
      <c r="AE158" s="112" t="str">
        <f>IFERROR(VLOOKUP($Z158,Import!$B$3:$L$408,4,FALSE),"")</f>
        <v/>
      </c>
      <c r="AF158" s="112" t="str">
        <f>IFERROR(VLOOKUP($Z158,Import!$B$3:$L$408,5,FALSE),"")</f>
        <v/>
      </c>
      <c r="AG158" s="112" t="str">
        <f>IFERROR(VLOOKUP($Z158,Import!$B$3:$L$408,2,FALSE),"")</f>
        <v/>
      </c>
      <c r="AH158" s="112" t="str">
        <f>IFERROR(VLOOKUP($Z158,Import!$B$3:$Z$408,12,FALSE),"")</f>
        <v/>
      </c>
      <c r="AI158" s="218" t="str">
        <f>IFERROR(VLOOKUP($Z158,Import!$B$3:$Z$408,15,FALSE),"")</f>
        <v/>
      </c>
      <c r="AJ158" s="218" t="str">
        <f>IFERROR(VLOOKUP($Z158,Import!$B$3:$Z$408,16,FALSE),"")</f>
        <v/>
      </c>
      <c r="AK158" s="112" t="str">
        <f>IFERROR(VLOOKUP($Z158,Import!$B$3:$Z$408,13,FALSE),"")</f>
        <v/>
      </c>
      <c r="AL158" s="112" t="str">
        <f>IFERROR(VLOOKUP($Z158,Import!$B$3:$Z$408,14,FALSE),"")</f>
        <v/>
      </c>
      <c r="AM158" s="112" t="str">
        <f>IFERROR(VLOOKUP($Z158,Import!$B$3:$Z$408,17,FALSE),"")</f>
        <v/>
      </c>
      <c r="AN158" s="2" t="e">
        <f t="shared" si="46"/>
        <v>#VALUE!</v>
      </c>
      <c r="AO158" s="2" t="e">
        <f t="shared" si="47"/>
        <v>#VALUE!</v>
      </c>
      <c r="AP158" s="2">
        <f>IF(AA158='User Input'!$C$1,1,0)</f>
        <v>0</v>
      </c>
      <c r="AQ158" s="2">
        <f t="shared" si="35"/>
        <v>0</v>
      </c>
      <c r="AR158" s="2">
        <f t="shared" si="36"/>
        <v>0</v>
      </c>
      <c r="AS158" s="2" t="str">
        <f t="shared" si="37"/>
        <v/>
      </c>
      <c r="AT158" s="2">
        <f t="shared" si="38"/>
        <v>0</v>
      </c>
      <c r="AU158" s="9" t="str">
        <f t="shared" si="39"/>
        <v/>
      </c>
    </row>
    <row r="159" spans="1:47" s="202" customFormat="1">
      <c r="A159" s="277">
        <f t="shared" si="48"/>
        <v>157</v>
      </c>
      <c r="B159" s="277">
        <f>IFERROR(VLOOKUP(C159,Import!$B$3:$T$450,19,FALSE),"")</f>
        <v>264</v>
      </c>
      <c r="C159" s="111" t="str">
        <f>IFERROR(VLOOKUP(A159,Import!$V$3:$X$419,3,FALSE),"")</f>
        <v>A.J. Pierzynski</v>
      </c>
      <c r="D159" s="235"/>
      <c r="E159" s="204"/>
      <c r="F159" s="112" t="str">
        <f>IFERROR(VLOOKUP($C159,Import!$B$3:$L$408,2,FALSE),"")</f>
        <v>BOS</v>
      </c>
      <c r="G159" s="112" t="str">
        <f>IFERROR(VLOOKUP($C159,Import!$B$3:$L$408,3,FALSE),"")</f>
        <v>C</v>
      </c>
      <c r="H159" s="112" t="str">
        <f>IFERROR(VLOOKUP($C159,Import!$B$3:$L$408,4,FALSE),"")</f>
        <v>C</v>
      </c>
      <c r="I159" s="112">
        <f>IFERROR(VLOOKUP($C159,Import!$B$3:$L$408,5,FALSE),"")</f>
        <v>1</v>
      </c>
      <c r="J159" s="112" t="str">
        <f>IFERROR(VLOOKUP($C159,Import!$B$3:$L$408,2,FALSE),"")</f>
        <v>BOS</v>
      </c>
      <c r="K159" s="112">
        <f>IFERROR(VLOOKUP($C159,Import!$B$3:$L$408,6,FALSE),"")</f>
        <v>479</v>
      </c>
      <c r="L159" s="112">
        <f>IFERROR(VLOOKUP($C159,Import!$B$3:$L$408,7,FALSE),"")</f>
        <v>66</v>
      </c>
      <c r="M159" s="112">
        <f>IFERROR(VLOOKUP($C159,Import!$B$3:$L$408,8,FALSE),"")</f>
        <v>15</v>
      </c>
      <c r="N159" s="112">
        <f>IFERROR(VLOOKUP($C159,Import!$B$3:$L$408,9,FALSE),"")</f>
        <v>75</v>
      </c>
      <c r="O159" s="112">
        <f>IFERROR(VLOOKUP($C159,Import!$B$3:$L$408,10,FALSE),"")</f>
        <v>0</v>
      </c>
      <c r="P159" s="278">
        <f>IFERROR(VLOOKUP($C159,Import!$B$3:$L$408,11,FALSE),"")</f>
        <v>0.26900000000000002</v>
      </c>
      <c r="Q159" s="2">
        <f t="shared" si="40"/>
        <v>128.851</v>
      </c>
      <c r="R159" s="2">
        <f>IF(D159='User Input'!$C$1,1,0)</f>
        <v>0</v>
      </c>
      <c r="S159" s="2">
        <f t="shared" si="44"/>
        <v>0</v>
      </c>
      <c r="T159" s="2">
        <f t="shared" si="45"/>
        <v>0</v>
      </c>
      <c r="U159" s="2" t="str">
        <f t="shared" si="41"/>
        <v>A.J. Pierzynski</v>
      </c>
      <c r="V159" s="2">
        <f t="shared" si="42"/>
        <v>0</v>
      </c>
      <c r="W159" s="9" t="str">
        <f t="shared" si="43"/>
        <v>BOS</v>
      </c>
      <c r="X159" s="231">
        <v>157</v>
      </c>
      <c r="Y159" s="280" t="str">
        <f>IFERROR(VLOOKUP(Z159,Import!$B$3:$T$450,19,FALSE),"")</f>
        <v/>
      </c>
      <c r="Z159" s="227" t="str">
        <f>IFERROR(VLOOKUP(X159,Import!$W$3:$X$419,2,FALSE),"")</f>
        <v/>
      </c>
      <c r="AA159" s="235"/>
      <c r="AB159" s="206"/>
      <c r="AC159" s="112" t="str">
        <f>IFERROR(VLOOKUP($Z159,Import!$B$3:$L$408,2,FALSE),"")</f>
        <v/>
      </c>
      <c r="AD159" s="112" t="str">
        <f>IFERROR(VLOOKUP($Z159,Import!$B$3:$L$408,3,FALSE),"")</f>
        <v/>
      </c>
      <c r="AE159" s="112" t="str">
        <f>IFERROR(VLOOKUP($Z159,Import!$B$3:$L$408,4,FALSE),"")</f>
        <v/>
      </c>
      <c r="AF159" s="112" t="str">
        <f>IFERROR(VLOOKUP($Z159,Import!$B$3:$L$408,5,FALSE),"")</f>
        <v/>
      </c>
      <c r="AG159" s="112" t="str">
        <f>IFERROR(VLOOKUP($Z159,Import!$B$3:$L$408,2,FALSE),"")</f>
        <v/>
      </c>
      <c r="AH159" s="112" t="str">
        <f>IFERROR(VLOOKUP($Z159,Import!$B$3:$Z$408,12,FALSE),"")</f>
        <v/>
      </c>
      <c r="AI159" s="218" t="str">
        <f>IFERROR(VLOOKUP($Z159,Import!$B$3:$Z$408,15,FALSE),"")</f>
        <v/>
      </c>
      <c r="AJ159" s="218" t="str">
        <f>IFERROR(VLOOKUP($Z159,Import!$B$3:$Z$408,16,FALSE),"")</f>
        <v/>
      </c>
      <c r="AK159" s="112" t="str">
        <f>IFERROR(VLOOKUP($Z159,Import!$B$3:$Z$408,13,FALSE),"")</f>
        <v/>
      </c>
      <c r="AL159" s="112" t="str">
        <f>IFERROR(VLOOKUP($Z159,Import!$B$3:$Z$408,14,FALSE),"")</f>
        <v/>
      </c>
      <c r="AM159" s="112" t="str">
        <f>IFERROR(VLOOKUP($Z159,Import!$B$3:$Z$408,17,FALSE),"")</f>
        <v/>
      </c>
      <c r="AN159" s="2" t="e">
        <f t="shared" si="46"/>
        <v>#VALUE!</v>
      </c>
      <c r="AO159" s="2" t="e">
        <f t="shared" si="47"/>
        <v>#VALUE!</v>
      </c>
      <c r="AP159" s="2">
        <f>IF(AA159='User Input'!$C$1,1,0)</f>
        <v>0</v>
      </c>
      <c r="AQ159" s="2">
        <f t="shared" si="35"/>
        <v>0</v>
      </c>
      <c r="AR159" s="2">
        <f t="shared" si="36"/>
        <v>0</v>
      </c>
      <c r="AS159" s="2" t="str">
        <f t="shared" si="37"/>
        <v/>
      </c>
      <c r="AT159" s="2">
        <f t="shared" si="38"/>
        <v>0</v>
      </c>
      <c r="AU159" s="9" t="str">
        <f t="shared" si="39"/>
        <v/>
      </c>
    </row>
    <row r="160" spans="1:47" s="202" customFormat="1">
      <c r="A160" s="277">
        <f t="shared" si="48"/>
        <v>158</v>
      </c>
      <c r="B160" s="277">
        <f>IFERROR(VLOOKUP(C160,Import!$B$3:$T$450,19,FALSE),"")</f>
        <v>267</v>
      </c>
      <c r="C160" s="111" t="str">
        <f>IFERROR(VLOOKUP(A160,Import!$V$3:$X$419,3,FALSE),"")</f>
        <v>Miguel Montero</v>
      </c>
      <c r="D160" s="235"/>
      <c r="E160" s="120"/>
      <c r="F160" s="112" t="str">
        <f>IFERROR(VLOOKUP($C160,Import!$B$3:$L$408,2,FALSE),"")</f>
        <v>ARI</v>
      </c>
      <c r="G160" s="112" t="str">
        <f>IFERROR(VLOOKUP($C160,Import!$B$3:$L$408,3,FALSE),"")</f>
        <v>C</v>
      </c>
      <c r="H160" s="112" t="str">
        <f>IFERROR(VLOOKUP($C160,Import!$B$3:$L$408,4,FALSE),"")</f>
        <v>C</v>
      </c>
      <c r="I160" s="112">
        <f>IFERROR(VLOOKUP($C160,Import!$B$3:$L$408,5,FALSE),"")</f>
        <v>1</v>
      </c>
      <c r="J160" s="112" t="str">
        <f>IFERROR(VLOOKUP($C160,Import!$B$3:$L$408,2,FALSE),"")</f>
        <v>ARI</v>
      </c>
      <c r="K160" s="112">
        <f>IFERROR(VLOOKUP($C160,Import!$B$3:$L$408,6,FALSE),"")</f>
        <v>483</v>
      </c>
      <c r="L160" s="112">
        <f>IFERROR(VLOOKUP($C160,Import!$B$3:$L$408,7,FALSE),"")</f>
        <v>63</v>
      </c>
      <c r="M160" s="112">
        <f>IFERROR(VLOOKUP($C160,Import!$B$3:$L$408,8,FALSE),"")</f>
        <v>14</v>
      </c>
      <c r="N160" s="112">
        <f>IFERROR(VLOOKUP($C160,Import!$B$3:$L$408,9,FALSE),"")</f>
        <v>68</v>
      </c>
      <c r="O160" s="112">
        <f>IFERROR(VLOOKUP($C160,Import!$B$3:$L$408,10,FALSE),"")</f>
        <v>0</v>
      </c>
      <c r="P160" s="278">
        <f>IFERROR(VLOOKUP($C160,Import!$B$3:$L$408,11,FALSE),"")</f>
        <v>0.26100000000000001</v>
      </c>
      <c r="Q160" s="2">
        <f t="shared" si="40"/>
        <v>126.063</v>
      </c>
      <c r="R160" s="2">
        <f>IF(D160='User Input'!$C$1,1,0)</f>
        <v>0</v>
      </c>
      <c r="S160" s="2">
        <f t="shared" si="44"/>
        <v>0</v>
      </c>
      <c r="T160" s="2">
        <f t="shared" si="45"/>
        <v>0</v>
      </c>
      <c r="U160" s="2" t="str">
        <f t="shared" si="41"/>
        <v>Miguel Montero</v>
      </c>
      <c r="V160" s="2">
        <f t="shared" si="42"/>
        <v>0</v>
      </c>
      <c r="W160" s="9" t="str">
        <f t="shared" si="43"/>
        <v>ARI</v>
      </c>
      <c r="X160" s="231">
        <v>158</v>
      </c>
      <c r="Y160" s="280" t="str">
        <f>IFERROR(VLOOKUP(Z160,Import!$B$3:$T$450,19,FALSE),"")</f>
        <v/>
      </c>
      <c r="Z160" s="227" t="str">
        <f>IFERROR(VLOOKUP(X160,Import!$W$3:$X$419,2,FALSE),"")</f>
        <v/>
      </c>
      <c r="AA160" s="235"/>
      <c r="AB160" s="206"/>
      <c r="AC160" s="112" t="str">
        <f>IFERROR(VLOOKUP($Z160,Import!$B$3:$L$408,2,FALSE),"")</f>
        <v/>
      </c>
      <c r="AD160" s="112" t="str">
        <f>IFERROR(VLOOKUP($Z160,Import!$B$3:$L$408,3,FALSE),"")</f>
        <v/>
      </c>
      <c r="AE160" s="112" t="str">
        <f>IFERROR(VLOOKUP($Z160,Import!$B$3:$L$408,4,FALSE),"")</f>
        <v/>
      </c>
      <c r="AF160" s="112" t="str">
        <f>IFERROR(VLOOKUP($Z160,Import!$B$3:$L$408,5,FALSE),"")</f>
        <v/>
      </c>
      <c r="AG160" s="112" t="str">
        <f>IFERROR(VLOOKUP($Z160,Import!$B$3:$L$408,2,FALSE),"")</f>
        <v/>
      </c>
      <c r="AH160" s="112" t="str">
        <f>IFERROR(VLOOKUP($Z160,Import!$B$3:$Z$408,12,FALSE),"")</f>
        <v/>
      </c>
      <c r="AI160" s="218" t="str">
        <f>IFERROR(VLOOKUP($Z160,Import!$B$3:$Z$408,15,FALSE),"")</f>
        <v/>
      </c>
      <c r="AJ160" s="218" t="str">
        <f>IFERROR(VLOOKUP($Z160,Import!$B$3:$Z$408,16,FALSE),"")</f>
        <v/>
      </c>
      <c r="AK160" s="112" t="str">
        <f>IFERROR(VLOOKUP($Z160,Import!$B$3:$Z$408,13,FALSE),"")</f>
        <v/>
      </c>
      <c r="AL160" s="112" t="str">
        <f>IFERROR(VLOOKUP($Z160,Import!$B$3:$Z$408,14,FALSE),"")</f>
        <v/>
      </c>
      <c r="AM160" s="112" t="str">
        <f>IFERROR(VLOOKUP($Z160,Import!$B$3:$Z$408,17,FALSE),"")</f>
        <v/>
      </c>
      <c r="AN160" s="2" t="e">
        <f t="shared" si="46"/>
        <v>#VALUE!</v>
      </c>
      <c r="AO160" s="2" t="e">
        <f t="shared" si="47"/>
        <v>#VALUE!</v>
      </c>
      <c r="AP160" s="2">
        <f>IF(AA160='User Input'!$C$1,1,0)</f>
        <v>0</v>
      </c>
      <c r="AQ160" s="2">
        <f t="shared" si="35"/>
        <v>0</v>
      </c>
      <c r="AR160" s="2">
        <f t="shared" si="36"/>
        <v>0</v>
      </c>
      <c r="AS160" s="2" t="str">
        <f t="shared" si="37"/>
        <v/>
      </c>
      <c r="AT160" s="2">
        <f t="shared" si="38"/>
        <v>0</v>
      </c>
      <c r="AU160" s="9" t="str">
        <f t="shared" si="39"/>
        <v/>
      </c>
    </row>
    <row r="161" spans="1:47" s="202" customFormat="1">
      <c r="A161" s="277">
        <f t="shared" si="48"/>
        <v>159</v>
      </c>
      <c r="B161" s="277">
        <f>IFERROR(VLOOKUP(C161,Import!$B$3:$T$450,19,FALSE),"")</f>
        <v>268</v>
      </c>
      <c r="C161" s="111" t="str">
        <f>IFERROR(VLOOKUP(A161,Import!$V$3:$X$419,3,FALSE),"")</f>
        <v>Jhonny Peralta</v>
      </c>
      <c r="D161" s="235"/>
      <c r="E161" s="120"/>
      <c r="F161" s="112" t="str">
        <f>IFERROR(VLOOKUP($C161,Import!$B$3:$L$408,2,FALSE),"")</f>
        <v>STL</v>
      </c>
      <c r="G161" s="112" t="str">
        <f>IFERROR(VLOOKUP($C161,Import!$B$3:$L$408,3,FALSE),"")</f>
        <v>SS</v>
      </c>
      <c r="H161" s="112" t="str">
        <f>IFERROR(VLOOKUP($C161,Import!$B$3:$L$408,4,FALSE),"")</f>
        <v>SS</v>
      </c>
      <c r="I161" s="112">
        <f>IFERROR(VLOOKUP($C161,Import!$B$3:$L$408,5,FALSE),"")</f>
        <v>1</v>
      </c>
      <c r="J161" s="112" t="str">
        <f>IFERROR(VLOOKUP($C161,Import!$B$3:$L$408,2,FALSE),"")</f>
        <v>STL</v>
      </c>
      <c r="K161" s="112">
        <f>IFERROR(VLOOKUP($C161,Import!$B$3:$L$408,6,FALSE),"")</f>
        <v>524</v>
      </c>
      <c r="L161" s="112">
        <f>IFERROR(VLOOKUP($C161,Import!$B$3:$L$408,7,FALSE),"")</f>
        <v>61</v>
      </c>
      <c r="M161" s="112">
        <f>IFERROR(VLOOKUP($C161,Import!$B$3:$L$408,8,FALSE),"")</f>
        <v>14</v>
      </c>
      <c r="N161" s="112">
        <f>IFERROR(VLOOKUP($C161,Import!$B$3:$L$408,9,FALSE),"")</f>
        <v>70</v>
      </c>
      <c r="O161" s="112">
        <f>IFERROR(VLOOKUP($C161,Import!$B$3:$L$408,10,FALSE),"")</f>
        <v>4</v>
      </c>
      <c r="P161" s="278">
        <f>IFERROR(VLOOKUP($C161,Import!$B$3:$L$408,11,FALSE),"")</f>
        <v>0.25600000000000001</v>
      </c>
      <c r="Q161" s="2">
        <f t="shared" si="40"/>
        <v>134.14400000000001</v>
      </c>
      <c r="R161" s="2">
        <f>IF(D161='User Input'!$C$1,1,0)</f>
        <v>0</v>
      </c>
      <c r="S161" s="2">
        <f t="shared" si="44"/>
        <v>0</v>
      </c>
      <c r="T161" s="2">
        <f t="shared" si="45"/>
        <v>0</v>
      </c>
      <c r="U161" s="2" t="str">
        <f t="shared" si="41"/>
        <v>Jhonny Peralta</v>
      </c>
      <c r="V161" s="2">
        <f t="shared" si="42"/>
        <v>0</v>
      </c>
      <c r="W161" s="9" t="str">
        <f t="shared" si="43"/>
        <v>STL</v>
      </c>
      <c r="X161" s="231">
        <v>159</v>
      </c>
      <c r="Y161" s="280" t="str">
        <f>IFERROR(VLOOKUP(Z161,Import!$B$3:$T$450,19,FALSE),"")</f>
        <v/>
      </c>
      <c r="Z161" s="227" t="str">
        <f>IFERROR(VLOOKUP(X161,Import!$W$3:$X$419,2,FALSE),"")</f>
        <v/>
      </c>
      <c r="AA161" s="235"/>
      <c r="AB161" s="206"/>
      <c r="AC161" s="112" t="str">
        <f>IFERROR(VLOOKUP($Z161,Import!$B$3:$L$408,2,FALSE),"")</f>
        <v/>
      </c>
      <c r="AD161" s="112" t="str">
        <f>IFERROR(VLOOKUP($Z161,Import!$B$3:$L$408,3,FALSE),"")</f>
        <v/>
      </c>
      <c r="AE161" s="112" t="str">
        <f>IFERROR(VLOOKUP($Z161,Import!$B$3:$L$408,4,FALSE),"")</f>
        <v/>
      </c>
      <c r="AF161" s="112" t="str">
        <f>IFERROR(VLOOKUP($Z161,Import!$B$3:$L$408,5,FALSE),"")</f>
        <v/>
      </c>
      <c r="AG161" s="112" t="str">
        <f>IFERROR(VLOOKUP($Z161,Import!$B$3:$L$408,2,FALSE),"")</f>
        <v/>
      </c>
      <c r="AH161" s="112" t="str">
        <f>IFERROR(VLOOKUP($Z161,Import!$B$3:$Z$408,12,FALSE),"")</f>
        <v/>
      </c>
      <c r="AI161" s="218" t="str">
        <f>IFERROR(VLOOKUP($Z161,Import!$B$3:$Z$408,15,FALSE),"")</f>
        <v/>
      </c>
      <c r="AJ161" s="218" t="str">
        <f>IFERROR(VLOOKUP($Z161,Import!$B$3:$Z$408,16,FALSE),"")</f>
        <v/>
      </c>
      <c r="AK161" s="112" t="str">
        <f>IFERROR(VLOOKUP($Z161,Import!$B$3:$Z$408,13,FALSE),"")</f>
        <v/>
      </c>
      <c r="AL161" s="112" t="str">
        <f>IFERROR(VLOOKUP($Z161,Import!$B$3:$Z$408,14,FALSE),"")</f>
        <v/>
      </c>
      <c r="AM161" s="112" t="str">
        <f>IFERROR(VLOOKUP($Z161,Import!$B$3:$Z$408,17,FALSE),"")</f>
        <v/>
      </c>
      <c r="AN161" s="2" t="e">
        <f t="shared" si="46"/>
        <v>#VALUE!</v>
      </c>
      <c r="AO161" s="2" t="e">
        <f t="shared" si="47"/>
        <v>#VALUE!</v>
      </c>
      <c r="AP161" s="2">
        <f>IF(AA161='User Input'!$C$1,1,0)</f>
        <v>0</v>
      </c>
      <c r="AQ161" s="2">
        <f t="shared" si="35"/>
        <v>0</v>
      </c>
      <c r="AR161" s="2">
        <f t="shared" si="36"/>
        <v>0</v>
      </c>
      <c r="AS161" s="2" t="str">
        <f t="shared" si="37"/>
        <v/>
      </c>
      <c r="AT161" s="2">
        <f t="shared" si="38"/>
        <v>0</v>
      </c>
      <c r="AU161" s="9" t="str">
        <f t="shared" si="39"/>
        <v/>
      </c>
    </row>
    <row r="162" spans="1:47" s="202" customFormat="1">
      <c r="A162" s="277">
        <f t="shared" si="48"/>
        <v>160</v>
      </c>
      <c r="B162" s="277">
        <f>IFERROR(VLOOKUP(C162,Import!$B$3:$T$450,19,FALSE),"")</f>
        <v>270</v>
      </c>
      <c r="C162" s="111" t="str">
        <f>IFERROR(VLOOKUP(A162,Import!$V$3:$X$419,3,FALSE),"")</f>
        <v>Jarrod Saltalamacchia</v>
      </c>
      <c r="D162" s="235"/>
      <c r="E162" s="120"/>
      <c r="F162" s="112" t="str">
        <f>IFERROR(VLOOKUP($C162,Import!$B$3:$L$408,2,FALSE),"")</f>
        <v>MIA</v>
      </c>
      <c r="G162" s="112" t="str">
        <f>IFERROR(VLOOKUP($C162,Import!$B$3:$L$408,3,FALSE),"")</f>
        <v>C</v>
      </c>
      <c r="H162" s="112" t="str">
        <f>IFERROR(VLOOKUP($C162,Import!$B$3:$L$408,4,FALSE),"")</f>
        <v>C</v>
      </c>
      <c r="I162" s="112">
        <f>IFERROR(VLOOKUP($C162,Import!$B$3:$L$408,5,FALSE),"")</f>
        <v>1</v>
      </c>
      <c r="J162" s="112" t="str">
        <f>IFERROR(VLOOKUP($C162,Import!$B$3:$L$408,2,FALSE),"")</f>
        <v>MIA</v>
      </c>
      <c r="K162" s="112">
        <f>IFERROR(VLOOKUP($C162,Import!$B$3:$L$408,6,FALSE),"")</f>
        <v>489</v>
      </c>
      <c r="L162" s="112">
        <f>IFERROR(VLOOKUP($C162,Import!$B$3:$L$408,7,FALSE),"")</f>
        <v>56</v>
      </c>
      <c r="M162" s="112">
        <f>IFERROR(VLOOKUP($C162,Import!$B$3:$L$408,8,FALSE),"")</f>
        <v>16</v>
      </c>
      <c r="N162" s="112">
        <f>IFERROR(VLOOKUP($C162,Import!$B$3:$L$408,9,FALSE),"")</f>
        <v>63</v>
      </c>
      <c r="O162" s="112">
        <f>IFERROR(VLOOKUP($C162,Import!$B$3:$L$408,10,FALSE),"")</f>
        <v>3</v>
      </c>
      <c r="P162" s="278">
        <f>IFERROR(VLOOKUP($C162,Import!$B$3:$L$408,11,FALSE),"")</f>
        <v>0.24099999999999999</v>
      </c>
      <c r="Q162" s="2">
        <f t="shared" si="40"/>
        <v>117.84899999999999</v>
      </c>
      <c r="R162" s="2">
        <f>IF(D162='User Input'!$C$1,1,0)</f>
        <v>0</v>
      </c>
      <c r="S162" s="2">
        <f t="shared" si="44"/>
        <v>0</v>
      </c>
      <c r="T162" s="2">
        <f t="shared" si="45"/>
        <v>0</v>
      </c>
      <c r="U162" s="2" t="str">
        <f t="shared" si="41"/>
        <v>Jarrod Saltalamacchia</v>
      </c>
      <c r="V162" s="2">
        <f t="shared" si="42"/>
        <v>0</v>
      </c>
      <c r="W162" s="9" t="str">
        <f t="shared" si="43"/>
        <v>MIA</v>
      </c>
      <c r="X162" s="231">
        <v>160</v>
      </c>
      <c r="Y162" s="280" t="str">
        <f>IFERROR(VLOOKUP(Z162,Import!$B$3:$T$450,19,FALSE),"")</f>
        <v/>
      </c>
      <c r="Z162" s="209"/>
      <c r="AA162" s="235"/>
      <c r="AB162" s="206"/>
      <c r="AC162" s="112" t="str">
        <f>IFERROR(VLOOKUP($Z162,Import!$B$3:$L$408,2,FALSE),"")</f>
        <v/>
      </c>
      <c r="AD162" s="112" t="str">
        <f>IFERROR(VLOOKUP($Z162,Import!$B$3:$L$408,3,FALSE),"")</f>
        <v/>
      </c>
      <c r="AE162" s="112" t="str">
        <f>IFERROR(VLOOKUP($Z162,Import!$B$3:$L$408,4,FALSE),"")</f>
        <v/>
      </c>
      <c r="AF162" s="112" t="str">
        <f>IFERROR(VLOOKUP($Z162,Import!$B$3:$L$408,5,FALSE),"")</f>
        <v/>
      </c>
      <c r="AG162" s="112" t="str">
        <f>IFERROR(VLOOKUP($Z162,Import!$B$3:$L$408,2,FALSE),"")</f>
        <v/>
      </c>
      <c r="AH162" s="112" t="str">
        <f>IFERROR(VLOOKUP($Z162,Import!$B$3:$Z$408,12,FALSE),"")</f>
        <v/>
      </c>
      <c r="AI162" s="218" t="str">
        <f>IFERROR(VLOOKUP($Z162,Import!$B$3:$Z$408,15,FALSE),"")</f>
        <v/>
      </c>
      <c r="AJ162" s="218" t="str">
        <f>IFERROR(VLOOKUP($Z162,Import!$B$3:$Z$408,16,FALSE),"")</f>
        <v/>
      </c>
      <c r="AK162" s="112" t="str">
        <f>IFERROR(VLOOKUP($Z162,Import!$B$3:$Z$408,13,FALSE),"")</f>
        <v/>
      </c>
      <c r="AL162" s="112" t="str">
        <f>IFERROR(VLOOKUP($Z162,Import!$B$3:$Z$408,14,FALSE),"")</f>
        <v/>
      </c>
      <c r="AM162" s="112" t="str">
        <f>IFERROR(VLOOKUP($Z162,Import!$B$3:$Z$408,17,FALSE),"")</f>
        <v/>
      </c>
      <c r="AN162" s="2" t="e">
        <f t="shared" si="46"/>
        <v>#VALUE!</v>
      </c>
      <c r="AO162" s="2" t="e">
        <f t="shared" si="47"/>
        <v>#VALUE!</v>
      </c>
      <c r="AP162" s="2">
        <f>IF(AA162='User Input'!$C$1,1,0)</f>
        <v>0</v>
      </c>
      <c r="AQ162" s="2">
        <f t="shared" si="35"/>
        <v>0</v>
      </c>
      <c r="AR162" s="2">
        <f t="shared" si="36"/>
        <v>0</v>
      </c>
      <c r="AS162" s="2">
        <f t="shared" si="37"/>
        <v>0</v>
      </c>
      <c r="AT162" s="2">
        <f t="shared" si="38"/>
        <v>0</v>
      </c>
      <c r="AU162" s="9" t="str">
        <f t="shared" si="39"/>
        <v/>
      </c>
    </row>
    <row r="163" spans="1:47" s="202" customFormat="1">
      <c r="A163" s="277">
        <f t="shared" si="48"/>
        <v>161</v>
      </c>
      <c r="B163" s="277">
        <f>IFERROR(VLOOKUP(C163,Import!$B$3:$T$450,19,FALSE),"")</f>
        <v>271</v>
      </c>
      <c r="C163" s="111" t="str">
        <f>IFERROR(VLOOKUP(A163,Import!$V$3:$X$419,3,FALSE),"")</f>
        <v>Derek Jeter</v>
      </c>
      <c r="D163" s="235"/>
      <c r="E163" s="204"/>
      <c r="F163" s="112" t="str">
        <f>IFERROR(VLOOKUP($C163,Import!$B$3:$L$408,2,FALSE),"")</f>
        <v>NYA</v>
      </c>
      <c r="G163" s="112" t="str">
        <f>IFERROR(VLOOKUP($C163,Import!$B$3:$L$408,3,FALSE),"")</f>
        <v>SS</v>
      </c>
      <c r="H163" s="112" t="str">
        <f>IFERROR(VLOOKUP($C163,Import!$B$3:$L$408,4,FALSE),"")</f>
        <v>SS</v>
      </c>
      <c r="I163" s="112">
        <f>IFERROR(VLOOKUP($C163,Import!$B$3:$L$408,5,FALSE),"")</f>
        <v>1</v>
      </c>
      <c r="J163" s="112" t="str">
        <f>IFERROR(VLOOKUP($C163,Import!$B$3:$L$408,2,FALSE),"")</f>
        <v>NYA</v>
      </c>
      <c r="K163" s="112">
        <f>IFERROR(VLOOKUP($C163,Import!$B$3:$L$408,6,FALSE),"")</f>
        <v>454</v>
      </c>
      <c r="L163" s="112">
        <f>IFERROR(VLOOKUP($C163,Import!$B$3:$L$408,7,FALSE),"")</f>
        <v>64</v>
      </c>
      <c r="M163" s="112">
        <f>IFERROR(VLOOKUP($C163,Import!$B$3:$L$408,8,FALSE),"")</f>
        <v>8</v>
      </c>
      <c r="N163" s="112">
        <f>IFERROR(VLOOKUP($C163,Import!$B$3:$L$408,9,FALSE),"")</f>
        <v>40</v>
      </c>
      <c r="O163" s="112">
        <f>IFERROR(VLOOKUP($C163,Import!$B$3:$L$408,10,FALSE),"")</f>
        <v>7</v>
      </c>
      <c r="P163" s="278">
        <f>IFERROR(VLOOKUP($C163,Import!$B$3:$L$408,11,FALSE),"")</f>
        <v>0.27</v>
      </c>
      <c r="Q163" s="2">
        <f t="shared" si="40"/>
        <v>122.58000000000001</v>
      </c>
      <c r="R163" s="2">
        <f>IF(D163='User Input'!$C$1,1,0)</f>
        <v>0</v>
      </c>
      <c r="S163" s="2">
        <f t="shared" si="44"/>
        <v>0</v>
      </c>
      <c r="T163" s="2">
        <f t="shared" si="45"/>
        <v>0</v>
      </c>
      <c r="U163" s="2" t="str">
        <f t="shared" si="41"/>
        <v>Derek Jeter</v>
      </c>
      <c r="V163" s="2">
        <f t="shared" si="42"/>
        <v>0</v>
      </c>
      <c r="W163" s="9" t="str">
        <f t="shared" si="43"/>
        <v>NYA</v>
      </c>
      <c r="X163" s="231">
        <v>161</v>
      </c>
      <c r="Y163" s="280" t="str">
        <f>IFERROR(VLOOKUP(Z163,Import!$B$3:$T$450,19,FALSE),"")</f>
        <v/>
      </c>
      <c r="Z163" s="209"/>
      <c r="AA163" s="235"/>
      <c r="AB163" s="206"/>
      <c r="AC163" s="112" t="str">
        <f>IFERROR(VLOOKUP($Z163,Import!$B$3:$L$408,2,FALSE),"")</f>
        <v/>
      </c>
      <c r="AD163" s="112" t="str">
        <f>IFERROR(VLOOKUP($Z163,Import!$B$3:$L$408,3,FALSE),"")</f>
        <v/>
      </c>
      <c r="AE163" s="112" t="str">
        <f>IFERROR(VLOOKUP($Z163,Import!$B$3:$L$408,4,FALSE),"")</f>
        <v/>
      </c>
      <c r="AF163" s="112" t="str">
        <f>IFERROR(VLOOKUP($Z163,Import!$B$3:$L$408,5,FALSE),"")</f>
        <v/>
      </c>
      <c r="AG163" s="112" t="str">
        <f>IFERROR(VLOOKUP($Z163,Import!$B$3:$L$408,2,FALSE),"")</f>
        <v/>
      </c>
      <c r="AH163" s="112" t="str">
        <f>IFERROR(VLOOKUP($Z163,Import!$B$3:$Z$408,12,FALSE),"")</f>
        <v/>
      </c>
      <c r="AI163" s="218" t="str">
        <f>IFERROR(VLOOKUP($Z163,Import!$B$3:$Z$408,15,FALSE),"")</f>
        <v/>
      </c>
      <c r="AJ163" s="218" t="str">
        <f>IFERROR(VLOOKUP($Z163,Import!$B$3:$Z$408,16,FALSE),"")</f>
        <v/>
      </c>
      <c r="AK163" s="112" t="str">
        <f>IFERROR(VLOOKUP($Z163,Import!$B$3:$Z$408,13,FALSE),"")</f>
        <v/>
      </c>
      <c r="AL163" s="112" t="str">
        <f>IFERROR(VLOOKUP($Z163,Import!$B$3:$Z$408,14,FALSE),"")</f>
        <v/>
      </c>
      <c r="AM163" s="112" t="str">
        <f>IFERROR(VLOOKUP($Z163,Import!$B$3:$Z$408,17,FALSE),"")</f>
        <v/>
      </c>
      <c r="AN163" s="2" t="e">
        <f t="shared" si="46"/>
        <v>#VALUE!</v>
      </c>
      <c r="AO163" s="2" t="e">
        <f t="shared" si="47"/>
        <v>#VALUE!</v>
      </c>
      <c r="AP163" s="2">
        <f>IF(AA163='User Input'!$C$1,1,0)</f>
        <v>0</v>
      </c>
      <c r="AQ163" s="2">
        <f t="shared" si="35"/>
        <v>0</v>
      </c>
      <c r="AR163" s="2">
        <f t="shared" si="36"/>
        <v>0</v>
      </c>
      <c r="AS163" s="2">
        <f t="shared" si="37"/>
        <v>0</v>
      </c>
      <c r="AT163" s="2">
        <f t="shared" si="38"/>
        <v>0</v>
      </c>
      <c r="AU163" s="9" t="str">
        <f t="shared" si="39"/>
        <v/>
      </c>
    </row>
    <row r="164" spans="1:47" s="202" customFormat="1">
      <c r="A164" s="277">
        <f t="shared" si="48"/>
        <v>162</v>
      </c>
      <c r="B164" s="277">
        <f>IFERROR(VLOOKUP(C164,Import!$B$3:$T$450,19,FALSE),"")</f>
        <v>273</v>
      </c>
      <c r="C164" s="111" t="str">
        <f>IFERROR(VLOOKUP(A164,Import!$V$3:$X$419,3,FALSE),"")</f>
        <v>Travis d’Arnaud</v>
      </c>
      <c r="D164" s="235"/>
      <c r="E164" s="204"/>
      <c r="F164" s="112" t="str">
        <f>IFERROR(VLOOKUP($C164,Import!$B$3:$L$408,2,FALSE),"")</f>
        <v>NYN</v>
      </c>
      <c r="G164" s="112" t="str">
        <f>IFERROR(VLOOKUP($C164,Import!$B$3:$L$408,3,FALSE),"")</f>
        <v>C</v>
      </c>
      <c r="H164" s="112" t="str">
        <f>IFERROR(VLOOKUP($C164,Import!$B$3:$L$408,4,FALSE),"")</f>
        <v>C</v>
      </c>
      <c r="I164" s="112">
        <f>IFERROR(VLOOKUP($C164,Import!$B$3:$L$408,5,FALSE),"")</f>
        <v>1</v>
      </c>
      <c r="J164" s="112" t="str">
        <f>IFERROR(VLOOKUP($C164,Import!$B$3:$L$408,2,FALSE),"")</f>
        <v>NYN</v>
      </c>
      <c r="K164" s="112">
        <f>IFERROR(VLOOKUP($C164,Import!$B$3:$L$408,6,FALSE),"")</f>
        <v>467</v>
      </c>
      <c r="L164" s="112">
        <f>IFERROR(VLOOKUP($C164,Import!$B$3:$L$408,7,FALSE),"")</f>
        <v>52</v>
      </c>
      <c r="M164" s="112">
        <f>IFERROR(VLOOKUP($C164,Import!$B$3:$L$408,8,FALSE),"")</f>
        <v>16</v>
      </c>
      <c r="N164" s="112">
        <f>IFERROR(VLOOKUP($C164,Import!$B$3:$L$408,9,FALSE),"")</f>
        <v>67</v>
      </c>
      <c r="O164" s="112">
        <f>IFERROR(VLOOKUP($C164,Import!$B$3:$L$408,10,FALSE),"")</f>
        <v>2</v>
      </c>
      <c r="P164" s="278">
        <f>IFERROR(VLOOKUP($C164,Import!$B$3:$L$408,11,FALSE),"")</f>
        <v>0.26</v>
      </c>
      <c r="Q164" s="2">
        <f t="shared" si="40"/>
        <v>121.42</v>
      </c>
      <c r="R164" s="2">
        <f>IF(D164='User Input'!$C$1,1,0)</f>
        <v>0</v>
      </c>
      <c r="S164" s="2">
        <f t="shared" si="44"/>
        <v>0</v>
      </c>
      <c r="T164" s="2">
        <f t="shared" si="45"/>
        <v>0</v>
      </c>
      <c r="U164" s="2" t="str">
        <f t="shared" si="41"/>
        <v>Travis d’Arnaud</v>
      </c>
      <c r="V164" s="2">
        <f t="shared" si="42"/>
        <v>0</v>
      </c>
      <c r="W164" s="9" t="str">
        <f t="shared" si="43"/>
        <v>NYN</v>
      </c>
      <c r="X164" s="231">
        <v>162</v>
      </c>
      <c r="Y164" s="280" t="str">
        <f>IFERROR(VLOOKUP(Z164,Import!$B$3:$T$450,19,FALSE),"")</f>
        <v/>
      </c>
      <c r="Z164" s="209"/>
      <c r="AA164" s="235"/>
      <c r="AB164" s="206"/>
      <c r="AC164" s="112" t="str">
        <f>IFERROR(VLOOKUP($Z164,Import!$B$3:$L$408,2,FALSE),"")</f>
        <v/>
      </c>
      <c r="AD164" s="112" t="str">
        <f>IFERROR(VLOOKUP($Z164,Import!$B$3:$L$408,3,FALSE),"")</f>
        <v/>
      </c>
      <c r="AE164" s="112" t="str">
        <f>IFERROR(VLOOKUP($Z164,Import!$B$3:$L$408,4,FALSE),"")</f>
        <v/>
      </c>
      <c r="AF164" s="112" t="str">
        <f>IFERROR(VLOOKUP($Z164,Import!$B$3:$L$408,5,FALSE),"")</f>
        <v/>
      </c>
      <c r="AG164" s="112" t="str">
        <f>IFERROR(VLOOKUP($Z164,Import!$B$3:$L$408,2,FALSE),"")</f>
        <v/>
      </c>
      <c r="AH164" s="112" t="str">
        <f>IFERROR(VLOOKUP($Z164,Import!$B$3:$Z$408,12,FALSE),"")</f>
        <v/>
      </c>
      <c r="AI164" s="218" t="str">
        <f>IFERROR(VLOOKUP($Z164,Import!$B$3:$Z$408,15,FALSE),"")</f>
        <v/>
      </c>
      <c r="AJ164" s="218" t="str">
        <f>IFERROR(VLOOKUP($Z164,Import!$B$3:$Z$408,16,FALSE),"")</f>
        <v/>
      </c>
      <c r="AK164" s="112" t="str">
        <f>IFERROR(VLOOKUP($Z164,Import!$B$3:$Z$408,13,FALSE),"")</f>
        <v/>
      </c>
      <c r="AL164" s="112" t="str">
        <f>IFERROR(VLOOKUP($Z164,Import!$B$3:$Z$408,14,FALSE),"")</f>
        <v/>
      </c>
      <c r="AM164" s="112" t="str">
        <f>IFERROR(VLOOKUP($Z164,Import!$B$3:$Z$408,17,FALSE),"")</f>
        <v/>
      </c>
      <c r="AN164" s="2" t="e">
        <f t="shared" si="46"/>
        <v>#VALUE!</v>
      </c>
      <c r="AO164" s="2" t="e">
        <f t="shared" si="47"/>
        <v>#VALUE!</v>
      </c>
      <c r="AP164" s="2">
        <f>IF(AA164='User Input'!$C$1,1,0)</f>
        <v>0</v>
      </c>
      <c r="AQ164" s="2">
        <f t="shared" ref="AQ164:AQ227" si="49">AP164+AQ163</f>
        <v>0</v>
      </c>
      <c r="AR164" s="2">
        <f t="shared" ref="AR164:AR227" si="50">IF(AQ164=AQ163,0,AQ164)</f>
        <v>0</v>
      </c>
      <c r="AS164" s="2">
        <f t="shared" ref="AS164:AS227" si="51">Z164</f>
        <v>0</v>
      </c>
      <c r="AT164" s="2">
        <f t="shared" ref="AT164:AT227" si="52">AB164</f>
        <v>0</v>
      </c>
      <c r="AU164" s="9" t="str">
        <f t="shared" ref="AU164:AU227" si="53">AG164</f>
        <v/>
      </c>
    </row>
    <row r="165" spans="1:47" s="202" customFormat="1">
      <c r="A165" s="277">
        <f t="shared" si="48"/>
        <v>163</v>
      </c>
      <c r="B165" s="277">
        <f>IFERROR(VLOOKUP(C165,Import!$B$3:$T$450,19,FALSE),"")</f>
        <v>275</v>
      </c>
      <c r="C165" s="111" t="str">
        <f>IFERROR(VLOOKUP(A165,Import!$V$3:$X$419,3,FALSE),"")</f>
        <v>Mike Zunino</v>
      </c>
      <c r="D165" s="235"/>
      <c r="E165" s="204"/>
      <c r="F165" s="112" t="str">
        <f>IFERROR(VLOOKUP($C165,Import!$B$3:$L$408,2,FALSE),"")</f>
        <v>SEA</v>
      </c>
      <c r="G165" s="112" t="str">
        <f>IFERROR(VLOOKUP($C165,Import!$B$3:$L$408,3,FALSE),"")</f>
        <v>C</v>
      </c>
      <c r="H165" s="112" t="str">
        <f>IFERROR(VLOOKUP($C165,Import!$B$3:$L$408,4,FALSE),"")</f>
        <v>C</v>
      </c>
      <c r="I165" s="112">
        <f>IFERROR(VLOOKUP($C165,Import!$B$3:$L$408,5,FALSE),"")</f>
        <v>1</v>
      </c>
      <c r="J165" s="112" t="str">
        <f>IFERROR(VLOOKUP($C165,Import!$B$3:$L$408,2,FALSE),"")</f>
        <v>SEA</v>
      </c>
      <c r="K165" s="112">
        <f>IFERROR(VLOOKUP($C165,Import!$B$3:$L$408,6,FALSE),"")</f>
        <v>462</v>
      </c>
      <c r="L165" s="112">
        <f>IFERROR(VLOOKUP($C165,Import!$B$3:$L$408,7,FALSE),"")</f>
        <v>53</v>
      </c>
      <c r="M165" s="112">
        <f>IFERROR(VLOOKUP($C165,Import!$B$3:$L$408,8,FALSE),"")</f>
        <v>17</v>
      </c>
      <c r="N165" s="112">
        <f>IFERROR(VLOOKUP($C165,Import!$B$3:$L$408,9,FALSE),"")</f>
        <v>68</v>
      </c>
      <c r="O165" s="112">
        <f>IFERROR(VLOOKUP($C165,Import!$B$3:$L$408,10,FALSE),"")</f>
        <v>3</v>
      </c>
      <c r="P165" s="278">
        <f>IFERROR(VLOOKUP($C165,Import!$B$3:$L$408,11,FALSE),"")</f>
        <v>0.245</v>
      </c>
      <c r="Q165" s="2">
        <f t="shared" si="40"/>
        <v>113.19</v>
      </c>
      <c r="R165" s="2">
        <f>IF(D165='User Input'!$C$1,1,0)</f>
        <v>0</v>
      </c>
      <c r="S165" s="2">
        <f t="shared" si="44"/>
        <v>0</v>
      </c>
      <c r="T165" s="2">
        <f t="shared" si="45"/>
        <v>0</v>
      </c>
      <c r="U165" s="2" t="str">
        <f t="shared" si="41"/>
        <v>Mike Zunino</v>
      </c>
      <c r="V165" s="2">
        <f t="shared" si="42"/>
        <v>0</v>
      </c>
      <c r="W165" s="9" t="str">
        <f t="shared" si="43"/>
        <v>SEA</v>
      </c>
      <c r="X165" s="231">
        <v>163</v>
      </c>
      <c r="Y165" s="280" t="str">
        <f>IFERROR(VLOOKUP(Z165,Import!$B$3:$T$450,19,FALSE),"")</f>
        <v/>
      </c>
      <c r="Z165" s="209"/>
      <c r="AA165" s="235"/>
      <c r="AB165" s="206"/>
      <c r="AC165" s="112" t="str">
        <f>IFERROR(VLOOKUP($Z165,Import!$B$3:$L$408,2,FALSE),"")</f>
        <v/>
      </c>
      <c r="AD165" s="112" t="str">
        <f>IFERROR(VLOOKUP($Z165,Import!$B$3:$L$408,3,FALSE),"")</f>
        <v/>
      </c>
      <c r="AE165" s="112" t="str">
        <f>IFERROR(VLOOKUP($Z165,Import!$B$3:$L$408,4,FALSE),"")</f>
        <v/>
      </c>
      <c r="AF165" s="112" t="str">
        <f>IFERROR(VLOOKUP($Z165,Import!$B$3:$L$408,5,FALSE),"")</f>
        <v/>
      </c>
      <c r="AG165" s="112" t="str">
        <f>IFERROR(VLOOKUP($Z165,Import!$B$3:$L$408,2,FALSE),"")</f>
        <v/>
      </c>
      <c r="AH165" s="112" t="str">
        <f>IFERROR(VLOOKUP($Z165,Import!$B$3:$Z$408,12,FALSE),"")</f>
        <v/>
      </c>
      <c r="AI165" s="218" t="str">
        <f>IFERROR(VLOOKUP($Z165,Import!$B$3:$Z$408,15,FALSE),"")</f>
        <v/>
      </c>
      <c r="AJ165" s="218" t="str">
        <f>IFERROR(VLOOKUP($Z165,Import!$B$3:$Z$408,16,FALSE),"")</f>
        <v/>
      </c>
      <c r="AK165" s="112" t="str">
        <f>IFERROR(VLOOKUP($Z165,Import!$B$3:$Z$408,13,FALSE),"")</f>
        <v/>
      </c>
      <c r="AL165" s="112" t="str">
        <f>IFERROR(VLOOKUP($Z165,Import!$B$3:$Z$408,14,FALSE),"")</f>
        <v/>
      </c>
      <c r="AM165" s="112" t="str">
        <f>IFERROR(VLOOKUP($Z165,Import!$B$3:$Z$408,17,FALSE),"")</f>
        <v/>
      </c>
      <c r="AN165" s="2" t="e">
        <f t="shared" si="46"/>
        <v>#VALUE!</v>
      </c>
      <c r="AO165" s="2" t="e">
        <f t="shared" si="47"/>
        <v>#VALUE!</v>
      </c>
      <c r="AP165" s="2">
        <f>IF(AA165='User Input'!$C$1,1,0)</f>
        <v>0</v>
      </c>
      <c r="AQ165" s="2">
        <f t="shared" si="49"/>
        <v>0</v>
      </c>
      <c r="AR165" s="2">
        <f t="shared" si="50"/>
        <v>0</v>
      </c>
      <c r="AS165" s="2">
        <f t="shared" si="51"/>
        <v>0</v>
      </c>
      <c r="AT165" s="2">
        <f t="shared" si="52"/>
        <v>0</v>
      </c>
      <c r="AU165" s="9" t="str">
        <f t="shared" si="53"/>
        <v/>
      </c>
    </row>
    <row r="166" spans="1:47" s="202" customFormat="1">
      <c r="A166" s="277">
        <f t="shared" si="48"/>
        <v>164</v>
      </c>
      <c r="B166" s="277">
        <f>IFERROR(VLOOKUP(C166,Import!$B$3:$T$450,19,FALSE),"")</f>
        <v>276</v>
      </c>
      <c r="C166" s="111" t="str">
        <f>IFERROR(VLOOKUP(A166,Import!$V$3:$X$419,3,FALSE),"")</f>
        <v>Xander Bogaerts</v>
      </c>
      <c r="D166" s="235"/>
      <c r="E166" s="120"/>
      <c r="F166" s="112" t="str">
        <f>IFERROR(VLOOKUP($C166,Import!$B$3:$L$408,2,FALSE),"")</f>
        <v>BOS</v>
      </c>
      <c r="G166" s="112" t="str">
        <f>IFERROR(VLOOKUP($C166,Import!$B$3:$L$408,3,FALSE),"")</f>
        <v>3B</v>
      </c>
      <c r="H166" s="112" t="str">
        <f>IFERROR(VLOOKUP($C166,Import!$B$3:$L$408,4,FALSE),"")</f>
        <v>SS, 3B</v>
      </c>
      <c r="I166" s="112">
        <f>IFERROR(VLOOKUP($C166,Import!$B$3:$L$408,5,FALSE),"")</f>
        <v>1</v>
      </c>
      <c r="J166" s="112" t="str">
        <f>IFERROR(VLOOKUP($C166,Import!$B$3:$L$408,2,FALSE),"")</f>
        <v>BOS</v>
      </c>
      <c r="K166" s="112">
        <f>IFERROR(VLOOKUP($C166,Import!$B$3:$L$408,6,FALSE),"")</f>
        <v>501</v>
      </c>
      <c r="L166" s="112">
        <f>IFERROR(VLOOKUP($C166,Import!$B$3:$L$408,7,FALSE),"")</f>
        <v>69</v>
      </c>
      <c r="M166" s="112">
        <f>IFERROR(VLOOKUP($C166,Import!$B$3:$L$408,8,FALSE),"")</f>
        <v>14</v>
      </c>
      <c r="N166" s="112">
        <f>IFERROR(VLOOKUP($C166,Import!$B$3:$L$408,9,FALSE),"")</f>
        <v>73</v>
      </c>
      <c r="O166" s="112">
        <f>IFERROR(VLOOKUP($C166,Import!$B$3:$L$408,10,FALSE),"")</f>
        <v>6</v>
      </c>
      <c r="P166" s="278">
        <f>IFERROR(VLOOKUP($C166,Import!$B$3:$L$408,11,FALSE),"")</f>
        <v>0.25</v>
      </c>
      <c r="Q166" s="2">
        <f t="shared" si="40"/>
        <v>125.25</v>
      </c>
      <c r="R166" s="2">
        <f>IF(D166='User Input'!$C$1,1,0)</f>
        <v>0</v>
      </c>
      <c r="S166" s="2">
        <f t="shared" si="44"/>
        <v>0</v>
      </c>
      <c r="T166" s="2">
        <f t="shared" si="45"/>
        <v>0</v>
      </c>
      <c r="U166" s="2" t="str">
        <f t="shared" si="41"/>
        <v>Xander Bogaerts</v>
      </c>
      <c r="V166" s="2">
        <f t="shared" si="42"/>
        <v>0</v>
      </c>
      <c r="W166" s="9" t="str">
        <f t="shared" si="43"/>
        <v>BOS</v>
      </c>
      <c r="X166" s="231">
        <v>164</v>
      </c>
      <c r="Y166" s="280" t="str">
        <f>IFERROR(VLOOKUP(Z166,Import!$B$3:$T$450,19,FALSE),"")</f>
        <v/>
      </c>
      <c r="Z166" s="226"/>
      <c r="AA166" s="235"/>
      <c r="AB166" s="206"/>
      <c r="AC166" s="112" t="str">
        <f>IFERROR(VLOOKUP($Z166,Import!$B$3:$L$408,2,FALSE),"")</f>
        <v/>
      </c>
      <c r="AD166" s="112" t="str">
        <f>IFERROR(VLOOKUP($Z166,Import!$B$3:$L$408,3,FALSE),"")</f>
        <v/>
      </c>
      <c r="AE166" s="112" t="str">
        <f>IFERROR(VLOOKUP($Z166,Import!$B$3:$L$408,4,FALSE),"")</f>
        <v/>
      </c>
      <c r="AF166" s="112" t="str">
        <f>IFERROR(VLOOKUP($Z166,Import!$B$3:$L$408,5,FALSE),"")</f>
        <v/>
      </c>
      <c r="AG166" s="112" t="str">
        <f>IFERROR(VLOOKUP($Z166,Import!$B$3:$L$408,2,FALSE),"")</f>
        <v/>
      </c>
      <c r="AH166" s="112" t="str">
        <f>IFERROR(VLOOKUP($Z166,Import!$B$3:$Z$408,12,FALSE),"")</f>
        <v/>
      </c>
      <c r="AI166" s="218" t="str">
        <f>IFERROR(VLOOKUP($Z166,Import!$B$3:$Z$408,15,FALSE),"")</f>
        <v/>
      </c>
      <c r="AJ166" s="218" t="str">
        <f>IFERROR(VLOOKUP($Z166,Import!$B$3:$Z$408,16,FALSE),"")</f>
        <v/>
      </c>
      <c r="AK166" s="112" t="str">
        <f>IFERROR(VLOOKUP($Z166,Import!$B$3:$Z$408,13,FALSE),"")</f>
        <v/>
      </c>
      <c r="AL166" s="112" t="str">
        <f>IFERROR(VLOOKUP($Z166,Import!$B$3:$Z$408,14,FALSE),"")</f>
        <v/>
      </c>
      <c r="AM166" s="112" t="str">
        <f>IFERROR(VLOOKUP($Z166,Import!$B$3:$Z$408,17,FALSE),"")</f>
        <v/>
      </c>
      <c r="AN166" s="2" t="e">
        <f t="shared" si="46"/>
        <v>#VALUE!</v>
      </c>
      <c r="AO166" s="2" t="e">
        <f t="shared" si="47"/>
        <v>#VALUE!</v>
      </c>
      <c r="AP166" s="2">
        <f>IF(AA166='User Input'!$C$1,1,0)</f>
        <v>0</v>
      </c>
      <c r="AQ166" s="2">
        <f t="shared" si="49"/>
        <v>0</v>
      </c>
      <c r="AR166" s="2">
        <f t="shared" si="50"/>
        <v>0</v>
      </c>
      <c r="AS166" s="2">
        <f t="shared" si="51"/>
        <v>0</v>
      </c>
      <c r="AT166" s="2">
        <f t="shared" si="52"/>
        <v>0</v>
      </c>
      <c r="AU166" s="9" t="str">
        <f t="shared" si="53"/>
        <v/>
      </c>
    </row>
    <row r="167" spans="1:47" s="202" customFormat="1">
      <c r="A167" s="277">
        <f t="shared" si="48"/>
        <v>165</v>
      </c>
      <c r="B167" s="277">
        <f>IFERROR(VLOOKUP(C167,Import!$B$3:$T$450,19,FALSE),"")</f>
        <v>277</v>
      </c>
      <c r="C167" s="111" t="str">
        <f>IFERROR(VLOOKUP(A167,Import!$V$3:$X$419,3,FALSE),"")</f>
        <v>Devin Mesoraco</v>
      </c>
      <c r="D167" s="235"/>
      <c r="E167" s="204"/>
      <c r="F167" s="112" t="str">
        <f>IFERROR(VLOOKUP($C167,Import!$B$3:$L$408,2,FALSE),"")</f>
        <v>CIN</v>
      </c>
      <c r="G167" s="112" t="str">
        <f>IFERROR(VLOOKUP($C167,Import!$B$3:$L$408,3,FALSE),"")</f>
        <v>C</v>
      </c>
      <c r="H167" s="112" t="str">
        <f>IFERROR(VLOOKUP($C167,Import!$B$3:$L$408,4,FALSE),"")</f>
        <v>C</v>
      </c>
      <c r="I167" s="112">
        <f>IFERROR(VLOOKUP($C167,Import!$B$3:$L$408,5,FALSE),"")</f>
        <v>1</v>
      </c>
      <c r="J167" s="112" t="str">
        <f>IFERROR(VLOOKUP($C167,Import!$B$3:$L$408,2,FALSE),"")</f>
        <v>CIN</v>
      </c>
      <c r="K167" s="112">
        <f>IFERROR(VLOOKUP($C167,Import!$B$3:$L$408,6,FALSE),"")</f>
        <v>476</v>
      </c>
      <c r="L167" s="112">
        <f>IFERROR(VLOOKUP($C167,Import!$B$3:$L$408,7,FALSE),"")</f>
        <v>49</v>
      </c>
      <c r="M167" s="112">
        <f>IFERROR(VLOOKUP($C167,Import!$B$3:$L$408,8,FALSE),"")</f>
        <v>16</v>
      </c>
      <c r="N167" s="112">
        <f>IFERROR(VLOOKUP($C167,Import!$B$3:$L$408,9,FALSE),"")</f>
        <v>62</v>
      </c>
      <c r="O167" s="112">
        <f>IFERROR(VLOOKUP($C167,Import!$B$3:$L$408,10,FALSE),"")</f>
        <v>2</v>
      </c>
      <c r="P167" s="278">
        <f>IFERROR(VLOOKUP($C167,Import!$B$3:$L$408,11,FALSE),"")</f>
        <v>0.25</v>
      </c>
      <c r="Q167" s="2">
        <f t="shared" si="40"/>
        <v>119</v>
      </c>
      <c r="R167" s="2">
        <f>IF(D167='User Input'!$C$1,1,0)</f>
        <v>0</v>
      </c>
      <c r="S167" s="2">
        <f t="shared" si="44"/>
        <v>0</v>
      </c>
      <c r="T167" s="2">
        <f t="shared" si="45"/>
        <v>0</v>
      </c>
      <c r="U167" s="2" t="str">
        <f t="shared" si="41"/>
        <v>Devin Mesoraco</v>
      </c>
      <c r="V167" s="2">
        <f t="shared" si="42"/>
        <v>0</v>
      </c>
      <c r="W167" s="9" t="str">
        <f t="shared" si="43"/>
        <v>CIN</v>
      </c>
      <c r="X167" s="231">
        <v>165</v>
      </c>
      <c r="Y167" s="280" t="str">
        <f>IFERROR(VLOOKUP(Z167,Import!$B$3:$T$450,19,FALSE),"")</f>
        <v/>
      </c>
      <c r="Z167" s="226"/>
      <c r="AA167" s="235"/>
      <c r="AB167" s="206"/>
      <c r="AC167" s="112" t="str">
        <f>IFERROR(VLOOKUP($Z167,Import!$B$3:$L$408,2,FALSE),"")</f>
        <v/>
      </c>
      <c r="AD167" s="112" t="str">
        <f>IFERROR(VLOOKUP($Z167,Import!$B$3:$L$408,3,FALSE),"")</f>
        <v/>
      </c>
      <c r="AE167" s="112" t="str">
        <f>IFERROR(VLOOKUP($Z167,Import!$B$3:$L$408,4,FALSE),"")</f>
        <v/>
      </c>
      <c r="AF167" s="112" t="str">
        <f>IFERROR(VLOOKUP($Z167,Import!$B$3:$L$408,5,FALSE),"")</f>
        <v/>
      </c>
      <c r="AG167" s="112" t="str">
        <f>IFERROR(VLOOKUP($Z167,Import!$B$3:$L$408,2,FALSE),"")</f>
        <v/>
      </c>
      <c r="AH167" s="112" t="str">
        <f>IFERROR(VLOOKUP($Z167,Import!$B$3:$Z$408,12,FALSE),"")</f>
        <v/>
      </c>
      <c r="AI167" s="218" t="str">
        <f>IFERROR(VLOOKUP($Z167,Import!$B$3:$Z$408,15,FALSE),"")</f>
        <v/>
      </c>
      <c r="AJ167" s="218" t="str">
        <f>IFERROR(VLOOKUP($Z167,Import!$B$3:$Z$408,16,FALSE),"")</f>
        <v/>
      </c>
      <c r="AK167" s="112" t="str">
        <f>IFERROR(VLOOKUP($Z167,Import!$B$3:$Z$408,13,FALSE),"")</f>
        <v/>
      </c>
      <c r="AL167" s="112" t="str">
        <f>IFERROR(VLOOKUP($Z167,Import!$B$3:$Z$408,14,FALSE),"")</f>
        <v/>
      </c>
      <c r="AM167" s="112" t="str">
        <f>IFERROR(VLOOKUP($Z167,Import!$B$3:$Z$408,17,FALSE),"")</f>
        <v/>
      </c>
      <c r="AN167" s="2" t="e">
        <f t="shared" si="46"/>
        <v>#VALUE!</v>
      </c>
      <c r="AO167" s="2" t="e">
        <f t="shared" si="47"/>
        <v>#VALUE!</v>
      </c>
      <c r="AP167" s="2">
        <f>IF(AA167='User Input'!$C$1,1,0)</f>
        <v>0</v>
      </c>
      <c r="AQ167" s="2">
        <f t="shared" si="49"/>
        <v>0</v>
      </c>
      <c r="AR167" s="2">
        <f t="shared" si="50"/>
        <v>0</v>
      </c>
      <c r="AS167" s="2">
        <f t="shared" si="51"/>
        <v>0</v>
      </c>
      <c r="AT167" s="2">
        <f t="shared" si="52"/>
        <v>0</v>
      </c>
      <c r="AU167" s="9" t="str">
        <f t="shared" si="53"/>
        <v/>
      </c>
    </row>
    <row r="168" spans="1:47" s="202" customFormat="1">
      <c r="A168" s="277">
        <f t="shared" si="48"/>
        <v>166</v>
      </c>
      <c r="B168" s="277">
        <f>IFERROR(VLOOKUP(C168,Import!$B$3:$T$450,19,FALSE),"")</f>
        <v>278</v>
      </c>
      <c r="C168" s="111" t="str">
        <f>IFERROR(VLOOKUP(A168,Import!$V$3:$X$419,3,FALSE),"")</f>
        <v>Jonathan Villar</v>
      </c>
      <c r="D168" s="235"/>
      <c r="E168" s="204"/>
      <c r="F168" s="112" t="str">
        <f>IFERROR(VLOOKUP($C168,Import!$B$3:$L$408,2,FALSE),"")</f>
        <v>HOU</v>
      </c>
      <c r="G168" s="112" t="str">
        <f>IFERROR(VLOOKUP($C168,Import!$B$3:$L$408,3,FALSE),"")</f>
        <v>SS</v>
      </c>
      <c r="H168" s="112" t="str">
        <f>IFERROR(VLOOKUP($C168,Import!$B$3:$L$408,4,FALSE),"")</f>
        <v>SS</v>
      </c>
      <c r="I168" s="112">
        <f>IFERROR(VLOOKUP($C168,Import!$B$3:$L$408,5,FALSE),"")</f>
        <v>1</v>
      </c>
      <c r="J168" s="112" t="str">
        <f>IFERROR(VLOOKUP($C168,Import!$B$3:$L$408,2,FALSE),"")</f>
        <v>HOU</v>
      </c>
      <c r="K168" s="112">
        <f>IFERROR(VLOOKUP($C168,Import!$B$3:$L$408,6,FALSE),"")</f>
        <v>488</v>
      </c>
      <c r="L168" s="112">
        <f>IFERROR(VLOOKUP($C168,Import!$B$3:$L$408,7,FALSE),"")</f>
        <v>55</v>
      </c>
      <c r="M168" s="112">
        <f>IFERROR(VLOOKUP($C168,Import!$B$3:$L$408,8,FALSE),"")</f>
        <v>4</v>
      </c>
      <c r="N168" s="112">
        <f>IFERROR(VLOOKUP($C168,Import!$B$3:$L$408,9,FALSE),"")</f>
        <v>52</v>
      </c>
      <c r="O168" s="112">
        <f>IFERROR(VLOOKUP($C168,Import!$B$3:$L$408,10,FALSE),"")</f>
        <v>38</v>
      </c>
      <c r="P168" s="278">
        <f>IFERROR(VLOOKUP($C168,Import!$B$3:$L$408,11,FALSE),"")</f>
        <v>0.23799999999999999</v>
      </c>
      <c r="Q168" s="2">
        <f t="shared" si="40"/>
        <v>116.14399999999999</v>
      </c>
      <c r="R168" s="2">
        <f>IF(D168='User Input'!$C$1,1,0)</f>
        <v>0</v>
      </c>
      <c r="S168" s="2">
        <f t="shared" si="44"/>
        <v>0</v>
      </c>
      <c r="T168" s="2">
        <f t="shared" si="45"/>
        <v>0</v>
      </c>
      <c r="U168" s="2" t="str">
        <f t="shared" si="41"/>
        <v>Jonathan Villar</v>
      </c>
      <c r="V168" s="2">
        <f t="shared" si="42"/>
        <v>0</v>
      </c>
      <c r="W168" s="9" t="str">
        <f t="shared" si="43"/>
        <v>HOU</v>
      </c>
      <c r="X168" s="231">
        <v>166</v>
      </c>
      <c r="Y168" s="280" t="str">
        <f>IFERROR(VLOOKUP(Z168,Import!$B$3:$T$450,19,FALSE),"")</f>
        <v/>
      </c>
      <c r="Z168" s="226"/>
      <c r="AA168" s="235"/>
      <c r="AB168" s="206"/>
      <c r="AC168" s="112" t="str">
        <f>IFERROR(VLOOKUP($Z168,Import!$B$3:$L$408,2,FALSE),"")</f>
        <v/>
      </c>
      <c r="AD168" s="112" t="str">
        <f>IFERROR(VLOOKUP($Z168,Import!$B$3:$L$408,3,FALSE),"")</f>
        <v/>
      </c>
      <c r="AE168" s="112" t="str">
        <f>IFERROR(VLOOKUP($Z168,Import!$B$3:$L$408,4,FALSE),"")</f>
        <v/>
      </c>
      <c r="AF168" s="112" t="str">
        <f>IFERROR(VLOOKUP($Z168,Import!$B$3:$L$408,5,FALSE),"")</f>
        <v/>
      </c>
      <c r="AG168" s="112" t="str">
        <f>IFERROR(VLOOKUP($Z168,Import!$B$3:$L$408,2,FALSE),"")</f>
        <v/>
      </c>
      <c r="AH168" s="112" t="str">
        <f>IFERROR(VLOOKUP($Z168,Import!$B$3:$Z$408,12,FALSE),"")</f>
        <v/>
      </c>
      <c r="AI168" s="218" t="str">
        <f>IFERROR(VLOOKUP($Z168,Import!$B$3:$Z$408,15,FALSE),"")</f>
        <v/>
      </c>
      <c r="AJ168" s="218" t="str">
        <f>IFERROR(VLOOKUP($Z168,Import!$B$3:$Z$408,16,FALSE),"")</f>
        <v/>
      </c>
      <c r="AK168" s="112" t="str">
        <f>IFERROR(VLOOKUP($Z168,Import!$B$3:$Z$408,13,FALSE),"")</f>
        <v/>
      </c>
      <c r="AL168" s="112" t="str">
        <f>IFERROR(VLOOKUP($Z168,Import!$B$3:$Z$408,14,FALSE),"")</f>
        <v/>
      </c>
      <c r="AM168" s="112" t="str">
        <f>IFERROR(VLOOKUP($Z168,Import!$B$3:$Z$408,17,FALSE),"")</f>
        <v/>
      </c>
      <c r="AN168" s="2" t="e">
        <f t="shared" si="46"/>
        <v>#VALUE!</v>
      </c>
      <c r="AO168" s="2" t="e">
        <f t="shared" si="47"/>
        <v>#VALUE!</v>
      </c>
      <c r="AP168" s="2">
        <f>IF(AA168='User Input'!$C$1,1,0)</f>
        <v>0</v>
      </c>
      <c r="AQ168" s="2">
        <f t="shared" si="49"/>
        <v>0</v>
      </c>
      <c r="AR168" s="2">
        <f t="shared" si="50"/>
        <v>0</v>
      </c>
      <c r="AS168" s="2">
        <f t="shared" si="51"/>
        <v>0</v>
      </c>
      <c r="AT168" s="2">
        <f t="shared" si="52"/>
        <v>0</v>
      </c>
      <c r="AU168" s="9" t="str">
        <f t="shared" si="53"/>
        <v/>
      </c>
    </row>
    <row r="169" spans="1:47" s="202" customFormat="1">
      <c r="A169" s="277">
        <f t="shared" si="48"/>
        <v>167</v>
      </c>
      <c r="B169" s="277">
        <f>IFERROR(VLOOKUP(C169,Import!$B$3:$T$450,19,FALSE),"")</f>
        <v>279</v>
      </c>
      <c r="C169" s="111" t="str">
        <f>IFERROR(VLOOKUP(A169,Import!$V$3:$X$419,3,FALSE),"")</f>
        <v>Zack Cozart</v>
      </c>
      <c r="D169" s="235"/>
      <c r="E169" s="204"/>
      <c r="F169" s="112" t="str">
        <f>IFERROR(VLOOKUP($C169,Import!$B$3:$L$408,2,FALSE),"")</f>
        <v>CIN</v>
      </c>
      <c r="G169" s="112" t="str">
        <f>IFERROR(VLOOKUP($C169,Import!$B$3:$L$408,3,FALSE),"")</f>
        <v>SS</v>
      </c>
      <c r="H169" s="112" t="str">
        <f>IFERROR(VLOOKUP($C169,Import!$B$3:$L$408,4,FALSE),"")</f>
        <v>SS</v>
      </c>
      <c r="I169" s="112">
        <f>IFERROR(VLOOKUP($C169,Import!$B$3:$L$408,5,FALSE),"")</f>
        <v>1</v>
      </c>
      <c r="J169" s="112" t="str">
        <f>IFERROR(VLOOKUP($C169,Import!$B$3:$L$408,2,FALSE),"")</f>
        <v>CIN</v>
      </c>
      <c r="K169" s="112">
        <f>IFERROR(VLOOKUP($C169,Import!$B$3:$L$408,6,FALSE),"")</f>
        <v>534</v>
      </c>
      <c r="L169" s="112">
        <f>IFERROR(VLOOKUP($C169,Import!$B$3:$L$408,7,FALSE),"")</f>
        <v>79</v>
      </c>
      <c r="M169" s="112">
        <f>IFERROR(VLOOKUP($C169,Import!$B$3:$L$408,8,FALSE),"")</f>
        <v>14</v>
      </c>
      <c r="N169" s="112">
        <f>IFERROR(VLOOKUP($C169,Import!$B$3:$L$408,9,FALSE),"")</f>
        <v>64</v>
      </c>
      <c r="O169" s="112">
        <f>IFERROR(VLOOKUP($C169,Import!$B$3:$L$408,10,FALSE),"")</f>
        <v>5</v>
      </c>
      <c r="P169" s="278">
        <f>IFERROR(VLOOKUP($C169,Import!$B$3:$L$408,11,FALSE),"")</f>
        <v>0.252</v>
      </c>
      <c r="Q169" s="2">
        <f t="shared" si="40"/>
        <v>134.56800000000001</v>
      </c>
      <c r="R169" s="2">
        <f>IF(D169='User Input'!$C$1,1,0)</f>
        <v>0</v>
      </c>
      <c r="S169" s="2">
        <f t="shared" si="44"/>
        <v>0</v>
      </c>
      <c r="T169" s="2">
        <f t="shared" si="45"/>
        <v>0</v>
      </c>
      <c r="U169" s="2" t="str">
        <f t="shared" si="41"/>
        <v>Zack Cozart</v>
      </c>
      <c r="V169" s="2">
        <f t="shared" si="42"/>
        <v>0</v>
      </c>
      <c r="W169" s="9" t="str">
        <f t="shared" si="43"/>
        <v>CIN</v>
      </c>
      <c r="X169" s="231">
        <v>167</v>
      </c>
      <c r="Y169" s="280" t="str">
        <f>IFERROR(VLOOKUP(Z169,Import!$B$3:$T$450,19,FALSE),"")</f>
        <v/>
      </c>
      <c r="Z169" s="226"/>
      <c r="AA169" s="235"/>
      <c r="AB169" s="206"/>
      <c r="AC169" s="112" t="str">
        <f>IFERROR(VLOOKUP($Z169,Import!$B$3:$L$408,2,FALSE),"")</f>
        <v/>
      </c>
      <c r="AD169" s="112" t="str">
        <f>IFERROR(VLOOKUP($Z169,Import!$B$3:$L$408,3,FALSE),"")</f>
        <v/>
      </c>
      <c r="AE169" s="112" t="str">
        <f>IFERROR(VLOOKUP($Z169,Import!$B$3:$L$408,4,FALSE),"")</f>
        <v/>
      </c>
      <c r="AF169" s="112" t="str">
        <f>IFERROR(VLOOKUP($Z169,Import!$B$3:$L$408,5,FALSE),"")</f>
        <v/>
      </c>
      <c r="AG169" s="112" t="str">
        <f>IFERROR(VLOOKUP($Z169,Import!$B$3:$L$408,2,FALSE),"")</f>
        <v/>
      </c>
      <c r="AH169" s="112" t="str">
        <f>IFERROR(VLOOKUP($Z169,Import!$B$3:$Z$408,12,FALSE),"")</f>
        <v/>
      </c>
      <c r="AI169" s="218" t="str">
        <f>IFERROR(VLOOKUP($Z169,Import!$B$3:$Z$408,15,FALSE),"")</f>
        <v/>
      </c>
      <c r="AJ169" s="218" t="str">
        <f>IFERROR(VLOOKUP($Z169,Import!$B$3:$Z$408,16,FALSE),"")</f>
        <v/>
      </c>
      <c r="AK169" s="112" t="str">
        <f>IFERROR(VLOOKUP($Z169,Import!$B$3:$Z$408,13,FALSE),"")</f>
        <v/>
      </c>
      <c r="AL169" s="112" t="str">
        <f>IFERROR(VLOOKUP($Z169,Import!$B$3:$Z$408,14,FALSE),"")</f>
        <v/>
      </c>
      <c r="AM169" s="112" t="str">
        <f>IFERROR(VLOOKUP($Z169,Import!$B$3:$Z$408,17,FALSE),"")</f>
        <v/>
      </c>
      <c r="AN169" s="2" t="e">
        <f t="shared" si="46"/>
        <v>#VALUE!</v>
      </c>
      <c r="AO169" s="2" t="e">
        <f t="shared" si="47"/>
        <v>#VALUE!</v>
      </c>
      <c r="AP169" s="2">
        <f>IF(AA169='User Input'!$C$1,1,0)</f>
        <v>0</v>
      </c>
      <c r="AQ169" s="2">
        <f t="shared" si="49"/>
        <v>0</v>
      </c>
      <c r="AR169" s="2">
        <f t="shared" si="50"/>
        <v>0</v>
      </c>
      <c r="AS169" s="2">
        <f t="shared" si="51"/>
        <v>0</v>
      </c>
      <c r="AT169" s="2">
        <f t="shared" si="52"/>
        <v>0</v>
      </c>
      <c r="AU169" s="9" t="str">
        <f t="shared" si="53"/>
        <v/>
      </c>
    </row>
    <row r="170" spans="1:47" s="202" customFormat="1">
      <c r="A170" s="277">
        <f t="shared" si="48"/>
        <v>168</v>
      </c>
      <c r="B170" s="277">
        <f>IFERROR(VLOOKUP(C170,Import!$B$3:$T$450,19,FALSE),"")</f>
        <v>280</v>
      </c>
      <c r="C170" s="111" t="str">
        <f>IFERROR(VLOOKUP(A170,Import!$V$3:$X$419,3,FALSE),"")</f>
        <v>Victor Martinez</v>
      </c>
      <c r="D170" s="235"/>
      <c r="E170" s="204"/>
      <c r="F170" s="112" t="str">
        <f>IFERROR(VLOOKUP($C170,Import!$B$3:$L$408,2,FALSE),"")</f>
        <v>DET</v>
      </c>
      <c r="G170" s="112" t="str">
        <f>IFERROR(VLOOKUP($C170,Import!$B$3:$L$408,3,FALSE),"")</f>
        <v>DH</v>
      </c>
      <c r="H170" s="112" t="str">
        <f>IFERROR(VLOOKUP($C170,Import!$B$3:$L$408,4,FALSE),"")</f>
        <v>1B</v>
      </c>
      <c r="I170" s="112">
        <f>IFERROR(VLOOKUP($C170,Import!$B$3:$L$408,5,FALSE),"")</f>
        <v>1</v>
      </c>
      <c r="J170" s="112" t="str">
        <f>IFERROR(VLOOKUP($C170,Import!$B$3:$L$408,2,FALSE),"")</f>
        <v>DET</v>
      </c>
      <c r="K170" s="112">
        <f>IFERROR(VLOOKUP($C170,Import!$B$3:$L$408,6,FALSE),"")</f>
        <v>577</v>
      </c>
      <c r="L170" s="112">
        <f>IFERROR(VLOOKUP($C170,Import!$B$3:$L$408,7,FALSE),"")</f>
        <v>70</v>
      </c>
      <c r="M170" s="112">
        <f>IFERROR(VLOOKUP($C170,Import!$B$3:$L$408,8,FALSE),"")</f>
        <v>15</v>
      </c>
      <c r="N170" s="112">
        <f>IFERROR(VLOOKUP($C170,Import!$B$3:$L$408,9,FALSE),"")</f>
        <v>81</v>
      </c>
      <c r="O170" s="112">
        <f>IFERROR(VLOOKUP($C170,Import!$B$3:$L$408,10,FALSE),"")</f>
        <v>0</v>
      </c>
      <c r="P170" s="278">
        <f>IFERROR(VLOOKUP($C170,Import!$B$3:$L$408,11,FALSE),"")</f>
        <v>0.307</v>
      </c>
      <c r="Q170" s="2">
        <f t="shared" si="40"/>
        <v>177.13900000000001</v>
      </c>
      <c r="R170" s="2">
        <f>IF(D170='User Input'!$C$1,1,0)</f>
        <v>0</v>
      </c>
      <c r="S170" s="2">
        <f t="shared" si="44"/>
        <v>0</v>
      </c>
      <c r="T170" s="2">
        <f t="shared" si="45"/>
        <v>0</v>
      </c>
      <c r="U170" s="2" t="str">
        <f t="shared" si="41"/>
        <v>Victor Martinez</v>
      </c>
      <c r="V170" s="2">
        <f t="shared" si="42"/>
        <v>0</v>
      </c>
      <c r="W170" s="9" t="str">
        <f t="shared" si="43"/>
        <v>DET</v>
      </c>
      <c r="X170" s="231">
        <v>168</v>
      </c>
      <c r="Y170" s="280" t="str">
        <f>IFERROR(VLOOKUP(Z170,Import!$B$3:$T$450,19,FALSE),"")</f>
        <v/>
      </c>
      <c r="Z170" s="226"/>
      <c r="AA170" s="235"/>
      <c r="AB170" s="206"/>
      <c r="AC170" s="112" t="str">
        <f>IFERROR(VLOOKUP($Z170,Import!$B$3:$L$408,2,FALSE),"")</f>
        <v/>
      </c>
      <c r="AD170" s="112" t="str">
        <f>IFERROR(VLOOKUP($Z170,Import!$B$3:$L$408,3,FALSE),"")</f>
        <v/>
      </c>
      <c r="AE170" s="112" t="str">
        <f>IFERROR(VLOOKUP($Z170,Import!$B$3:$L$408,4,FALSE),"")</f>
        <v/>
      </c>
      <c r="AF170" s="112" t="str">
        <f>IFERROR(VLOOKUP($Z170,Import!$B$3:$L$408,5,FALSE),"")</f>
        <v/>
      </c>
      <c r="AG170" s="112" t="str">
        <f>IFERROR(VLOOKUP($Z170,Import!$B$3:$L$408,2,FALSE),"")</f>
        <v/>
      </c>
      <c r="AH170" s="112" t="str">
        <f>IFERROR(VLOOKUP($Z170,Import!$B$3:$Z$408,12,FALSE),"")</f>
        <v/>
      </c>
      <c r="AI170" s="218" t="str">
        <f>IFERROR(VLOOKUP($Z170,Import!$B$3:$Z$408,15,FALSE),"")</f>
        <v/>
      </c>
      <c r="AJ170" s="218" t="str">
        <f>IFERROR(VLOOKUP($Z170,Import!$B$3:$Z$408,16,FALSE),"")</f>
        <v/>
      </c>
      <c r="AK170" s="112" t="str">
        <f>IFERROR(VLOOKUP($Z170,Import!$B$3:$Z$408,13,FALSE),"")</f>
        <v/>
      </c>
      <c r="AL170" s="112" t="str">
        <f>IFERROR(VLOOKUP($Z170,Import!$B$3:$Z$408,14,FALSE),"")</f>
        <v/>
      </c>
      <c r="AM170" s="112" t="str">
        <f>IFERROR(VLOOKUP($Z170,Import!$B$3:$Z$408,17,FALSE),"")</f>
        <v/>
      </c>
      <c r="AN170" s="2" t="e">
        <f t="shared" si="46"/>
        <v>#VALUE!</v>
      </c>
      <c r="AO170" s="2" t="e">
        <f t="shared" si="47"/>
        <v>#VALUE!</v>
      </c>
      <c r="AP170" s="2">
        <f>IF(AA170='User Input'!$C$1,1,0)</f>
        <v>0</v>
      </c>
      <c r="AQ170" s="2">
        <f t="shared" si="49"/>
        <v>0</v>
      </c>
      <c r="AR170" s="2">
        <f t="shared" si="50"/>
        <v>0</v>
      </c>
      <c r="AS170" s="2">
        <f t="shared" si="51"/>
        <v>0</v>
      </c>
      <c r="AT170" s="2">
        <f t="shared" si="52"/>
        <v>0</v>
      </c>
      <c r="AU170" s="9" t="str">
        <f t="shared" si="53"/>
        <v/>
      </c>
    </row>
    <row r="171" spans="1:47" s="202" customFormat="1">
      <c r="A171" s="277">
        <f t="shared" si="48"/>
        <v>169</v>
      </c>
      <c r="B171" s="277">
        <f>IFERROR(VLOOKUP(C171,Import!$B$3:$T$450,19,FALSE),"")</f>
        <v>281</v>
      </c>
      <c r="C171" s="111" t="str">
        <f>IFERROR(VLOOKUP(A171,Import!$V$3:$X$419,3,FALSE),"")</f>
        <v>Chris Carter</v>
      </c>
      <c r="D171" s="235"/>
      <c r="E171" s="204"/>
      <c r="F171" s="112" t="str">
        <f>IFERROR(VLOOKUP($C171,Import!$B$3:$L$408,2,FALSE),"")</f>
        <v>HOU</v>
      </c>
      <c r="G171" s="112" t="str">
        <f>IFERROR(VLOOKUP($C171,Import!$B$3:$L$408,3,FALSE),"")</f>
        <v>1B, OF</v>
      </c>
      <c r="H171" s="112" t="str">
        <f>IFERROR(VLOOKUP($C171,Import!$B$3:$L$408,4,FALSE),"")</f>
        <v>1B, OF</v>
      </c>
      <c r="I171" s="112">
        <f>IFERROR(VLOOKUP($C171,Import!$B$3:$L$408,5,FALSE),"")</f>
        <v>1</v>
      </c>
      <c r="J171" s="112" t="str">
        <f>IFERROR(VLOOKUP($C171,Import!$B$3:$L$408,2,FALSE),"")</f>
        <v>HOU</v>
      </c>
      <c r="K171" s="112">
        <f>IFERROR(VLOOKUP($C171,Import!$B$3:$L$408,6,FALSE),"")</f>
        <v>512</v>
      </c>
      <c r="L171" s="112">
        <f>IFERROR(VLOOKUP($C171,Import!$B$3:$L$408,7,FALSE),"")</f>
        <v>66</v>
      </c>
      <c r="M171" s="112">
        <f>IFERROR(VLOOKUP($C171,Import!$B$3:$L$408,8,FALSE),"")</f>
        <v>30</v>
      </c>
      <c r="N171" s="112">
        <f>IFERROR(VLOOKUP($C171,Import!$B$3:$L$408,9,FALSE),"")</f>
        <v>90</v>
      </c>
      <c r="O171" s="112">
        <f>IFERROR(VLOOKUP($C171,Import!$B$3:$L$408,10,FALSE),"")</f>
        <v>3</v>
      </c>
      <c r="P171" s="278">
        <f>IFERROR(VLOOKUP($C171,Import!$B$3:$L$408,11,FALSE),"")</f>
        <v>0.215</v>
      </c>
      <c r="Q171" s="2">
        <f t="shared" si="40"/>
        <v>110.08</v>
      </c>
      <c r="R171" s="2">
        <f>IF(D171='User Input'!$C$1,1,0)</f>
        <v>0</v>
      </c>
      <c r="S171" s="2">
        <f t="shared" si="44"/>
        <v>0</v>
      </c>
      <c r="T171" s="2">
        <f t="shared" si="45"/>
        <v>0</v>
      </c>
      <c r="U171" s="2" t="str">
        <f t="shared" si="41"/>
        <v>Chris Carter</v>
      </c>
      <c r="V171" s="2">
        <f t="shared" si="42"/>
        <v>0</v>
      </c>
      <c r="W171" s="9" t="str">
        <f t="shared" si="43"/>
        <v>HOU</v>
      </c>
      <c r="X171" s="231">
        <v>169</v>
      </c>
      <c r="Y171" s="280" t="str">
        <f>IFERROR(VLOOKUP(Z171,Import!$B$3:$T$450,19,FALSE),"")</f>
        <v/>
      </c>
      <c r="Z171" s="226"/>
      <c r="AA171" s="235"/>
      <c r="AB171" s="206"/>
      <c r="AC171" s="112" t="str">
        <f>IFERROR(VLOOKUP($Z171,Import!$B$3:$L$408,2,FALSE),"")</f>
        <v/>
      </c>
      <c r="AD171" s="112" t="str">
        <f>IFERROR(VLOOKUP($Z171,Import!$B$3:$L$408,3,FALSE),"")</f>
        <v/>
      </c>
      <c r="AE171" s="112" t="str">
        <f>IFERROR(VLOOKUP($Z171,Import!$B$3:$L$408,4,FALSE),"")</f>
        <v/>
      </c>
      <c r="AF171" s="112" t="str">
        <f>IFERROR(VLOOKUP($Z171,Import!$B$3:$L$408,5,FALSE),"")</f>
        <v/>
      </c>
      <c r="AG171" s="112" t="str">
        <f>IFERROR(VLOOKUP($Z171,Import!$B$3:$L$408,2,FALSE),"")</f>
        <v/>
      </c>
      <c r="AH171" s="112" t="str">
        <f>IFERROR(VLOOKUP($Z171,Import!$B$3:$Z$408,12,FALSE),"")</f>
        <v/>
      </c>
      <c r="AI171" s="218" t="str">
        <f>IFERROR(VLOOKUP($Z171,Import!$B$3:$Z$408,15,FALSE),"")</f>
        <v/>
      </c>
      <c r="AJ171" s="218" t="str">
        <f>IFERROR(VLOOKUP($Z171,Import!$B$3:$Z$408,16,FALSE),"")</f>
        <v/>
      </c>
      <c r="AK171" s="112" t="str">
        <f>IFERROR(VLOOKUP($Z171,Import!$B$3:$Z$408,13,FALSE),"")</f>
        <v/>
      </c>
      <c r="AL171" s="112" t="str">
        <f>IFERROR(VLOOKUP($Z171,Import!$B$3:$Z$408,14,FALSE),"")</f>
        <v/>
      </c>
      <c r="AM171" s="112" t="str">
        <f>IFERROR(VLOOKUP($Z171,Import!$B$3:$Z$408,17,FALSE),"")</f>
        <v/>
      </c>
      <c r="AN171" s="2" t="e">
        <f t="shared" si="46"/>
        <v>#VALUE!</v>
      </c>
      <c r="AO171" s="2" t="e">
        <f t="shared" si="47"/>
        <v>#VALUE!</v>
      </c>
      <c r="AP171" s="2">
        <f>IF(AA171='User Input'!$C$1,1,0)</f>
        <v>0</v>
      </c>
      <c r="AQ171" s="2">
        <f t="shared" si="49"/>
        <v>0</v>
      </c>
      <c r="AR171" s="2">
        <f t="shared" si="50"/>
        <v>0</v>
      </c>
      <c r="AS171" s="2">
        <f t="shared" si="51"/>
        <v>0</v>
      </c>
      <c r="AT171" s="2">
        <f t="shared" si="52"/>
        <v>0</v>
      </c>
      <c r="AU171" s="9" t="str">
        <f t="shared" si="53"/>
        <v/>
      </c>
    </row>
    <row r="172" spans="1:47" s="202" customFormat="1">
      <c r="A172" s="277">
        <f t="shared" si="48"/>
        <v>170</v>
      </c>
      <c r="B172" s="277">
        <f>IFERROR(VLOOKUP(C172,Import!$B$3:$T$450,19,FALSE),"")</f>
        <v>282</v>
      </c>
      <c r="C172" s="111" t="str">
        <f>IFERROR(VLOOKUP(A172,Import!$V$3:$X$419,3,FALSE),"")</f>
        <v>Juan Francisco</v>
      </c>
      <c r="D172" s="235"/>
      <c r="E172" s="204"/>
      <c r="F172" s="112" t="str">
        <f>IFERROR(VLOOKUP($C172,Import!$B$3:$L$408,2,FALSE),"")</f>
        <v>MIL</v>
      </c>
      <c r="G172" s="112" t="str">
        <f>IFERROR(VLOOKUP($C172,Import!$B$3:$L$408,3,FALSE),"")</f>
        <v>1B, 3B</v>
      </c>
      <c r="H172" s="112" t="str">
        <f>IFERROR(VLOOKUP($C172,Import!$B$3:$L$408,4,FALSE),"")</f>
        <v>1B, 3B</v>
      </c>
      <c r="I172" s="112">
        <f>IFERROR(VLOOKUP($C172,Import!$B$3:$L$408,5,FALSE),"")</f>
        <v>1</v>
      </c>
      <c r="J172" s="112" t="str">
        <f>IFERROR(VLOOKUP($C172,Import!$B$3:$L$408,2,FALSE),"")</f>
        <v>MIL</v>
      </c>
      <c r="K172" s="112">
        <f>IFERROR(VLOOKUP($C172,Import!$B$3:$L$408,6,FALSE),"")</f>
        <v>523</v>
      </c>
      <c r="L172" s="112">
        <f>IFERROR(VLOOKUP($C172,Import!$B$3:$L$408,7,FALSE),"")</f>
        <v>62</v>
      </c>
      <c r="M172" s="112">
        <f>IFERROR(VLOOKUP($C172,Import!$B$3:$L$408,8,FALSE),"")</f>
        <v>22</v>
      </c>
      <c r="N172" s="112">
        <f>IFERROR(VLOOKUP($C172,Import!$B$3:$L$408,9,FALSE),"")</f>
        <v>72</v>
      </c>
      <c r="O172" s="112">
        <f>IFERROR(VLOOKUP($C172,Import!$B$3:$L$408,10,FALSE),"")</f>
        <v>2</v>
      </c>
      <c r="P172" s="278">
        <f>IFERROR(VLOOKUP($C172,Import!$B$3:$L$408,11,FALSE),"")</f>
        <v>0.24099999999999999</v>
      </c>
      <c r="Q172" s="2">
        <f t="shared" si="40"/>
        <v>126.04299999999999</v>
      </c>
      <c r="R172" s="2">
        <f>IF(D172='User Input'!$C$1,1,0)</f>
        <v>0</v>
      </c>
      <c r="S172" s="2">
        <f t="shared" si="44"/>
        <v>0</v>
      </c>
      <c r="T172" s="2">
        <f t="shared" si="45"/>
        <v>0</v>
      </c>
      <c r="U172" s="2" t="str">
        <f t="shared" si="41"/>
        <v>Juan Francisco</v>
      </c>
      <c r="V172" s="2">
        <f t="shared" si="42"/>
        <v>0</v>
      </c>
      <c r="W172" s="9" t="str">
        <f t="shared" si="43"/>
        <v>MIL</v>
      </c>
      <c r="X172" s="231">
        <v>170</v>
      </c>
      <c r="Y172" s="280" t="str">
        <f>IFERROR(VLOOKUP(Z172,Import!$B$3:$T$450,19,FALSE),"")</f>
        <v/>
      </c>
      <c r="Z172" s="226"/>
      <c r="AA172" s="235"/>
      <c r="AB172" s="206"/>
      <c r="AC172" s="112" t="str">
        <f>IFERROR(VLOOKUP($Z172,Import!$B$3:$L$408,2,FALSE),"")</f>
        <v/>
      </c>
      <c r="AD172" s="112" t="str">
        <f>IFERROR(VLOOKUP($Z172,Import!$B$3:$L$408,3,FALSE),"")</f>
        <v/>
      </c>
      <c r="AE172" s="112" t="str">
        <f>IFERROR(VLOOKUP($Z172,Import!$B$3:$L$408,4,FALSE),"")</f>
        <v/>
      </c>
      <c r="AF172" s="112" t="str">
        <f>IFERROR(VLOOKUP($Z172,Import!$B$3:$L$408,5,FALSE),"")</f>
        <v/>
      </c>
      <c r="AG172" s="112" t="str">
        <f>IFERROR(VLOOKUP($Z172,Import!$B$3:$L$408,2,FALSE),"")</f>
        <v/>
      </c>
      <c r="AH172" s="112" t="str">
        <f>IFERROR(VLOOKUP($Z172,Import!$B$3:$Z$408,12,FALSE),"")</f>
        <v/>
      </c>
      <c r="AI172" s="218" t="str">
        <f>IFERROR(VLOOKUP($Z172,Import!$B$3:$Z$408,15,FALSE),"")</f>
        <v/>
      </c>
      <c r="AJ172" s="218" t="str">
        <f>IFERROR(VLOOKUP($Z172,Import!$B$3:$Z$408,16,FALSE),"")</f>
        <v/>
      </c>
      <c r="AK172" s="112" t="str">
        <f>IFERROR(VLOOKUP($Z172,Import!$B$3:$Z$408,13,FALSE),"")</f>
        <v/>
      </c>
      <c r="AL172" s="112" t="str">
        <f>IFERROR(VLOOKUP($Z172,Import!$B$3:$Z$408,14,FALSE),"")</f>
        <v/>
      </c>
      <c r="AM172" s="112" t="str">
        <f>IFERROR(VLOOKUP($Z172,Import!$B$3:$Z$408,17,FALSE),"")</f>
        <v/>
      </c>
      <c r="AN172" s="2" t="e">
        <f t="shared" si="46"/>
        <v>#VALUE!</v>
      </c>
      <c r="AO172" s="2" t="e">
        <f t="shared" si="47"/>
        <v>#VALUE!</v>
      </c>
      <c r="AP172" s="2">
        <f>IF(AA172='User Input'!$C$1,1,0)</f>
        <v>0</v>
      </c>
      <c r="AQ172" s="2">
        <f t="shared" si="49"/>
        <v>0</v>
      </c>
      <c r="AR172" s="2">
        <f t="shared" si="50"/>
        <v>0</v>
      </c>
      <c r="AS172" s="2">
        <f t="shared" si="51"/>
        <v>0</v>
      </c>
      <c r="AT172" s="2">
        <f t="shared" si="52"/>
        <v>0</v>
      </c>
      <c r="AU172" s="9" t="str">
        <f t="shared" si="53"/>
        <v/>
      </c>
    </row>
    <row r="173" spans="1:47" s="202" customFormat="1">
      <c r="A173" s="277">
        <f t="shared" si="48"/>
        <v>171</v>
      </c>
      <c r="B173" s="277">
        <f>IFERROR(VLOOKUP(C173,Import!$B$3:$T$450,19,FALSE),"")</f>
        <v>283</v>
      </c>
      <c r="C173" s="111" t="str">
        <f>IFERROR(VLOOKUP(A173,Import!$V$3:$X$419,3,FALSE),"")</f>
        <v>Chris Johnson</v>
      </c>
      <c r="D173" s="235"/>
      <c r="E173" s="204"/>
      <c r="F173" s="112" t="str">
        <f>IFERROR(VLOOKUP($C173,Import!$B$3:$L$408,2,FALSE),"")</f>
        <v>ATL</v>
      </c>
      <c r="G173" s="112" t="str">
        <f>IFERROR(VLOOKUP($C173,Import!$B$3:$L$408,3,FALSE),"")</f>
        <v>3B</v>
      </c>
      <c r="H173" s="112" t="str">
        <f>IFERROR(VLOOKUP($C173,Import!$B$3:$L$408,4,FALSE),"")</f>
        <v>1B, 3B</v>
      </c>
      <c r="I173" s="112">
        <f>IFERROR(VLOOKUP($C173,Import!$B$3:$L$408,5,FALSE),"")</f>
        <v>1</v>
      </c>
      <c r="J173" s="112" t="str">
        <f>IFERROR(VLOOKUP($C173,Import!$B$3:$L$408,2,FALSE),"")</f>
        <v>ATL</v>
      </c>
      <c r="K173" s="112">
        <f>IFERROR(VLOOKUP($C173,Import!$B$3:$L$408,6,FALSE),"")</f>
        <v>489</v>
      </c>
      <c r="L173" s="112">
        <f>IFERROR(VLOOKUP($C173,Import!$B$3:$L$408,7,FALSE),"")</f>
        <v>50</v>
      </c>
      <c r="M173" s="112">
        <f>IFERROR(VLOOKUP($C173,Import!$B$3:$L$408,8,FALSE),"")</f>
        <v>15</v>
      </c>
      <c r="N173" s="112">
        <f>IFERROR(VLOOKUP($C173,Import!$B$3:$L$408,9,FALSE),"")</f>
        <v>64</v>
      </c>
      <c r="O173" s="112">
        <f>IFERROR(VLOOKUP($C173,Import!$B$3:$L$408,10,FALSE),"")</f>
        <v>3</v>
      </c>
      <c r="P173" s="278">
        <f>IFERROR(VLOOKUP($C173,Import!$B$3:$L$408,11,FALSE),"")</f>
        <v>0.28499999999999998</v>
      </c>
      <c r="Q173" s="2">
        <f t="shared" si="40"/>
        <v>139.36499999999998</v>
      </c>
      <c r="R173" s="2">
        <f>IF(D173='User Input'!$C$1,1,0)</f>
        <v>0</v>
      </c>
      <c r="S173" s="2">
        <f t="shared" si="44"/>
        <v>0</v>
      </c>
      <c r="T173" s="2">
        <f t="shared" si="45"/>
        <v>0</v>
      </c>
      <c r="U173" s="2" t="str">
        <f t="shared" si="41"/>
        <v>Chris Johnson</v>
      </c>
      <c r="V173" s="2">
        <f t="shared" si="42"/>
        <v>0</v>
      </c>
      <c r="W173" s="9" t="str">
        <f t="shared" si="43"/>
        <v>ATL</v>
      </c>
      <c r="X173" s="231">
        <v>171</v>
      </c>
      <c r="Y173" s="280" t="str">
        <f>IFERROR(VLOOKUP(Z173,Import!$B$3:$T$450,19,FALSE),"")</f>
        <v/>
      </c>
      <c r="Z173" s="209"/>
      <c r="AA173" s="235"/>
      <c r="AB173" s="206"/>
      <c r="AC173" s="112" t="str">
        <f>IFERROR(VLOOKUP($Z173,Import!$B$3:$L$408,2,FALSE),"")</f>
        <v/>
      </c>
      <c r="AD173" s="112" t="str">
        <f>IFERROR(VLOOKUP($Z173,Import!$B$3:$L$408,3,FALSE),"")</f>
        <v/>
      </c>
      <c r="AE173" s="112" t="str">
        <f>IFERROR(VLOOKUP($Z173,Import!$B$3:$L$408,4,FALSE),"")</f>
        <v/>
      </c>
      <c r="AF173" s="112" t="str">
        <f>IFERROR(VLOOKUP($Z173,Import!$B$3:$L$408,5,FALSE),"")</f>
        <v/>
      </c>
      <c r="AG173" s="112" t="str">
        <f>IFERROR(VLOOKUP($Z173,Import!$B$3:$L$408,2,FALSE),"")</f>
        <v/>
      </c>
      <c r="AH173" s="112" t="str">
        <f>IFERROR(VLOOKUP($Z173,Import!$B$3:$Z$408,12,FALSE),"")</f>
        <v/>
      </c>
      <c r="AI173" s="218" t="str">
        <f>IFERROR(VLOOKUP($Z173,Import!$B$3:$Z$408,15,FALSE),"")</f>
        <v/>
      </c>
      <c r="AJ173" s="218" t="str">
        <f>IFERROR(VLOOKUP($Z173,Import!$B$3:$Z$408,16,FALSE),"")</f>
        <v/>
      </c>
      <c r="AK173" s="112" t="str">
        <f>IFERROR(VLOOKUP($Z173,Import!$B$3:$Z$408,13,FALSE),"")</f>
        <v/>
      </c>
      <c r="AL173" s="112" t="str">
        <f>IFERROR(VLOOKUP($Z173,Import!$B$3:$Z$408,14,FALSE),"")</f>
        <v/>
      </c>
      <c r="AM173" s="112" t="str">
        <f>IFERROR(VLOOKUP($Z173,Import!$B$3:$Z$408,17,FALSE),"")</f>
        <v/>
      </c>
      <c r="AN173" s="2" t="e">
        <f t="shared" si="46"/>
        <v>#VALUE!</v>
      </c>
      <c r="AO173" s="2" t="e">
        <f t="shared" si="47"/>
        <v>#VALUE!</v>
      </c>
      <c r="AP173" s="2">
        <f>IF(AA173='User Input'!$C$1,1,0)</f>
        <v>0</v>
      </c>
      <c r="AQ173" s="2">
        <f t="shared" si="49"/>
        <v>0</v>
      </c>
      <c r="AR173" s="2">
        <f t="shared" si="50"/>
        <v>0</v>
      </c>
      <c r="AS173" s="2">
        <f t="shared" si="51"/>
        <v>0</v>
      </c>
      <c r="AT173" s="2">
        <f t="shared" si="52"/>
        <v>0</v>
      </c>
      <c r="AU173" s="9" t="str">
        <f t="shared" si="53"/>
        <v/>
      </c>
    </row>
    <row r="174" spans="1:47" s="202" customFormat="1">
      <c r="A174" s="277">
        <f t="shared" si="48"/>
        <v>172</v>
      </c>
      <c r="B174" s="277">
        <f>IFERROR(VLOOKUP(C174,Import!$B$3:$T$450,19,FALSE),"")</f>
        <v>284</v>
      </c>
      <c r="C174" s="111" t="str">
        <f>IFERROR(VLOOKUP(A174,Import!$V$3:$X$419,3,FALSE),"")</f>
        <v>Daniel Nava</v>
      </c>
      <c r="D174" s="235"/>
      <c r="E174" s="120"/>
      <c r="F174" s="112" t="str">
        <f>IFERROR(VLOOKUP($C174,Import!$B$3:$L$408,2,FALSE),"")</f>
        <v>BOS</v>
      </c>
      <c r="G174" s="112" t="str">
        <f>IFERROR(VLOOKUP($C174,Import!$B$3:$L$408,3,FALSE),"")</f>
        <v>OF</v>
      </c>
      <c r="H174" s="112" t="str">
        <f>IFERROR(VLOOKUP($C174,Import!$B$3:$L$408,4,FALSE),"")</f>
        <v>1B, OF</v>
      </c>
      <c r="I174" s="112">
        <f>IFERROR(VLOOKUP($C174,Import!$B$3:$L$408,5,FALSE),"")</f>
        <v>1</v>
      </c>
      <c r="J174" s="112" t="str">
        <f>IFERROR(VLOOKUP($C174,Import!$B$3:$L$408,2,FALSE),"")</f>
        <v>BOS</v>
      </c>
      <c r="K174" s="112">
        <f>IFERROR(VLOOKUP($C174,Import!$B$3:$L$408,6,FALSE),"")</f>
        <v>467</v>
      </c>
      <c r="L174" s="112">
        <f>IFERROR(VLOOKUP($C174,Import!$B$3:$L$408,7,FALSE),"")</f>
        <v>65</v>
      </c>
      <c r="M174" s="112">
        <f>IFERROR(VLOOKUP($C174,Import!$B$3:$L$408,8,FALSE),"")</f>
        <v>15</v>
      </c>
      <c r="N174" s="112">
        <f>IFERROR(VLOOKUP($C174,Import!$B$3:$L$408,9,FALSE),"")</f>
        <v>58</v>
      </c>
      <c r="O174" s="112">
        <f>IFERROR(VLOOKUP($C174,Import!$B$3:$L$408,10,FALSE),"")</f>
        <v>2</v>
      </c>
      <c r="P174" s="278">
        <f>IFERROR(VLOOKUP($C174,Import!$B$3:$L$408,11,FALSE),"")</f>
        <v>0.27400000000000002</v>
      </c>
      <c r="Q174" s="2">
        <f t="shared" si="40"/>
        <v>127.95800000000001</v>
      </c>
      <c r="R174" s="2">
        <f>IF(D174='User Input'!$C$1,1,0)</f>
        <v>0</v>
      </c>
      <c r="S174" s="2">
        <f t="shared" si="44"/>
        <v>0</v>
      </c>
      <c r="T174" s="2">
        <f t="shared" si="45"/>
        <v>0</v>
      </c>
      <c r="U174" s="2" t="str">
        <f t="shared" si="41"/>
        <v>Daniel Nava</v>
      </c>
      <c r="V174" s="2">
        <f t="shared" si="42"/>
        <v>0</v>
      </c>
      <c r="W174" s="9" t="str">
        <f t="shared" si="43"/>
        <v>BOS</v>
      </c>
      <c r="X174" s="231">
        <v>172</v>
      </c>
      <c r="Y174" s="280" t="str">
        <f>IFERROR(VLOOKUP(Z174,Import!$B$3:$T$450,19,FALSE),"")</f>
        <v/>
      </c>
      <c r="Z174" s="209"/>
      <c r="AA174" s="235"/>
      <c r="AB174" s="206"/>
      <c r="AC174" s="112" t="str">
        <f>IFERROR(VLOOKUP($Z174,Import!$B$3:$L$408,2,FALSE),"")</f>
        <v/>
      </c>
      <c r="AD174" s="112" t="str">
        <f>IFERROR(VLOOKUP($Z174,Import!$B$3:$L$408,3,FALSE),"")</f>
        <v/>
      </c>
      <c r="AE174" s="112" t="str">
        <f>IFERROR(VLOOKUP($Z174,Import!$B$3:$L$408,4,FALSE),"")</f>
        <v/>
      </c>
      <c r="AF174" s="112" t="str">
        <f>IFERROR(VLOOKUP($Z174,Import!$B$3:$L$408,5,FALSE),"")</f>
        <v/>
      </c>
      <c r="AG174" s="112" t="str">
        <f>IFERROR(VLOOKUP($Z174,Import!$B$3:$L$408,2,FALSE),"")</f>
        <v/>
      </c>
      <c r="AH174" s="112" t="str">
        <f>IFERROR(VLOOKUP($Z174,Import!$B$3:$Z$408,12,FALSE),"")</f>
        <v/>
      </c>
      <c r="AI174" s="218" t="str">
        <f>IFERROR(VLOOKUP($Z174,Import!$B$3:$Z$408,15,FALSE),"")</f>
        <v/>
      </c>
      <c r="AJ174" s="218" t="str">
        <f>IFERROR(VLOOKUP($Z174,Import!$B$3:$Z$408,16,FALSE),"")</f>
        <v/>
      </c>
      <c r="AK174" s="112" t="str">
        <f>IFERROR(VLOOKUP($Z174,Import!$B$3:$Z$408,13,FALSE),"")</f>
        <v/>
      </c>
      <c r="AL174" s="112" t="str">
        <f>IFERROR(VLOOKUP($Z174,Import!$B$3:$Z$408,14,FALSE),"")</f>
        <v/>
      </c>
      <c r="AM174" s="112" t="str">
        <f>IFERROR(VLOOKUP($Z174,Import!$B$3:$Z$408,17,FALSE),"")</f>
        <v/>
      </c>
      <c r="AN174" s="2" t="e">
        <f t="shared" si="46"/>
        <v>#VALUE!</v>
      </c>
      <c r="AO174" s="2" t="e">
        <f t="shared" si="47"/>
        <v>#VALUE!</v>
      </c>
      <c r="AP174" s="2">
        <f>IF(AA174='User Input'!$C$1,1,0)</f>
        <v>0</v>
      </c>
      <c r="AQ174" s="2">
        <f t="shared" si="49"/>
        <v>0</v>
      </c>
      <c r="AR174" s="2">
        <f t="shared" si="50"/>
        <v>0</v>
      </c>
      <c r="AS174" s="2">
        <f t="shared" si="51"/>
        <v>0</v>
      </c>
      <c r="AT174" s="2">
        <f t="shared" si="52"/>
        <v>0</v>
      </c>
      <c r="AU174" s="9" t="str">
        <f t="shared" si="53"/>
        <v/>
      </c>
    </row>
    <row r="175" spans="1:47" s="202" customFormat="1">
      <c r="A175" s="277">
        <f t="shared" si="48"/>
        <v>173</v>
      </c>
      <c r="B175" s="277">
        <f>IFERROR(VLOOKUP(C175,Import!$B$3:$T$450,19,FALSE),"")</f>
        <v>285</v>
      </c>
      <c r="C175" s="111" t="str">
        <f>IFERROR(VLOOKUP(A175,Import!$V$3:$X$419,3,FALSE),"")</f>
        <v>Josh Rutledge</v>
      </c>
      <c r="D175" s="235"/>
      <c r="E175" s="120"/>
      <c r="F175" s="112" t="str">
        <f>IFERROR(VLOOKUP($C175,Import!$B$3:$L$408,2,FALSE),"")</f>
        <v>COL</v>
      </c>
      <c r="G175" s="112" t="str">
        <f>IFERROR(VLOOKUP($C175,Import!$B$3:$L$408,3,FALSE),"")</f>
        <v>2B</v>
      </c>
      <c r="H175" s="112" t="str">
        <f>IFERROR(VLOOKUP($C175,Import!$B$3:$L$408,4,FALSE),"")</f>
        <v>2B, SS</v>
      </c>
      <c r="I175" s="112">
        <f>IFERROR(VLOOKUP($C175,Import!$B$3:$L$408,5,FALSE),"")</f>
        <v>0</v>
      </c>
      <c r="J175" s="112" t="str">
        <f>IFERROR(VLOOKUP($C175,Import!$B$3:$L$408,2,FALSE),"")</f>
        <v>COL</v>
      </c>
      <c r="K175" s="112">
        <f>IFERROR(VLOOKUP($C175,Import!$B$3:$L$408,6,FALSE),"")</f>
        <v>470</v>
      </c>
      <c r="L175" s="112">
        <f>IFERROR(VLOOKUP($C175,Import!$B$3:$L$408,7,FALSE),"")</f>
        <v>59</v>
      </c>
      <c r="M175" s="112">
        <f>IFERROR(VLOOKUP($C175,Import!$B$3:$L$408,8,FALSE),"")</f>
        <v>14</v>
      </c>
      <c r="N175" s="112">
        <f>IFERROR(VLOOKUP($C175,Import!$B$3:$L$408,9,FALSE),"")</f>
        <v>40</v>
      </c>
      <c r="O175" s="112">
        <f>IFERROR(VLOOKUP($C175,Import!$B$3:$L$408,10,FALSE),"")</f>
        <v>15</v>
      </c>
      <c r="P175" s="278">
        <f>IFERROR(VLOOKUP($C175,Import!$B$3:$L$408,11,FALSE),"")</f>
        <v>0.245</v>
      </c>
      <c r="Q175" s="2">
        <f t="shared" si="40"/>
        <v>115.14999999999999</v>
      </c>
      <c r="R175" s="2">
        <f>IF(D175='User Input'!$C$1,1,0)</f>
        <v>0</v>
      </c>
      <c r="S175" s="2">
        <f t="shared" si="44"/>
        <v>0</v>
      </c>
      <c r="T175" s="2">
        <f t="shared" si="45"/>
        <v>0</v>
      </c>
      <c r="U175" s="2" t="str">
        <f t="shared" si="41"/>
        <v>Josh Rutledge</v>
      </c>
      <c r="V175" s="2">
        <f t="shared" si="42"/>
        <v>0</v>
      </c>
      <c r="W175" s="9" t="str">
        <f t="shared" si="43"/>
        <v>COL</v>
      </c>
      <c r="X175" s="231">
        <v>173</v>
      </c>
      <c r="Y175" s="280" t="str">
        <f>IFERROR(VLOOKUP(Z175,Import!$B$3:$T$450,19,FALSE),"")</f>
        <v/>
      </c>
      <c r="Z175" s="209"/>
      <c r="AA175" s="235"/>
      <c r="AB175" s="206"/>
      <c r="AC175" s="112" t="str">
        <f>IFERROR(VLOOKUP($Z175,Import!$B$3:$L$408,2,FALSE),"")</f>
        <v/>
      </c>
      <c r="AD175" s="112" t="str">
        <f>IFERROR(VLOOKUP($Z175,Import!$B$3:$L$408,3,FALSE),"")</f>
        <v/>
      </c>
      <c r="AE175" s="112" t="str">
        <f>IFERROR(VLOOKUP($Z175,Import!$B$3:$L$408,4,FALSE),"")</f>
        <v/>
      </c>
      <c r="AF175" s="112" t="str">
        <f>IFERROR(VLOOKUP($Z175,Import!$B$3:$L$408,5,FALSE),"")</f>
        <v/>
      </c>
      <c r="AG175" s="112" t="str">
        <f>IFERROR(VLOOKUP($Z175,Import!$B$3:$L$408,2,FALSE),"")</f>
        <v/>
      </c>
      <c r="AH175" s="112" t="str">
        <f>IFERROR(VLOOKUP($Z175,Import!$B$3:$Z$408,12,FALSE),"")</f>
        <v/>
      </c>
      <c r="AI175" s="218" t="str">
        <f>IFERROR(VLOOKUP($Z175,Import!$B$3:$Z$408,15,FALSE),"")</f>
        <v/>
      </c>
      <c r="AJ175" s="218" t="str">
        <f>IFERROR(VLOOKUP($Z175,Import!$B$3:$Z$408,16,FALSE),"")</f>
        <v/>
      </c>
      <c r="AK175" s="112" t="str">
        <f>IFERROR(VLOOKUP($Z175,Import!$B$3:$Z$408,13,FALSE),"")</f>
        <v/>
      </c>
      <c r="AL175" s="112" t="str">
        <f>IFERROR(VLOOKUP($Z175,Import!$B$3:$Z$408,14,FALSE),"")</f>
        <v/>
      </c>
      <c r="AM175" s="112" t="str">
        <f>IFERROR(VLOOKUP($Z175,Import!$B$3:$Z$408,17,FALSE),"")</f>
        <v/>
      </c>
      <c r="AN175" s="2" t="e">
        <f t="shared" si="46"/>
        <v>#VALUE!</v>
      </c>
      <c r="AO175" s="2" t="e">
        <f t="shared" si="47"/>
        <v>#VALUE!</v>
      </c>
      <c r="AP175" s="2">
        <f>IF(AA175='User Input'!$C$1,1,0)</f>
        <v>0</v>
      </c>
      <c r="AQ175" s="2">
        <f t="shared" si="49"/>
        <v>0</v>
      </c>
      <c r="AR175" s="2">
        <f t="shared" si="50"/>
        <v>0</v>
      </c>
      <c r="AS175" s="2">
        <f t="shared" si="51"/>
        <v>0</v>
      </c>
      <c r="AT175" s="2">
        <f t="shared" si="52"/>
        <v>0</v>
      </c>
      <c r="AU175" s="9" t="str">
        <f t="shared" si="53"/>
        <v/>
      </c>
    </row>
    <row r="176" spans="1:47" s="202" customFormat="1">
      <c r="A176" s="277">
        <f t="shared" si="48"/>
        <v>174</v>
      </c>
      <c r="B176" s="277">
        <f>IFERROR(VLOOKUP(C176,Import!$B$3:$T$450,19,FALSE),"")</f>
        <v>287</v>
      </c>
      <c r="C176" s="111" t="str">
        <f>IFERROR(VLOOKUP(A176,Import!$V$3:$X$419,3,FALSE),"")</f>
        <v>Daniel Murphy</v>
      </c>
      <c r="D176" s="235"/>
      <c r="E176" s="120"/>
      <c r="F176" s="112" t="str">
        <f>IFERROR(VLOOKUP($C176,Import!$B$3:$L$408,2,FALSE),"")</f>
        <v>NYN</v>
      </c>
      <c r="G176" s="112" t="str">
        <f>IFERROR(VLOOKUP($C176,Import!$B$3:$L$408,3,FALSE),"")</f>
        <v>2B</v>
      </c>
      <c r="H176" s="112" t="str">
        <f>IFERROR(VLOOKUP($C176,Import!$B$3:$L$408,4,FALSE),"")</f>
        <v>1B, 2B</v>
      </c>
      <c r="I176" s="112">
        <f>IFERROR(VLOOKUP($C176,Import!$B$3:$L$408,5,FALSE),"")</f>
        <v>0</v>
      </c>
      <c r="J176" s="112" t="str">
        <f>IFERROR(VLOOKUP($C176,Import!$B$3:$L$408,2,FALSE),"")</f>
        <v>NYN</v>
      </c>
      <c r="K176" s="112">
        <f>IFERROR(VLOOKUP($C176,Import!$B$3:$L$408,6,FALSE),"")</f>
        <v>554</v>
      </c>
      <c r="L176" s="112">
        <f>IFERROR(VLOOKUP($C176,Import!$B$3:$L$408,7,FALSE),"")</f>
        <v>76</v>
      </c>
      <c r="M176" s="112">
        <f>IFERROR(VLOOKUP($C176,Import!$B$3:$L$408,8,FALSE),"")</f>
        <v>8</v>
      </c>
      <c r="N176" s="112">
        <f>IFERROR(VLOOKUP($C176,Import!$B$3:$L$408,9,FALSE),"")</f>
        <v>59</v>
      </c>
      <c r="O176" s="112">
        <f>IFERROR(VLOOKUP($C176,Import!$B$3:$L$408,10,FALSE),"")</f>
        <v>12</v>
      </c>
      <c r="P176" s="278">
        <f>IFERROR(VLOOKUP($C176,Import!$B$3:$L$408,11,FALSE),"")</f>
        <v>0.28199999999999997</v>
      </c>
      <c r="Q176" s="2">
        <f t="shared" si="40"/>
        <v>156.22799999999998</v>
      </c>
      <c r="R176" s="2">
        <f>IF(D176='User Input'!$C$1,1,0)</f>
        <v>0</v>
      </c>
      <c r="S176" s="2">
        <f t="shared" si="44"/>
        <v>0</v>
      </c>
      <c r="T176" s="2">
        <f t="shared" si="45"/>
        <v>0</v>
      </c>
      <c r="U176" s="2" t="str">
        <f t="shared" si="41"/>
        <v>Daniel Murphy</v>
      </c>
      <c r="V176" s="2">
        <f t="shared" si="42"/>
        <v>0</v>
      </c>
      <c r="W176" s="9" t="str">
        <f t="shared" si="43"/>
        <v>NYN</v>
      </c>
      <c r="X176" s="231">
        <v>174</v>
      </c>
      <c r="Y176" s="280" t="str">
        <f>IFERROR(VLOOKUP(Z176,Import!$B$3:$T$450,19,FALSE),"")</f>
        <v/>
      </c>
      <c r="Z176" s="209"/>
      <c r="AA176" s="235"/>
      <c r="AB176" s="206"/>
      <c r="AC176" s="112" t="str">
        <f>IFERROR(VLOOKUP($Z176,Import!$B$3:$L$408,2,FALSE),"")</f>
        <v/>
      </c>
      <c r="AD176" s="112" t="str">
        <f>IFERROR(VLOOKUP($Z176,Import!$B$3:$L$408,3,FALSE),"")</f>
        <v/>
      </c>
      <c r="AE176" s="112" t="str">
        <f>IFERROR(VLOOKUP($Z176,Import!$B$3:$L$408,4,FALSE),"")</f>
        <v/>
      </c>
      <c r="AF176" s="112" t="str">
        <f>IFERROR(VLOOKUP($Z176,Import!$B$3:$L$408,5,FALSE),"")</f>
        <v/>
      </c>
      <c r="AG176" s="112" t="str">
        <f>IFERROR(VLOOKUP($Z176,Import!$B$3:$L$408,2,FALSE),"")</f>
        <v/>
      </c>
      <c r="AH176" s="112" t="str">
        <f>IFERROR(VLOOKUP($Z176,Import!$B$3:$Z$408,12,FALSE),"")</f>
        <v/>
      </c>
      <c r="AI176" s="218" t="str">
        <f>IFERROR(VLOOKUP($Z176,Import!$B$3:$Z$408,15,FALSE),"")</f>
        <v/>
      </c>
      <c r="AJ176" s="218" t="str">
        <f>IFERROR(VLOOKUP($Z176,Import!$B$3:$Z$408,16,FALSE),"")</f>
        <v/>
      </c>
      <c r="AK176" s="112" t="str">
        <f>IFERROR(VLOOKUP($Z176,Import!$B$3:$Z$408,13,FALSE),"")</f>
        <v/>
      </c>
      <c r="AL176" s="112" t="str">
        <f>IFERROR(VLOOKUP($Z176,Import!$B$3:$Z$408,14,FALSE),"")</f>
        <v/>
      </c>
      <c r="AM176" s="112" t="str">
        <f>IFERROR(VLOOKUP($Z176,Import!$B$3:$Z$408,17,FALSE),"")</f>
        <v/>
      </c>
      <c r="AN176" s="2" t="e">
        <f t="shared" si="46"/>
        <v>#VALUE!</v>
      </c>
      <c r="AO176" s="2" t="e">
        <f t="shared" si="47"/>
        <v>#VALUE!</v>
      </c>
      <c r="AP176" s="2">
        <f>IF(AA176='User Input'!$C$1,1,0)</f>
        <v>0</v>
      </c>
      <c r="AQ176" s="2">
        <f t="shared" si="49"/>
        <v>0</v>
      </c>
      <c r="AR176" s="2">
        <f t="shared" si="50"/>
        <v>0</v>
      </c>
      <c r="AS176" s="2">
        <f t="shared" si="51"/>
        <v>0</v>
      </c>
      <c r="AT176" s="2">
        <f t="shared" si="52"/>
        <v>0</v>
      </c>
      <c r="AU176" s="9" t="str">
        <f t="shared" si="53"/>
        <v/>
      </c>
    </row>
    <row r="177" spans="1:47" s="202" customFormat="1">
      <c r="A177" s="277">
        <f t="shared" si="48"/>
        <v>175</v>
      </c>
      <c r="B177" s="277">
        <f>IFERROR(VLOOKUP(C177,Import!$B$3:$T$450,19,FALSE),"")</f>
        <v>288</v>
      </c>
      <c r="C177" s="111" t="str">
        <f>IFERROR(VLOOKUP(A177,Import!$V$3:$X$419,3,FALSE),"")</f>
        <v>Michael Morse</v>
      </c>
      <c r="D177" s="236"/>
      <c r="E177" s="240"/>
      <c r="F177" s="112" t="str">
        <f>IFERROR(VLOOKUP($C177,Import!$B$3:$L$408,2,FALSE),"")</f>
        <v>SF</v>
      </c>
      <c r="G177" s="112" t="str">
        <f>IFERROR(VLOOKUP($C177,Import!$B$3:$L$408,3,FALSE),"")</f>
        <v>OF</v>
      </c>
      <c r="H177" s="112" t="str">
        <f>IFERROR(VLOOKUP($C177,Import!$B$3:$L$408,4,FALSE),"")</f>
        <v>1B, OF</v>
      </c>
      <c r="I177" s="112">
        <f>IFERROR(VLOOKUP($C177,Import!$B$3:$L$408,5,FALSE),"")</f>
        <v>0</v>
      </c>
      <c r="J177" s="112" t="str">
        <f>IFERROR(VLOOKUP($C177,Import!$B$3:$L$408,2,FALSE),"")</f>
        <v>SF</v>
      </c>
      <c r="K177" s="112">
        <f>IFERROR(VLOOKUP($C177,Import!$B$3:$L$408,6,FALSE),"")</f>
        <v>445</v>
      </c>
      <c r="L177" s="112">
        <f>IFERROR(VLOOKUP($C177,Import!$B$3:$L$408,7,FALSE),"")</f>
        <v>57</v>
      </c>
      <c r="M177" s="112">
        <f>IFERROR(VLOOKUP($C177,Import!$B$3:$L$408,8,FALSE),"")</f>
        <v>18</v>
      </c>
      <c r="N177" s="112">
        <f>IFERROR(VLOOKUP($C177,Import!$B$3:$L$408,9,FALSE),"")</f>
        <v>66</v>
      </c>
      <c r="O177" s="112">
        <f>IFERROR(VLOOKUP($C177,Import!$B$3:$L$408,10,FALSE),"")</f>
        <v>0</v>
      </c>
      <c r="P177" s="278">
        <f>IFERROR(VLOOKUP($C177,Import!$B$3:$L$408,11,FALSE),"")</f>
        <v>0.26700000000000002</v>
      </c>
      <c r="Q177" s="2">
        <f t="shared" si="40"/>
        <v>118.81500000000001</v>
      </c>
      <c r="R177" s="2">
        <f>IF(D177='User Input'!$C$1,1,0)</f>
        <v>0</v>
      </c>
      <c r="S177" s="2">
        <f t="shared" si="44"/>
        <v>0</v>
      </c>
      <c r="T177" s="2">
        <f t="shared" si="45"/>
        <v>0</v>
      </c>
      <c r="U177" s="2" t="str">
        <f t="shared" si="41"/>
        <v>Michael Morse</v>
      </c>
      <c r="V177" s="2">
        <f t="shared" si="42"/>
        <v>0</v>
      </c>
      <c r="W177" s="9" t="str">
        <f t="shared" si="43"/>
        <v>SF</v>
      </c>
      <c r="X177" s="231">
        <v>175</v>
      </c>
      <c r="Y177" s="280" t="str">
        <f>IFERROR(VLOOKUP(Z177,Import!$B$3:$T$450,19,FALSE),"")</f>
        <v/>
      </c>
      <c r="Z177" s="209"/>
      <c r="AA177" s="235"/>
      <c r="AB177" s="206"/>
      <c r="AC177" s="112" t="str">
        <f>IFERROR(VLOOKUP($Z177,Import!$B$3:$L$408,2,FALSE),"")</f>
        <v/>
      </c>
      <c r="AD177" s="112" t="str">
        <f>IFERROR(VLOOKUP($Z177,Import!$B$3:$L$408,3,FALSE),"")</f>
        <v/>
      </c>
      <c r="AE177" s="112" t="str">
        <f>IFERROR(VLOOKUP($Z177,Import!$B$3:$L$408,4,FALSE),"")</f>
        <v/>
      </c>
      <c r="AF177" s="112" t="str">
        <f>IFERROR(VLOOKUP($Z177,Import!$B$3:$L$408,5,FALSE),"")</f>
        <v/>
      </c>
      <c r="AG177" s="112" t="str">
        <f>IFERROR(VLOOKUP($Z177,Import!$B$3:$L$408,2,FALSE),"")</f>
        <v/>
      </c>
      <c r="AH177" s="112" t="str">
        <f>IFERROR(VLOOKUP($Z177,Import!$B$3:$Z$408,12,FALSE),"")</f>
        <v/>
      </c>
      <c r="AI177" s="218" t="str">
        <f>IFERROR(VLOOKUP($Z177,Import!$B$3:$Z$408,15,FALSE),"")</f>
        <v/>
      </c>
      <c r="AJ177" s="218" t="str">
        <f>IFERROR(VLOOKUP($Z177,Import!$B$3:$Z$408,16,FALSE),"")</f>
        <v/>
      </c>
      <c r="AK177" s="112" t="str">
        <f>IFERROR(VLOOKUP($Z177,Import!$B$3:$Z$408,13,FALSE),"")</f>
        <v/>
      </c>
      <c r="AL177" s="112" t="str">
        <f>IFERROR(VLOOKUP($Z177,Import!$B$3:$Z$408,14,FALSE),"")</f>
        <v/>
      </c>
      <c r="AM177" s="112" t="str">
        <f>IFERROR(VLOOKUP($Z177,Import!$B$3:$Z$408,17,FALSE),"")</f>
        <v/>
      </c>
      <c r="AN177" s="2" t="e">
        <f t="shared" si="46"/>
        <v>#VALUE!</v>
      </c>
      <c r="AO177" s="2" t="e">
        <f t="shared" si="47"/>
        <v>#VALUE!</v>
      </c>
      <c r="AP177" s="2">
        <f>IF(AA177='User Input'!$C$1,1,0)</f>
        <v>0</v>
      </c>
      <c r="AQ177" s="2">
        <f t="shared" si="49"/>
        <v>0</v>
      </c>
      <c r="AR177" s="2">
        <f t="shared" si="50"/>
        <v>0</v>
      </c>
      <c r="AS177" s="2">
        <f t="shared" si="51"/>
        <v>0</v>
      </c>
      <c r="AT177" s="2">
        <f t="shared" si="52"/>
        <v>0</v>
      </c>
      <c r="AU177" s="9" t="str">
        <f t="shared" si="53"/>
        <v/>
      </c>
    </row>
    <row r="178" spans="1:47" s="202" customFormat="1">
      <c r="A178" s="277">
        <f t="shared" si="48"/>
        <v>176</v>
      </c>
      <c r="B178" s="277">
        <f>IFERROR(VLOOKUP(C178,Import!$B$3:$T$450,19,FALSE),"")</f>
        <v>289</v>
      </c>
      <c r="C178" s="111" t="str">
        <f>IFERROR(VLOOKUP(A178,Import!$V$3:$X$419,3,FALSE),"")</f>
        <v>Dan Uggla</v>
      </c>
      <c r="D178" s="235"/>
      <c r="E178" s="120"/>
      <c r="F178" s="112" t="str">
        <f>IFERROR(VLOOKUP($C178,Import!$B$3:$L$408,2,FALSE),"")</f>
        <v>ATL</v>
      </c>
      <c r="G178" s="112" t="str">
        <f>IFERROR(VLOOKUP($C178,Import!$B$3:$L$408,3,FALSE),"")</f>
        <v>2B</v>
      </c>
      <c r="H178" s="112" t="str">
        <f>IFERROR(VLOOKUP($C178,Import!$B$3:$L$408,4,FALSE),"")</f>
        <v>2B</v>
      </c>
      <c r="I178" s="112">
        <f>IFERROR(VLOOKUP($C178,Import!$B$3:$L$408,5,FALSE),"")</f>
        <v>0</v>
      </c>
      <c r="J178" s="112" t="str">
        <f>IFERROR(VLOOKUP($C178,Import!$B$3:$L$408,2,FALSE),"")</f>
        <v>ATL</v>
      </c>
      <c r="K178" s="112">
        <f>IFERROR(VLOOKUP($C178,Import!$B$3:$L$408,6,FALSE),"")</f>
        <v>410</v>
      </c>
      <c r="L178" s="112">
        <f>IFERROR(VLOOKUP($C178,Import!$B$3:$L$408,7,FALSE),"")</f>
        <v>55</v>
      </c>
      <c r="M178" s="112">
        <f>IFERROR(VLOOKUP($C178,Import!$B$3:$L$408,8,FALSE),"")</f>
        <v>19</v>
      </c>
      <c r="N178" s="112">
        <f>IFERROR(VLOOKUP($C178,Import!$B$3:$L$408,9,FALSE),"")</f>
        <v>62</v>
      </c>
      <c r="O178" s="112">
        <f>IFERROR(VLOOKUP($C178,Import!$B$3:$L$408,10,FALSE),"")</f>
        <v>3</v>
      </c>
      <c r="P178" s="278">
        <f>IFERROR(VLOOKUP($C178,Import!$B$3:$L$408,11,FALSE),"")</f>
        <v>0.20499999999999999</v>
      </c>
      <c r="Q178" s="2">
        <f t="shared" si="40"/>
        <v>84.05</v>
      </c>
      <c r="R178" s="2">
        <f>IF(D178='User Input'!$C$1,1,0)</f>
        <v>0</v>
      </c>
      <c r="S178" s="2">
        <f t="shared" si="44"/>
        <v>0</v>
      </c>
      <c r="T178" s="2">
        <f t="shared" si="45"/>
        <v>0</v>
      </c>
      <c r="U178" s="2" t="str">
        <f t="shared" si="41"/>
        <v>Dan Uggla</v>
      </c>
      <c r="V178" s="2">
        <f t="shared" si="42"/>
        <v>0</v>
      </c>
      <c r="W178" s="9" t="str">
        <f t="shared" si="43"/>
        <v>ATL</v>
      </c>
      <c r="X178" s="231">
        <v>176</v>
      </c>
      <c r="Y178" s="280" t="str">
        <f>IFERROR(VLOOKUP(Z178,Import!$B$3:$T$450,19,FALSE),"")</f>
        <v/>
      </c>
      <c r="Z178" s="209"/>
      <c r="AA178" s="235"/>
      <c r="AB178" s="206"/>
      <c r="AC178" s="112" t="str">
        <f>IFERROR(VLOOKUP($Z178,Import!$B$3:$L$408,2,FALSE),"")</f>
        <v/>
      </c>
      <c r="AD178" s="112" t="str">
        <f>IFERROR(VLOOKUP($Z178,Import!$B$3:$L$408,3,FALSE),"")</f>
        <v/>
      </c>
      <c r="AE178" s="112" t="str">
        <f>IFERROR(VLOOKUP($Z178,Import!$B$3:$L$408,4,FALSE),"")</f>
        <v/>
      </c>
      <c r="AF178" s="112" t="str">
        <f>IFERROR(VLOOKUP($Z178,Import!$B$3:$L$408,5,FALSE),"")</f>
        <v/>
      </c>
      <c r="AG178" s="112" t="str">
        <f>IFERROR(VLOOKUP($Z178,Import!$B$3:$L$408,2,FALSE),"")</f>
        <v/>
      </c>
      <c r="AH178" s="112" t="str">
        <f>IFERROR(VLOOKUP($Z178,Import!$B$3:$Z$408,12,FALSE),"")</f>
        <v/>
      </c>
      <c r="AI178" s="218" t="str">
        <f>IFERROR(VLOOKUP($Z178,Import!$B$3:$Z$408,15,FALSE),"")</f>
        <v/>
      </c>
      <c r="AJ178" s="218" t="str">
        <f>IFERROR(VLOOKUP($Z178,Import!$B$3:$Z$408,16,FALSE),"")</f>
        <v/>
      </c>
      <c r="AK178" s="112" t="str">
        <f>IFERROR(VLOOKUP($Z178,Import!$B$3:$Z$408,13,FALSE),"")</f>
        <v/>
      </c>
      <c r="AL178" s="112" t="str">
        <f>IFERROR(VLOOKUP($Z178,Import!$B$3:$Z$408,14,FALSE),"")</f>
        <v/>
      </c>
      <c r="AM178" s="112" t="str">
        <f>IFERROR(VLOOKUP($Z178,Import!$B$3:$Z$408,17,FALSE),"")</f>
        <v/>
      </c>
      <c r="AN178" s="2" t="e">
        <f t="shared" si="46"/>
        <v>#VALUE!</v>
      </c>
      <c r="AO178" s="2" t="e">
        <f t="shared" si="47"/>
        <v>#VALUE!</v>
      </c>
      <c r="AP178" s="2">
        <f>IF(AA178='User Input'!$C$1,1,0)</f>
        <v>0</v>
      </c>
      <c r="AQ178" s="2">
        <f t="shared" si="49"/>
        <v>0</v>
      </c>
      <c r="AR178" s="2">
        <f t="shared" si="50"/>
        <v>0</v>
      </c>
      <c r="AS178" s="2">
        <f t="shared" si="51"/>
        <v>0</v>
      </c>
      <c r="AT178" s="2">
        <f t="shared" si="52"/>
        <v>0</v>
      </c>
      <c r="AU178" s="9" t="str">
        <f t="shared" si="53"/>
        <v/>
      </c>
    </row>
    <row r="179" spans="1:47" s="202" customFormat="1">
      <c r="A179" s="277">
        <f t="shared" si="48"/>
        <v>177</v>
      </c>
      <c r="B179" s="277">
        <f>IFERROR(VLOOKUP(C179,Import!$B$3:$T$450,19,FALSE),"")</f>
        <v>290</v>
      </c>
      <c r="C179" s="111" t="str">
        <f>IFERROR(VLOOKUP(A179,Import!$V$3:$X$419,3,FALSE),"")</f>
        <v>Brian Dozier</v>
      </c>
      <c r="D179" s="235"/>
      <c r="E179" s="204"/>
      <c r="F179" s="112" t="str">
        <f>IFERROR(VLOOKUP($C179,Import!$B$3:$L$408,2,FALSE),"")</f>
        <v>MIN</v>
      </c>
      <c r="G179" s="112" t="str">
        <f>IFERROR(VLOOKUP($C179,Import!$B$3:$L$408,3,FALSE),"")</f>
        <v>2B</v>
      </c>
      <c r="H179" s="112" t="str">
        <f>IFERROR(VLOOKUP($C179,Import!$B$3:$L$408,4,FALSE),"")</f>
        <v>2B</v>
      </c>
      <c r="I179" s="112">
        <f>IFERROR(VLOOKUP($C179,Import!$B$3:$L$408,5,FALSE),"")</f>
        <v>0</v>
      </c>
      <c r="J179" s="112" t="str">
        <f>IFERROR(VLOOKUP($C179,Import!$B$3:$L$408,2,FALSE),"")</f>
        <v>MIN</v>
      </c>
      <c r="K179" s="112">
        <f>IFERROR(VLOOKUP($C179,Import!$B$3:$L$408,6,FALSE),"")</f>
        <v>519</v>
      </c>
      <c r="L179" s="112">
        <f>IFERROR(VLOOKUP($C179,Import!$B$3:$L$408,7,FALSE),"")</f>
        <v>52</v>
      </c>
      <c r="M179" s="112">
        <f>IFERROR(VLOOKUP($C179,Import!$B$3:$L$408,8,FALSE),"")</f>
        <v>12</v>
      </c>
      <c r="N179" s="112">
        <f>IFERROR(VLOOKUP($C179,Import!$B$3:$L$408,9,FALSE),"")</f>
        <v>60</v>
      </c>
      <c r="O179" s="112">
        <f>IFERROR(VLOOKUP($C179,Import!$B$3:$L$408,10,FALSE),"")</f>
        <v>9</v>
      </c>
      <c r="P179" s="278">
        <f>IFERROR(VLOOKUP($C179,Import!$B$3:$L$408,11,FALSE),"")</f>
        <v>0.23</v>
      </c>
      <c r="Q179" s="2">
        <f t="shared" si="40"/>
        <v>119.37</v>
      </c>
      <c r="R179" s="2">
        <f>IF(D179='User Input'!$C$1,1,0)</f>
        <v>0</v>
      </c>
      <c r="S179" s="2">
        <f t="shared" si="44"/>
        <v>0</v>
      </c>
      <c r="T179" s="2">
        <f t="shared" si="45"/>
        <v>0</v>
      </c>
      <c r="U179" s="2" t="str">
        <f t="shared" si="41"/>
        <v>Brian Dozier</v>
      </c>
      <c r="V179" s="2">
        <f t="shared" si="42"/>
        <v>0</v>
      </c>
      <c r="W179" s="9" t="str">
        <f t="shared" si="43"/>
        <v>MIN</v>
      </c>
      <c r="X179" s="231">
        <v>177</v>
      </c>
      <c r="Y179" s="280" t="str">
        <f>IFERROR(VLOOKUP(Z179,Import!$B$3:$T$450,19,FALSE),"")</f>
        <v/>
      </c>
      <c r="Z179" s="209"/>
      <c r="AA179" s="235"/>
      <c r="AB179" s="206"/>
      <c r="AC179" s="112" t="str">
        <f>IFERROR(VLOOKUP($Z179,Import!$B$3:$L$408,2,FALSE),"")</f>
        <v/>
      </c>
      <c r="AD179" s="112" t="str">
        <f>IFERROR(VLOOKUP($Z179,Import!$B$3:$L$408,3,FALSE),"")</f>
        <v/>
      </c>
      <c r="AE179" s="112" t="str">
        <f>IFERROR(VLOOKUP($Z179,Import!$B$3:$L$408,4,FALSE),"")</f>
        <v/>
      </c>
      <c r="AF179" s="112" t="str">
        <f>IFERROR(VLOOKUP($Z179,Import!$B$3:$L$408,5,FALSE),"")</f>
        <v/>
      </c>
      <c r="AG179" s="112" t="str">
        <f>IFERROR(VLOOKUP($Z179,Import!$B$3:$L$408,2,FALSE),"")</f>
        <v/>
      </c>
      <c r="AH179" s="112" t="str">
        <f>IFERROR(VLOOKUP($Z179,Import!$B$3:$Z$408,12,FALSE),"")</f>
        <v/>
      </c>
      <c r="AI179" s="218" t="str">
        <f>IFERROR(VLOOKUP($Z179,Import!$B$3:$Z$408,15,FALSE),"")</f>
        <v/>
      </c>
      <c r="AJ179" s="218" t="str">
        <f>IFERROR(VLOOKUP($Z179,Import!$B$3:$Z$408,16,FALSE),"")</f>
        <v/>
      </c>
      <c r="AK179" s="112" t="str">
        <f>IFERROR(VLOOKUP($Z179,Import!$B$3:$Z$408,13,FALSE),"")</f>
        <v/>
      </c>
      <c r="AL179" s="112" t="str">
        <f>IFERROR(VLOOKUP($Z179,Import!$B$3:$Z$408,14,FALSE),"")</f>
        <v/>
      </c>
      <c r="AM179" s="112" t="str">
        <f>IFERROR(VLOOKUP($Z179,Import!$B$3:$Z$408,17,FALSE),"")</f>
        <v/>
      </c>
      <c r="AN179" s="2" t="e">
        <f t="shared" si="46"/>
        <v>#VALUE!</v>
      </c>
      <c r="AO179" s="2" t="e">
        <f t="shared" si="47"/>
        <v>#VALUE!</v>
      </c>
      <c r="AP179" s="2">
        <f>IF(AA179='User Input'!$C$1,1,0)</f>
        <v>0</v>
      </c>
      <c r="AQ179" s="2">
        <f t="shared" si="49"/>
        <v>0</v>
      </c>
      <c r="AR179" s="2">
        <f t="shared" si="50"/>
        <v>0</v>
      </c>
      <c r="AS179" s="2">
        <f t="shared" si="51"/>
        <v>0</v>
      </c>
      <c r="AT179" s="2">
        <f t="shared" si="52"/>
        <v>0</v>
      </c>
      <c r="AU179" s="9" t="str">
        <f t="shared" si="53"/>
        <v/>
      </c>
    </row>
    <row r="180" spans="1:47" s="202" customFormat="1">
      <c r="A180" s="277">
        <f t="shared" si="48"/>
        <v>178</v>
      </c>
      <c r="B180" s="277">
        <f>IFERROR(VLOOKUP(C180,Import!$B$3:$T$450,19,FALSE),"")</f>
        <v>291</v>
      </c>
      <c r="C180" s="111" t="str">
        <f>IFERROR(VLOOKUP(A180,Import!$V$3:$X$419,3,FALSE),"")</f>
        <v>Neil Walker</v>
      </c>
      <c r="D180" s="235"/>
      <c r="E180" s="204"/>
      <c r="F180" s="112" t="str">
        <f>IFERROR(VLOOKUP($C180,Import!$B$3:$L$408,2,FALSE),"")</f>
        <v>PIT</v>
      </c>
      <c r="G180" s="112" t="str">
        <f>IFERROR(VLOOKUP($C180,Import!$B$3:$L$408,3,FALSE),"")</f>
        <v>2B</v>
      </c>
      <c r="H180" s="112" t="str">
        <f>IFERROR(VLOOKUP($C180,Import!$B$3:$L$408,4,FALSE),"")</f>
        <v>2B</v>
      </c>
      <c r="I180" s="112">
        <f>IFERROR(VLOOKUP($C180,Import!$B$3:$L$408,5,FALSE),"")</f>
        <v>0</v>
      </c>
      <c r="J180" s="112" t="str">
        <f>IFERROR(VLOOKUP($C180,Import!$B$3:$L$408,2,FALSE),"")</f>
        <v>PIT</v>
      </c>
      <c r="K180" s="112">
        <f>IFERROR(VLOOKUP($C180,Import!$B$3:$L$408,6,FALSE),"")</f>
        <v>545</v>
      </c>
      <c r="L180" s="112">
        <f>IFERROR(VLOOKUP($C180,Import!$B$3:$L$408,7,FALSE),"")</f>
        <v>61</v>
      </c>
      <c r="M180" s="112">
        <f>IFERROR(VLOOKUP($C180,Import!$B$3:$L$408,8,FALSE),"")</f>
        <v>14</v>
      </c>
      <c r="N180" s="112">
        <f>IFERROR(VLOOKUP($C180,Import!$B$3:$L$408,9,FALSE),"")</f>
        <v>59</v>
      </c>
      <c r="O180" s="112">
        <f>IFERROR(VLOOKUP($C180,Import!$B$3:$L$408,10,FALSE),"")</f>
        <v>2</v>
      </c>
      <c r="P180" s="278">
        <f>IFERROR(VLOOKUP($C180,Import!$B$3:$L$408,11,FALSE),"")</f>
        <v>0.25900000000000001</v>
      </c>
      <c r="Q180" s="2">
        <f t="shared" si="40"/>
        <v>141.155</v>
      </c>
      <c r="R180" s="2">
        <f>IF(D180='User Input'!$C$1,1,0)</f>
        <v>0</v>
      </c>
      <c r="S180" s="2">
        <f t="shared" si="44"/>
        <v>0</v>
      </c>
      <c r="T180" s="2">
        <f t="shared" si="45"/>
        <v>0</v>
      </c>
      <c r="U180" s="2" t="str">
        <f t="shared" si="41"/>
        <v>Neil Walker</v>
      </c>
      <c r="V180" s="2">
        <f t="shared" si="42"/>
        <v>0</v>
      </c>
      <c r="W180" s="9" t="str">
        <f t="shared" si="43"/>
        <v>PIT</v>
      </c>
      <c r="X180" s="231">
        <v>178</v>
      </c>
      <c r="Y180" s="280" t="str">
        <f>IFERROR(VLOOKUP(Z180,Import!$B$3:$T$450,19,FALSE),"")</f>
        <v/>
      </c>
      <c r="Z180" s="209"/>
      <c r="AA180" s="235"/>
      <c r="AB180" s="206"/>
      <c r="AC180" s="112" t="str">
        <f>IFERROR(VLOOKUP($Z180,Import!$B$3:$L$408,2,FALSE),"")</f>
        <v/>
      </c>
      <c r="AD180" s="112" t="str">
        <f>IFERROR(VLOOKUP($Z180,Import!$B$3:$L$408,3,FALSE),"")</f>
        <v/>
      </c>
      <c r="AE180" s="112" t="str">
        <f>IFERROR(VLOOKUP($Z180,Import!$B$3:$L$408,4,FALSE),"")</f>
        <v/>
      </c>
      <c r="AF180" s="112" t="str">
        <f>IFERROR(VLOOKUP($Z180,Import!$B$3:$L$408,5,FALSE),"")</f>
        <v/>
      </c>
      <c r="AG180" s="112" t="str">
        <f>IFERROR(VLOOKUP($Z180,Import!$B$3:$L$408,2,FALSE),"")</f>
        <v/>
      </c>
      <c r="AH180" s="112" t="str">
        <f>IFERROR(VLOOKUP($Z180,Import!$B$3:$Z$408,12,FALSE),"")</f>
        <v/>
      </c>
      <c r="AI180" s="218" t="str">
        <f>IFERROR(VLOOKUP($Z180,Import!$B$3:$Z$408,15,FALSE),"")</f>
        <v/>
      </c>
      <c r="AJ180" s="218" t="str">
        <f>IFERROR(VLOOKUP($Z180,Import!$B$3:$Z$408,16,FALSE),"")</f>
        <v/>
      </c>
      <c r="AK180" s="112" t="str">
        <f>IFERROR(VLOOKUP($Z180,Import!$B$3:$Z$408,13,FALSE),"")</f>
        <v/>
      </c>
      <c r="AL180" s="112" t="str">
        <f>IFERROR(VLOOKUP($Z180,Import!$B$3:$Z$408,14,FALSE),"")</f>
        <v/>
      </c>
      <c r="AM180" s="112" t="str">
        <f>IFERROR(VLOOKUP($Z180,Import!$B$3:$Z$408,17,FALSE),"")</f>
        <v/>
      </c>
      <c r="AN180" s="2" t="e">
        <f t="shared" si="46"/>
        <v>#VALUE!</v>
      </c>
      <c r="AO180" s="2" t="e">
        <f t="shared" si="47"/>
        <v>#VALUE!</v>
      </c>
      <c r="AP180" s="2">
        <f>IF(AA180='User Input'!$C$1,1,0)</f>
        <v>0</v>
      </c>
      <c r="AQ180" s="2">
        <f t="shared" si="49"/>
        <v>0</v>
      </c>
      <c r="AR180" s="2">
        <f t="shared" si="50"/>
        <v>0</v>
      </c>
      <c r="AS180" s="2">
        <f t="shared" si="51"/>
        <v>0</v>
      </c>
      <c r="AT180" s="2">
        <f t="shared" si="52"/>
        <v>0</v>
      </c>
      <c r="AU180" s="9" t="str">
        <f t="shared" si="53"/>
        <v/>
      </c>
    </row>
    <row r="181" spans="1:47" s="202" customFormat="1">
      <c r="A181" s="277">
        <f t="shared" si="48"/>
        <v>179</v>
      </c>
      <c r="B181" s="277">
        <f>IFERROR(VLOOKUP(C181,Import!$B$3:$T$450,19,FALSE),"")</f>
        <v>292</v>
      </c>
      <c r="C181" s="111" t="str">
        <f>IFERROR(VLOOKUP(A181,Import!$V$3:$X$419,3,FALSE),"")</f>
        <v>Rickie Weeks</v>
      </c>
      <c r="D181" s="235"/>
      <c r="E181" s="204"/>
      <c r="F181" s="112" t="str">
        <f>IFERROR(VLOOKUP($C181,Import!$B$3:$L$408,2,FALSE),"")</f>
        <v>MIL</v>
      </c>
      <c r="G181" s="112" t="str">
        <f>IFERROR(VLOOKUP($C181,Import!$B$3:$L$408,3,FALSE),"")</f>
        <v>2B</v>
      </c>
      <c r="H181" s="112" t="str">
        <f>IFERROR(VLOOKUP($C181,Import!$B$3:$L$408,4,FALSE),"")</f>
        <v>2B</v>
      </c>
      <c r="I181" s="112">
        <f>IFERROR(VLOOKUP($C181,Import!$B$3:$L$408,5,FALSE),"")</f>
        <v>0</v>
      </c>
      <c r="J181" s="112" t="str">
        <f>IFERROR(VLOOKUP($C181,Import!$B$3:$L$408,2,FALSE),"")</f>
        <v>MIL</v>
      </c>
      <c r="K181" s="112">
        <f>IFERROR(VLOOKUP($C181,Import!$B$3:$L$408,6,FALSE),"")</f>
        <v>343</v>
      </c>
      <c r="L181" s="112">
        <f>IFERROR(VLOOKUP($C181,Import!$B$3:$L$408,7,FALSE),"")</f>
        <v>42</v>
      </c>
      <c r="M181" s="112">
        <f>IFERROR(VLOOKUP($C181,Import!$B$3:$L$408,8,FALSE),"")</f>
        <v>12</v>
      </c>
      <c r="N181" s="112">
        <f>IFERROR(VLOOKUP($C181,Import!$B$3:$L$408,9,FALSE),"")</f>
        <v>48</v>
      </c>
      <c r="O181" s="112">
        <f>IFERROR(VLOOKUP($C181,Import!$B$3:$L$408,10,FALSE),"")</f>
        <v>10</v>
      </c>
      <c r="P181" s="278">
        <f>IFERROR(VLOOKUP($C181,Import!$B$3:$L$408,11,FALSE),"")</f>
        <v>0.21099999999999999</v>
      </c>
      <c r="Q181" s="2">
        <f t="shared" si="40"/>
        <v>72.373000000000005</v>
      </c>
      <c r="R181" s="2">
        <f>IF(D181='User Input'!$C$1,1,0)</f>
        <v>0</v>
      </c>
      <c r="S181" s="2">
        <f t="shared" si="44"/>
        <v>0</v>
      </c>
      <c r="T181" s="2">
        <f t="shared" si="45"/>
        <v>0</v>
      </c>
      <c r="U181" s="2" t="str">
        <f t="shared" si="41"/>
        <v>Rickie Weeks</v>
      </c>
      <c r="V181" s="2">
        <f t="shared" si="42"/>
        <v>0</v>
      </c>
      <c r="W181" s="9" t="str">
        <f t="shared" si="43"/>
        <v>MIL</v>
      </c>
      <c r="X181" s="231">
        <v>179</v>
      </c>
      <c r="Y181" s="280" t="str">
        <f>IFERROR(VLOOKUP(Z181,Import!$B$3:$T$450,19,FALSE),"")</f>
        <v/>
      </c>
      <c r="Z181" s="209"/>
      <c r="AA181" s="235"/>
      <c r="AB181" s="206"/>
      <c r="AC181" s="112" t="str">
        <f>IFERROR(VLOOKUP($Z181,Import!$B$3:$L$408,2,FALSE),"")</f>
        <v/>
      </c>
      <c r="AD181" s="112" t="str">
        <f>IFERROR(VLOOKUP($Z181,Import!$B$3:$L$408,3,FALSE),"")</f>
        <v/>
      </c>
      <c r="AE181" s="112" t="str">
        <f>IFERROR(VLOOKUP($Z181,Import!$B$3:$L$408,4,FALSE),"")</f>
        <v/>
      </c>
      <c r="AF181" s="112" t="str">
        <f>IFERROR(VLOOKUP($Z181,Import!$B$3:$L$408,5,FALSE),"")</f>
        <v/>
      </c>
      <c r="AG181" s="112" t="str">
        <f>IFERROR(VLOOKUP($Z181,Import!$B$3:$L$408,2,FALSE),"")</f>
        <v/>
      </c>
      <c r="AH181" s="112" t="str">
        <f>IFERROR(VLOOKUP($Z181,Import!$B$3:$Z$408,12,FALSE),"")</f>
        <v/>
      </c>
      <c r="AI181" s="218" t="str">
        <f>IFERROR(VLOOKUP($Z181,Import!$B$3:$Z$408,15,FALSE),"")</f>
        <v/>
      </c>
      <c r="AJ181" s="218" t="str">
        <f>IFERROR(VLOOKUP($Z181,Import!$B$3:$Z$408,16,FALSE),"")</f>
        <v/>
      </c>
      <c r="AK181" s="112" t="str">
        <f>IFERROR(VLOOKUP($Z181,Import!$B$3:$Z$408,13,FALSE),"")</f>
        <v/>
      </c>
      <c r="AL181" s="112" t="str">
        <f>IFERROR(VLOOKUP($Z181,Import!$B$3:$Z$408,14,FALSE),"")</f>
        <v/>
      </c>
      <c r="AM181" s="112" t="str">
        <f>IFERROR(VLOOKUP($Z181,Import!$B$3:$Z$408,17,FALSE),"")</f>
        <v/>
      </c>
      <c r="AN181" s="2" t="e">
        <f t="shared" si="46"/>
        <v>#VALUE!</v>
      </c>
      <c r="AO181" s="2" t="e">
        <f t="shared" si="47"/>
        <v>#VALUE!</v>
      </c>
      <c r="AP181" s="2">
        <f>IF(AA181='User Input'!$C$1,1,0)</f>
        <v>0</v>
      </c>
      <c r="AQ181" s="2">
        <f t="shared" si="49"/>
        <v>0</v>
      </c>
      <c r="AR181" s="2">
        <f t="shared" si="50"/>
        <v>0</v>
      </c>
      <c r="AS181" s="2">
        <f t="shared" si="51"/>
        <v>0</v>
      </c>
      <c r="AT181" s="2">
        <f t="shared" si="52"/>
        <v>0</v>
      </c>
      <c r="AU181" s="9" t="str">
        <f t="shared" si="53"/>
        <v/>
      </c>
    </row>
    <row r="182" spans="1:47" s="202" customFormat="1">
      <c r="A182" s="277">
        <f t="shared" si="48"/>
        <v>180</v>
      </c>
      <c r="B182" s="277">
        <f>IFERROR(VLOOKUP(C182,Import!$B$3:$T$450,19,FALSE),"")</f>
        <v>294</v>
      </c>
      <c r="C182" s="111" t="str">
        <f>IFERROR(VLOOKUP(A182,Import!$V$3:$X$419,3,FALSE),"")</f>
        <v>Marco Scutaro</v>
      </c>
      <c r="D182" s="235"/>
      <c r="E182" s="204"/>
      <c r="F182" s="112" t="str">
        <f>IFERROR(VLOOKUP($C182,Import!$B$3:$L$408,2,FALSE),"")</f>
        <v>SF</v>
      </c>
      <c r="G182" s="112" t="str">
        <f>IFERROR(VLOOKUP($C182,Import!$B$3:$L$408,3,FALSE),"")</f>
        <v>2B</v>
      </c>
      <c r="H182" s="112" t="str">
        <f>IFERROR(VLOOKUP($C182,Import!$B$3:$L$408,4,FALSE),"")</f>
        <v>2B</v>
      </c>
      <c r="I182" s="112">
        <f>IFERROR(VLOOKUP($C182,Import!$B$3:$L$408,5,FALSE),"")</f>
        <v>0</v>
      </c>
      <c r="J182" s="112" t="str">
        <f>IFERROR(VLOOKUP($C182,Import!$B$3:$L$408,2,FALSE),"")</f>
        <v>SF</v>
      </c>
      <c r="K182" s="112">
        <f>IFERROR(VLOOKUP($C182,Import!$B$3:$L$408,6,FALSE),"")</f>
        <v>490</v>
      </c>
      <c r="L182" s="112">
        <f>IFERROR(VLOOKUP($C182,Import!$B$3:$L$408,7,FALSE),"")</f>
        <v>69</v>
      </c>
      <c r="M182" s="112">
        <f>IFERROR(VLOOKUP($C182,Import!$B$3:$L$408,8,FALSE),"")</f>
        <v>7</v>
      </c>
      <c r="N182" s="112">
        <f>IFERROR(VLOOKUP($C182,Import!$B$3:$L$408,9,FALSE),"")</f>
        <v>47</v>
      </c>
      <c r="O182" s="112">
        <f>IFERROR(VLOOKUP($C182,Import!$B$3:$L$408,10,FALSE),"")</f>
        <v>5</v>
      </c>
      <c r="P182" s="278">
        <f>IFERROR(VLOOKUP($C182,Import!$B$3:$L$408,11,FALSE),"")</f>
        <v>0.29099999999999998</v>
      </c>
      <c r="Q182" s="2">
        <f t="shared" si="40"/>
        <v>142.59</v>
      </c>
      <c r="R182" s="2">
        <f>IF(D182='User Input'!$C$1,1,0)</f>
        <v>0</v>
      </c>
      <c r="S182" s="2">
        <f t="shared" si="44"/>
        <v>0</v>
      </c>
      <c r="T182" s="2">
        <f t="shared" si="45"/>
        <v>0</v>
      </c>
      <c r="U182" s="2" t="str">
        <f t="shared" si="41"/>
        <v>Marco Scutaro</v>
      </c>
      <c r="V182" s="2">
        <f t="shared" si="42"/>
        <v>0</v>
      </c>
      <c r="W182" s="9" t="str">
        <f t="shared" si="43"/>
        <v>SF</v>
      </c>
      <c r="X182" s="231">
        <v>180</v>
      </c>
      <c r="Y182" s="280" t="str">
        <f>IFERROR(VLOOKUP(Z182,Import!$B$3:$T$450,19,FALSE),"")</f>
        <v/>
      </c>
      <c r="Z182" s="226"/>
      <c r="AA182" s="235"/>
      <c r="AB182" s="206"/>
      <c r="AC182" s="112" t="str">
        <f>IFERROR(VLOOKUP($Z182,Import!$B$3:$L$408,2,FALSE),"")</f>
        <v/>
      </c>
      <c r="AD182" s="112" t="str">
        <f>IFERROR(VLOOKUP($Z182,Import!$B$3:$L$408,3,FALSE),"")</f>
        <v/>
      </c>
      <c r="AE182" s="112" t="str">
        <f>IFERROR(VLOOKUP($Z182,Import!$B$3:$L$408,4,FALSE),"")</f>
        <v/>
      </c>
      <c r="AF182" s="112" t="str">
        <f>IFERROR(VLOOKUP($Z182,Import!$B$3:$L$408,5,FALSE),"")</f>
        <v/>
      </c>
      <c r="AG182" s="112" t="str">
        <f>IFERROR(VLOOKUP($Z182,Import!$B$3:$L$408,2,FALSE),"")</f>
        <v/>
      </c>
      <c r="AH182" s="112" t="str">
        <f>IFERROR(VLOOKUP($Z182,Import!$B$3:$Z$408,12,FALSE),"")</f>
        <v/>
      </c>
      <c r="AI182" s="218" t="str">
        <f>IFERROR(VLOOKUP($Z182,Import!$B$3:$Z$408,15,FALSE),"")</f>
        <v/>
      </c>
      <c r="AJ182" s="218" t="str">
        <f>IFERROR(VLOOKUP($Z182,Import!$B$3:$Z$408,16,FALSE),"")</f>
        <v/>
      </c>
      <c r="AK182" s="112" t="str">
        <f>IFERROR(VLOOKUP($Z182,Import!$B$3:$Z$408,13,FALSE),"")</f>
        <v/>
      </c>
      <c r="AL182" s="112" t="str">
        <f>IFERROR(VLOOKUP($Z182,Import!$B$3:$Z$408,14,FALSE),"")</f>
        <v/>
      </c>
      <c r="AM182" s="112" t="str">
        <f>IFERROR(VLOOKUP($Z182,Import!$B$3:$Z$408,17,FALSE),"")</f>
        <v/>
      </c>
      <c r="AN182" s="2" t="e">
        <f t="shared" si="46"/>
        <v>#VALUE!</v>
      </c>
      <c r="AO182" s="2" t="e">
        <f t="shared" si="47"/>
        <v>#VALUE!</v>
      </c>
      <c r="AP182" s="2">
        <f>IF(AA182='User Input'!$C$1,1,0)</f>
        <v>0</v>
      </c>
      <c r="AQ182" s="2">
        <f t="shared" si="49"/>
        <v>0</v>
      </c>
      <c r="AR182" s="2">
        <f t="shared" si="50"/>
        <v>0</v>
      </c>
      <c r="AS182" s="2">
        <f t="shared" si="51"/>
        <v>0</v>
      </c>
      <c r="AT182" s="2">
        <f t="shared" si="52"/>
        <v>0</v>
      </c>
      <c r="AU182" s="9" t="str">
        <f t="shared" si="53"/>
        <v/>
      </c>
    </row>
    <row r="183" spans="1:47" s="202" customFormat="1">
      <c r="A183" s="277">
        <f t="shared" si="48"/>
        <v>181</v>
      </c>
      <c r="B183" s="277">
        <f>IFERROR(VLOOKUP(C183,Import!$B$3:$T$450,19,FALSE),"")</f>
        <v>295</v>
      </c>
      <c r="C183" s="111" t="str">
        <f>IFERROR(VLOOKUP(A183,Import!$V$3:$X$419,3,FALSE),"")</f>
        <v>Gordon Beckham</v>
      </c>
      <c r="D183" s="235"/>
      <c r="E183" s="120"/>
      <c r="F183" s="112" t="str">
        <f>IFERROR(VLOOKUP($C183,Import!$B$3:$L$408,2,FALSE),"")</f>
        <v>CHA</v>
      </c>
      <c r="G183" s="112" t="str">
        <f>IFERROR(VLOOKUP($C183,Import!$B$3:$L$408,3,FALSE),"")</f>
        <v>2B</v>
      </c>
      <c r="H183" s="112" t="str">
        <f>IFERROR(VLOOKUP($C183,Import!$B$3:$L$408,4,FALSE),"")</f>
        <v>2B</v>
      </c>
      <c r="I183" s="112">
        <f>IFERROR(VLOOKUP($C183,Import!$B$3:$L$408,5,FALSE),"")</f>
        <v>0</v>
      </c>
      <c r="J183" s="112" t="str">
        <f>IFERROR(VLOOKUP($C183,Import!$B$3:$L$408,2,FALSE),"")</f>
        <v>CHA</v>
      </c>
      <c r="K183" s="112">
        <f>IFERROR(VLOOKUP($C183,Import!$B$3:$L$408,6,FALSE),"")</f>
        <v>472</v>
      </c>
      <c r="L183" s="112">
        <f>IFERROR(VLOOKUP($C183,Import!$B$3:$L$408,7,FALSE),"")</f>
        <v>60</v>
      </c>
      <c r="M183" s="112">
        <f>IFERROR(VLOOKUP($C183,Import!$B$3:$L$408,8,FALSE),"")</f>
        <v>11</v>
      </c>
      <c r="N183" s="112">
        <f>IFERROR(VLOOKUP($C183,Import!$B$3:$L$408,9,FALSE),"")</f>
        <v>66</v>
      </c>
      <c r="O183" s="112">
        <f>IFERROR(VLOOKUP($C183,Import!$B$3:$L$408,10,FALSE),"")</f>
        <v>6</v>
      </c>
      <c r="P183" s="278">
        <f>IFERROR(VLOOKUP($C183,Import!$B$3:$L$408,11,FALSE),"")</f>
        <v>0.252</v>
      </c>
      <c r="Q183" s="2">
        <f t="shared" si="40"/>
        <v>118.944</v>
      </c>
      <c r="R183" s="2">
        <f>IF(D183='User Input'!$C$1,1,0)</f>
        <v>0</v>
      </c>
      <c r="S183" s="2">
        <f t="shared" si="44"/>
        <v>0</v>
      </c>
      <c r="T183" s="2">
        <f t="shared" si="45"/>
        <v>0</v>
      </c>
      <c r="U183" s="2" t="str">
        <f t="shared" si="41"/>
        <v>Gordon Beckham</v>
      </c>
      <c r="V183" s="2">
        <f t="shared" si="42"/>
        <v>0</v>
      </c>
      <c r="W183" s="9" t="str">
        <f t="shared" si="43"/>
        <v>CHA</v>
      </c>
      <c r="X183" s="231">
        <v>181</v>
      </c>
      <c r="Y183" s="280" t="str">
        <f>IFERROR(VLOOKUP(Z183,Import!$B$3:$T$450,19,FALSE),"")</f>
        <v/>
      </c>
      <c r="Z183" s="226"/>
      <c r="AA183" s="235"/>
      <c r="AB183" s="206"/>
      <c r="AC183" s="112" t="str">
        <f>IFERROR(VLOOKUP($Z183,Import!$B$3:$L$408,2,FALSE),"")</f>
        <v/>
      </c>
      <c r="AD183" s="112" t="str">
        <f>IFERROR(VLOOKUP($Z183,Import!$B$3:$L$408,3,FALSE),"")</f>
        <v/>
      </c>
      <c r="AE183" s="112" t="str">
        <f>IFERROR(VLOOKUP($Z183,Import!$B$3:$L$408,4,FALSE),"")</f>
        <v/>
      </c>
      <c r="AF183" s="112" t="str">
        <f>IFERROR(VLOOKUP($Z183,Import!$B$3:$L$408,5,FALSE),"")</f>
        <v/>
      </c>
      <c r="AG183" s="112" t="str">
        <f>IFERROR(VLOOKUP($Z183,Import!$B$3:$L$408,2,FALSE),"")</f>
        <v/>
      </c>
      <c r="AH183" s="112" t="str">
        <f>IFERROR(VLOOKUP($Z183,Import!$B$3:$Z$408,12,FALSE),"")</f>
        <v/>
      </c>
      <c r="AI183" s="218" t="str">
        <f>IFERROR(VLOOKUP($Z183,Import!$B$3:$Z$408,15,FALSE),"")</f>
        <v/>
      </c>
      <c r="AJ183" s="218" t="str">
        <f>IFERROR(VLOOKUP($Z183,Import!$B$3:$Z$408,16,FALSE),"")</f>
        <v/>
      </c>
      <c r="AK183" s="112" t="str">
        <f>IFERROR(VLOOKUP($Z183,Import!$B$3:$Z$408,13,FALSE),"")</f>
        <v/>
      </c>
      <c r="AL183" s="112" t="str">
        <f>IFERROR(VLOOKUP($Z183,Import!$B$3:$Z$408,14,FALSE),"")</f>
        <v/>
      </c>
      <c r="AM183" s="112" t="str">
        <f>IFERROR(VLOOKUP($Z183,Import!$B$3:$Z$408,17,FALSE),"")</f>
        <v/>
      </c>
      <c r="AN183" s="2" t="e">
        <f t="shared" si="46"/>
        <v>#VALUE!</v>
      </c>
      <c r="AO183" s="2" t="e">
        <f t="shared" si="47"/>
        <v>#VALUE!</v>
      </c>
      <c r="AP183" s="2">
        <f>IF(AA183='User Input'!$C$1,1,0)</f>
        <v>0</v>
      </c>
      <c r="AQ183" s="2">
        <f t="shared" si="49"/>
        <v>0</v>
      </c>
      <c r="AR183" s="2">
        <f t="shared" si="50"/>
        <v>0</v>
      </c>
      <c r="AS183" s="2">
        <f t="shared" si="51"/>
        <v>0</v>
      </c>
      <c r="AT183" s="2">
        <f t="shared" si="52"/>
        <v>0</v>
      </c>
      <c r="AU183" s="9" t="str">
        <f t="shared" si="53"/>
        <v/>
      </c>
    </row>
    <row r="184" spans="1:47" s="202" customFormat="1">
      <c r="A184" s="277">
        <f t="shared" si="48"/>
        <v>182</v>
      </c>
      <c r="B184" s="277">
        <f>IFERROR(VLOOKUP(C184,Import!$B$3:$T$450,19,FALSE),"")</f>
        <v>297</v>
      </c>
      <c r="C184" s="111" t="str">
        <f>IFERROR(VLOOKUP(A184,Import!$V$3:$X$419,3,FALSE),"")</f>
        <v>Omar Infante</v>
      </c>
      <c r="D184" s="235"/>
      <c r="E184" s="204"/>
      <c r="F184" s="112" t="str">
        <f>IFERROR(VLOOKUP($C184,Import!$B$3:$L$408,2,FALSE),"")</f>
        <v>KC</v>
      </c>
      <c r="G184" s="112" t="str">
        <f>IFERROR(VLOOKUP($C184,Import!$B$3:$L$408,3,FALSE),"")</f>
        <v>2B</v>
      </c>
      <c r="H184" s="112" t="str">
        <f>IFERROR(VLOOKUP($C184,Import!$B$3:$L$408,4,FALSE),"")</f>
        <v>2B</v>
      </c>
      <c r="I184" s="112">
        <f>IFERROR(VLOOKUP($C184,Import!$B$3:$L$408,5,FALSE),"")</f>
        <v>-1</v>
      </c>
      <c r="J184" s="112" t="str">
        <f>IFERROR(VLOOKUP($C184,Import!$B$3:$L$408,2,FALSE),"")</f>
        <v>KC</v>
      </c>
      <c r="K184" s="112">
        <f>IFERROR(VLOOKUP($C184,Import!$B$3:$L$408,6,FALSE),"")</f>
        <v>422</v>
      </c>
      <c r="L184" s="112">
        <f>IFERROR(VLOOKUP($C184,Import!$B$3:$L$408,7,FALSE),"")</f>
        <v>48</v>
      </c>
      <c r="M184" s="112">
        <f>IFERROR(VLOOKUP($C184,Import!$B$3:$L$408,8,FALSE),"")</f>
        <v>8</v>
      </c>
      <c r="N184" s="112">
        <f>IFERROR(VLOOKUP($C184,Import!$B$3:$L$408,9,FALSE),"")</f>
        <v>51</v>
      </c>
      <c r="O184" s="112">
        <f>IFERROR(VLOOKUP($C184,Import!$B$3:$L$408,10,FALSE),"")</f>
        <v>7</v>
      </c>
      <c r="P184" s="278">
        <f>IFERROR(VLOOKUP($C184,Import!$B$3:$L$408,11,FALSE),"")</f>
        <v>0.28399999999999997</v>
      </c>
      <c r="Q184" s="2">
        <f t="shared" si="40"/>
        <v>119.84799999999998</v>
      </c>
      <c r="R184" s="2">
        <f>IF(D184='User Input'!$C$1,1,0)</f>
        <v>0</v>
      </c>
      <c r="S184" s="2">
        <f t="shared" si="44"/>
        <v>0</v>
      </c>
      <c r="T184" s="2">
        <f t="shared" si="45"/>
        <v>0</v>
      </c>
      <c r="U184" s="2" t="str">
        <f t="shared" si="41"/>
        <v>Omar Infante</v>
      </c>
      <c r="V184" s="2">
        <f t="shared" si="42"/>
        <v>0</v>
      </c>
      <c r="W184" s="9" t="str">
        <f t="shared" si="43"/>
        <v>KC</v>
      </c>
      <c r="X184" s="231">
        <v>182</v>
      </c>
      <c r="Y184" s="280" t="str">
        <f>IFERROR(VLOOKUP(Z184,Import!$B$3:$T$450,19,FALSE),"")</f>
        <v/>
      </c>
      <c r="Z184" s="209"/>
      <c r="AA184" s="235"/>
      <c r="AB184" s="206"/>
      <c r="AC184" s="112" t="str">
        <f>IFERROR(VLOOKUP($Z184,Import!$B$3:$L$408,2,FALSE),"")</f>
        <v/>
      </c>
      <c r="AD184" s="112" t="str">
        <f>IFERROR(VLOOKUP($Z184,Import!$B$3:$L$408,3,FALSE),"")</f>
        <v/>
      </c>
      <c r="AE184" s="112" t="str">
        <f>IFERROR(VLOOKUP($Z184,Import!$B$3:$L$408,4,FALSE),"")</f>
        <v/>
      </c>
      <c r="AF184" s="112" t="str">
        <f>IFERROR(VLOOKUP($Z184,Import!$B$3:$L$408,5,FALSE),"")</f>
        <v/>
      </c>
      <c r="AG184" s="112" t="str">
        <f>IFERROR(VLOOKUP($Z184,Import!$B$3:$L$408,2,FALSE),"")</f>
        <v/>
      </c>
      <c r="AH184" s="112" t="str">
        <f>IFERROR(VLOOKUP($Z184,Import!$B$3:$Z$408,12,FALSE),"")</f>
        <v/>
      </c>
      <c r="AI184" s="218" t="str">
        <f>IFERROR(VLOOKUP($Z184,Import!$B$3:$Z$408,15,FALSE),"")</f>
        <v/>
      </c>
      <c r="AJ184" s="218" t="str">
        <f>IFERROR(VLOOKUP($Z184,Import!$B$3:$Z$408,16,FALSE),"")</f>
        <v/>
      </c>
      <c r="AK184" s="112" t="str">
        <f>IFERROR(VLOOKUP($Z184,Import!$B$3:$Z$408,13,FALSE),"")</f>
        <v/>
      </c>
      <c r="AL184" s="112" t="str">
        <f>IFERROR(VLOOKUP($Z184,Import!$B$3:$Z$408,14,FALSE),"")</f>
        <v/>
      </c>
      <c r="AM184" s="112" t="str">
        <f>IFERROR(VLOOKUP($Z184,Import!$B$3:$Z$408,17,FALSE),"")</f>
        <v/>
      </c>
      <c r="AN184" s="2" t="e">
        <f t="shared" si="46"/>
        <v>#VALUE!</v>
      </c>
      <c r="AO184" s="2" t="e">
        <f t="shared" si="47"/>
        <v>#VALUE!</v>
      </c>
      <c r="AP184" s="2">
        <f>IF(AA184='User Input'!$C$1,1,0)</f>
        <v>0</v>
      </c>
      <c r="AQ184" s="2">
        <f t="shared" si="49"/>
        <v>0</v>
      </c>
      <c r="AR184" s="2">
        <f t="shared" si="50"/>
        <v>0</v>
      </c>
      <c r="AS184" s="2">
        <f t="shared" si="51"/>
        <v>0</v>
      </c>
      <c r="AT184" s="2">
        <f t="shared" si="52"/>
        <v>0</v>
      </c>
      <c r="AU184" s="9" t="str">
        <f t="shared" si="53"/>
        <v/>
      </c>
    </row>
    <row r="185" spans="1:47" s="202" customFormat="1">
      <c r="A185" s="277">
        <f t="shared" si="48"/>
        <v>183</v>
      </c>
      <c r="B185" s="277">
        <f>IFERROR(VLOOKUP(C185,Import!$B$3:$T$450,19,FALSE),"")</f>
        <v>298</v>
      </c>
      <c r="C185" s="111" t="str">
        <f>IFERROR(VLOOKUP(A185,Import!$V$3:$X$419,3,FALSE),"")</f>
        <v>Matt Davidson</v>
      </c>
      <c r="D185" s="235"/>
      <c r="E185" s="120"/>
      <c r="F185" s="112" t="str">
        <f>IFERROR(VLOOKUP($C185,Import!$B$3:$L$408,2,FALSE),"")</f>
        <v>CHA</v>
      </c>
      <c r="G185" s="112" t="str">
        <f>IFERROR(VLOOKUP($C185,Import!$B$3:$L$408,3,FALSE),"")</f>
        <v>3B</v>
      </c>
      <c r="H185" s="112" t="str">
        <f>IFERROR(VLOOKUP($C185,Import!$B$3:$L$408,4,FALSE),"")</f>
        <v>3B</v>
      </c>
      <c r="I185" s="112">
        <f>IFERROR(VLOOKUP($C185,Import!$B$3:$L$408,5,FALSE),"")</f>
        <v>-1</v>
      </c>
      <c r="J185" s="112" t="str">
        <f>IFERROR(VLOOKUP($C185,Import!$B$3:$L$408,2,FALSE),"")</f>
        <v>CHA</v>
      </c>
      <c r="K185" s="112">
        <f>IFERROR(VLOOKUP($C185,Import!$B$3:$L$408,6,FALSE),"")</f>
        <v>478</v>
      </c>
      <c r="L185" s="112">
        <f>IFERROR(VLOOKUP($C185,Import!$B$3:$L$408,7,FALSE),"")</f>
        <v>44</v>
      </c>
      <c r="M185" s="112">
        <f>IFERROR(VLOOKUP($C185,Import!$B$3:$L$408,8,FALSE),"")</f>
        <v>18</v>
      </c>
      <c r="N185" s="112">
        <f>IFERROR(VLOOKUP($C185,Import!$B$3:$L$408,9,FALSE),"")</f>
        <v>59</v>
      </c>
      <c r="O185" s="112">
        <f>IFERROR(VLOOKUP($C185,Import!$B$3:$L$408,10,FALSE),"")</f>
        <v>1</v>
      </c>
      <c r="P185" s="278">
        <f>IFERROR(VLOOKUP($C185,Import!$B$3:$L$408,11,FALSE),"")</f>
        <v>0.223</v>
      </c>
      <c r="Q185" s="2">
        <f t="shared" si="40"/>
        <v>106.59400000000001</v>
      </c>
      <c r="R185" s="2">
        <f>IF(D185='User Input'!$C$1,1,0)</f>
        <v>0</v>
      </c>
      <c r="S185" s="2">
        <f t="shared" si="44"/>
        <v>0</v>
      </c>
      <c r="T185" s="2">
        <f t="shared" si="45"/>
        <v>0</v>
      </c>
      <c r="U185" s="2" t="str">
        <f t="shared" si="41"/>
        <v>Matt Davidson</v>
      </c>
      <c r="V185" s="2">
        <f t="shared" si="42"/>
        <v>0</v>
      </c>
      <c r="W185" s="9" t="str">
        <f t="shared" si="43"/>
        <v>CHA</v>
      </c>
      <c r="X185" s="231">
        <v>183</v>
      </c>
      <c r="Y185" s="280" t="str">
        <f>IFERROR(VLOOKUP(Z185,Import!$B$3:$T$450,19,FALSE),"")</f>
        <v/>
      </c>
      <c r="Z185" s="226"/>
      <c r="AA185" s="235"/>
      <c r="AB185" s="206"/>
      <c r="AC185" s="112" t="str">
        <f>IFERROR(VLOOKUP($Z185,Import!$B$3:$L$408,2,FALSE),"")</f>
        <v/>
      </c>
      <c r="AD185" s="112" t="str">
        <f>IFERROR(VLOOKUP($Z185,Import!$B$3:$L$408,3,FALSE),"")</f>
        <v/>
      </c>
      <c r="AE185" s="112" t="str">
        <f>IFERROR(VLOOKUP($Z185,Import!$B$3:$L$408,4,FALSE),"")</f>
        <v/>
      </c>
      <c r="AF185" s="112" t="str">
        <f>IFERROR(VLOOKUP($Z185,Import!$B$3:$L$408,5,FALSE),"")</f>
        <v/>
      </c>
      <c r="AG185" s="112" t="str">
        <f>IFERROR(VLOOKUP($Z185,Import!$B$3:$L$408,2,FALSE),"")</f>
        <v/>
      </c>
      <c r="AH185" s="112" t="str">
        <f>IFERROR(VLOOKUP($Z185,Import!$B$3:$Z$408,12,FALSE),"")</f>
        <v/>
      </c>
      <c r="AI185" s="218" t="str">
        <f>IFERROR(VLOOKUP($Z185,Import!$B$3:$Z$408,15,FALSE),"")</f>
        <v/>
      </c>
      <c r="AJ185" s="218" t="str">
        <f>IFERROR(VLOOKUP($Z185,Import!$B$3:$Z$408,16,FALSE),"")</f>
        <v/>
      </c>
      <c r="AK185" s="112" t="str">
        <f>IFERROR(VLOOKUP($Z185,Import!$B$3:$Z$408,13,FALSE),"")</f>
        <v/>
      </c>
      <c r="AL185" s="112" t="str">
        <f>IFERROR(VLOOKUP($Z185,Import!$B$3:$Z$408,14,FALSE),"")</f>
        <v/>
      </c>
      <c r="AM185" s="112" t="str">
        <f>IFERROR(VLOOKUP($Z185,Import!$B$3:$Z$408,17,FALSE),"")</f>
        <v/>
      </c>
      <c r="AN185" s="2" t="e">
        <f t="shared" si="46"/>
        <v>#VALUE!</v>
      </c>
      <c r="AO185" s="2" t="e">
        <f t="shared" si="47"/>
        <v>#VALUE!</v>
      </c>
      <c r="AP185" s="2">
        <f>IF(AA185='User Input'!$C$1,1,0)</f>
        <v>0</v>
      </c>
      <c r="AQ185" s="2">
        <f t="shared" si="49"/>
        <v>0</v>
      </c>
      <c r="AR185" s="2">
        <f t="shared" si="50"/>
        <v>0</v>
      </c>
      <c r="AS185" s="2">
        <f t="shared" si="51"/>
        <v>0</v>
      </c>
      <c r="AT185" s="2">
        <f t="shared" si="52"/>
        <v>0</v>
      </c>
      <c r="AU185" s="9" t="str">
        <f t="shared" si="53"/>
        <v/>
      </c>
    </row>
    <row r="186" spans="1:47" s="202" customFormat="1">
      <c r="A186" s="277">
        <f t="shared" si="48"/>
        <v>184</v>
      </c>
      <c r="B186" s="277">
        <f>IFERROR(VLOOKUP(C186,Import!$B$3:$T$450,19,FALSE),"")</f>
        <v>299</v>
      </c>
      <c r="C186" s="111" t="str">
        <f>IFERROR(VLOOKUP(A186,Import!$V$3:$X$419,3,FALSE),"")</f>
        <v>Didi Gregorius</v>
      </c>
      <c r="D186" s="235"/>
      <c r="E186" s="204"/>
      <c r="F186" s="112" t="str">
        <f>IFERROR(VLOOKUP($C186,Import!$B$3:$L$408,2,FALSE),"")</f>
        <v>ARI</v>
      </c>
      <c r="G186" s="112" t="str">
        <f>IFERROR(VLOOKUP($C186,Import!$B$3:$L$408,3,FALSE),"")</f>
        <v>SS</v>
      </c>
      <c r="H186" s="112" t="str">
        <f>IFERROR(VLOOKUP($C186,Import!$B$3:$L$408,4,FALSE),"")</f>
        <v>SS</v>
      </c>
      <c r="I186" s="112">
        <f>IFERROR(VLOOKUP($C186,Import!$B$3:$L$408,5,FALSE),"")</f>
        <v>-1</v>
      </c>
      <c r="J186" s="112" t="str">
        <f>IFERROR(VLOOKUP($C186,Import!$B$3:$L$408,2,FALSE),"")</f>
        <v>ARI</v>
      </c>
      <c r="K186" s="112">
        <f>IFERROR(VLOOKUP($C186,Import!$B$3:$L$408,6,FALSE),"")</f>
        <v>497</v>
      </c>
      <c r="L186" s="112">
        <f>IFERROR(VLOOKUP($C186,Import!$B$3:$L$408,7,FALSE),"")</f>
        <v>62</v>
      </c>
      <c r="M186" s="112">
        <f>IFERROR(VLOOKUP($C186,Import!$B$3:$L$408,8,FALSE),"")</f>
        <v>10</v>
      </c>
      <c r="N186" s="112">
        <f>IFERROR(VLOOKUP($C186,Import!$B$3:$L$408,9,FALSE),"")</f>
        <v>65</v>
      </c>
      <c r="O186" s="112">
        <f>IFERROR(VLOOKUP($C186,Import!$B$3:$L$408,10,FALSE),"")</f>
        <v>3</v>
      </c>
      <c r="P186" s="278">
        <f>IFERROR(VLOOKUP($C186,Import!$B$3:$L$408,11,FALSE),"")</f>
        <v>0.26200000000000001</v>
      </c>
      <c r="Q186" s="2">
        <f t="shared" si="40"/>
        <v>130.214</v>
      </c>
      <c r="R186" s="2">
        <f>IF(D186='User Input'!$C$1,1,0)</f>
        <v>0</v>
      </c>
      <c r="S186" s="2">
        <f t="shared" si="44"/>
        <v>0</v>
      </c>
      <c r="T186" s="2">
        <f t="shared" si="45"/>
        <v>0</v>
      </c>
      <c r="U186" s="2" t="str">
        <f t="shared" si="41"/>
        <v>Didi Gregorius</v>
      </c>
      <c r="V186" s="2">
        <f t="shared" si="42"/>
        <v>0</v>
      </c>
      <c r="W186" s="9" t="str">
        <f t="shared" si="43"/>
        <v>ARI</v>
      </c>
      <c r="X186" s="231">
        <v>184</v>
      </c>
      <c r="Y186" s="280" t="str">
        <f>IFERROR(VLOOKUP(Z186,Import!$B$3:$T$450,19,FALSE),"")</f>
        <v/>
      </c>
      <c r="Z186" s="226"/>
      <c r="AA186" s="235"/>
      <c r="AB186" s="206"/>
      <c r="AC186" s="112" t="str">
        <f>IFERROR(VLOOKUP($Z186,Import!$B$3:$L$408,2,FALSE),"")</f>
        <v/>
      </c>
      <c r="AD186" s="112" t="str">
        <f>IFERROR(VLOOKUP($Z186,Import!$B$3:$L$408,3,FALSE),"")</f>
        <v/>
      </c>
      <c r="AE186" s="112" t="str">
        <f>IFERROR(VLOOKUP($Z186,Import!$B$3:$L$408,4,FALSE),"")</f>
        <v/>
      </c>
      <c r="AF186" s="112" t="str">
        <f>IFERROR(VLOOKUP($Z186,Import!$B$3:$L$408,5,FALSE),"")</f>
        <v/>
      </c>
      <c r="AG186" s="112" t="str">
        <f>IFERROR(VLOOKUP($Z186,Import!$B$3:$L$408,2,FALSE),"")</f>
        <v/>
      </c>
      <c r="AH186" s="112" t="str">
        <f>IFERROR(VLOOKUP($Z186,Import!$B$3:$Z$408,12,FALSE),"")</f>
        <v/>
      </c>
      <c r="AI186" s="218" t="str">
        <f>IFERROR(VLOOKUP($Z186,Import!$B$3:$Z$408,15,FALSE),"")</f>
        <v/>
      </c>
      <c r="AJ186" s="218" t="str">
        <f>IFERROR(VLOOKUP($Z186,Import!$B$3:$Z$408,16,FALSE),"")</f>
        <v/>
      </c>
      <c r="AK186" s="112" t="str">
        <f>IFERROR(VLOOKUP($Z186,Import!$B$3:$Z$408,13,FALSE),"")</f>
        <v/>
      </c>
      <c r="AL186" s="112" t="str">
        <f>IFERROR(VLOOKUP($Z186,Import!$B$3:$Z$408,14,FALSE),"")</f>
        <v/>
      </c>
      <c r="AM186" s="112" t="str">
        <f>IFERROR(VLOOKUP($Z186,Import!$B$3:$Z$408,17,FALSE),"")</f>
        <v/>
      </c>
      <c r="AN186" s="2" t="e">
        <f t="shared" si="46"/>
        <v>#VALUE!</v>
      </c>
      <c r="AO186" s="2" t="e">
        <f t="shared" si="47"/>
        <v>#VALUE!</v>
      </c>
      <c r="AP186" s="2">
        <f>IF(AA186='User Input'!$C$1,1,0)</f>
        <v>0</v>
      </c>
      <c r="AQ186" s="2">
        <f t="shared" si="49"/>
        <v>0</v>
      </c>
      <c r="AR186" s="2">
        <f t="shared" si="50"/>
        <v>0</v>
      </c>
      <c r="AS186" s="2">
        <f t="shared" si="51"/>
        <v>0</v>
      </c>
      <c r="AT186" s="2">
        <f t="shared" si="52"/>
        <v>0</v>
      </c>
      <c r="AU186" s="9" t="str">
        <f t="shared" si="53"/>
        <v/>
      </c>
    </row>
    <row r="187" spans="1:47" s="202" customFormat="1">
      <c r="A187" s="277">
        <f t="shared" si="48"/>
        <v>185</v>
      </c>
      <c r="B187" s="277">
        <f>IFERROR(VLOOKUP(C187,Import!$B$3:$T$450,19,FALSE),"")</f>
        <v>301</v>
      </c>
      <c r="C187" s="111" t="str">
        <f>IFERROR(VLOOKUP(A187,Import!$V$3:$X$419,3,FALSE),"")</f>
        <v>Trevor Plouffe</v>
      </c>
      <c r="D187" s="235"/>
      <c r="E187" s="120"/>
      <c r="F187" s="112" t="str">
        <f>IFERROR(VLOOKUP($C187,Import!$B$3:$L$408,2,FALSE),"")</f>
        <v>MIN</v>
      </c>
      <c r="G187" s="112" t="str">
        <f>IFERROR(VLOOKUP($C187,Import!$B$3:$L$408,3,FALSE),"")</f>
        <v>3B</v>
      </c>
      <c r="H187" s="112" t="str">
        <f>IFERROR(VLOOKUP($C187,Import!$B$3:$L$408,4,FALSE),"")</f>
        <v>3B</v>
      </c>
      <c r="I187" s="112">
        <f>IFERROR(VLOOKUP($C187,Import!$B$3:$L$408,5,FALSE),"")</f>
        <v>-1</v>
      </c>
      <c r="J187" s="112" t="str">
        <f>IFERROR(VLOOKUP($C187,Import!$B$3:$L$408,2,FALSE),"")</f>
        <v>MIN</v>
      </c>
      <c r="K187" s="112">
        <f>IFERROR(VLOOKUP($C187,Import!$B$3:$L$408,6,FALSE),"")</f>
        <v>451</v>
      </c>
      <c r="L187" s="112">
        <f>IFERROR(VLOOKUP($C187,Import!$B$3:$L$408,7,FALSE),"")</f>
        <v>51</v>
      </c>
      <c r="M187" s="112">
        <f>IFERROR(VLOOKUP($C187,Import!$B$3:$L$408,8,FALSE),"")</f>
        <v>15</v>
      </c>
      <c r="N187" s="112">
        <f>IFERROR(VLOOKUP($C187,Import!$B$3:$L$408,9,FALSE),"")</f>
        <v>63</v>
      </c>
      <c r="O187" s="112">
        <f>IFERROR(VLOOKUP($C187,Import!$B$3:$L$408,10,FALSE),"")</f>
        <v>2</v>
      </c>
      <c r="P187" s="278">
        <f>IFERROR(VLOOKUP($C187,Import!$B$3:$L$408,11,FALSE),"")</f>
        <v>0.24199999999999999</v>
      </c>
      <c r="Q187" s="2">
        <f t="shared" si="40"/>
        <v>109.142</v>
      </c>
      <c r="R187" s="2">
        <f>IF(D187='User Input'!$C$1,1,0)</f>
        <v>0</v>
      </c>
      <c r="S187" s="2">
        <f t="shared" si="44"/>
        <v>0</v>
      </c>
      <c r="T187" s="2">
        <f t="shared" si="45"/>
        <v>0</v>
      </c>
      <c r="U187" s="2" t="str">
        <f t="shared" si="41"/>
        <v>Trevor Plouffe</v>
      </c>
      <c r="V187" s="2">
        <f t="shared" si="42"/>
        <v>0</v>
      </c>
      <c r="W187" s="9" t="str">
        <f t="shared" si="43"/>
        <v>MIN</v>
      </c>
      <c r="X187" s="231">
        <v>185</v>
      </c>
      <c r="Y187" s="280" t="str">
        <f>IFERROR(VLOOKUP(Z187,Import!$B$3:$T$450,19,FALSE),"")</f>
        <v/>
      </c>
      <c r="Z187" s="226"/>
      <c r="AA187" s="235"/>
      <c r="AB187" s="206"/>
      <c r="AC187" s="112" t="str">
        <f>IFERROR(VLOOKUP($Z187,Import!$B$3:$L$408,2,FALSE),"")</f>
        <v/>
      </c>
      <c r="AD187" s="112" t="str">
        <f>IFERROR(VLOOKUP($Z187,Import!$B$3:$L$408,3,FALSE),"")</f>
        <v/>
      </c>
      <c r="AE187" s="112" t="str">
        <f>IFERROR(VLOOKUP($Z187,Import!$B$3:$L$408,4,FALSE),"")</f>
        <v/>
      </c>
      <c r="AF187" s="112" t="str">
        <f>IFERROR(VLOOKUP($Z187,Import!$B$3:$L$408,5,FALSE),"")</f>
        <v/>
      </c>
      <c r="AG187" s="112" t="str">
        <f>IFERROR(VLOOKUP($Z187,Import!$B$3:$L$408,2,FALSE),"")</f>
        <v/>
      </c>
      <c r="AH187" s="112" t="str">
        <f>IFERROR(VLOOKUP($Z187,Import!$B$3:$Z$408,12,FALSE),"")</f>
        <v/>
      </c>
      <c r="AI187" s="218" t="str">
        <f>IFERROR(VLOOKUP($Z187,Import!$B$3:$Z$408,15,FALSE),"")</f>
        <v/>
      </c>
      <c r="AJ187" s="218" t="str">
        <f>IFERROR(VLOOKUP($Z187,Import!$B$3:$Z$408,16,FALSE),"")</f>
        <v/>
      </c>
      <c r="AK187" s="112" t="str">
        <f>IFERROR(VLOOKUP($Z187,Import!$B$3:$Z$408,13,FALSE),"")</f>
        <v/>
      </c>
      <c r="AL187" s="112" t="str">
        <f>IFERROR(VLOOKUP($Z187,Import!$B$3:$Z$408,14,FALSE),"")</f>
        <v/>
      </c>
      <c r="AM187" s="112" t="str">
        <f>IFERROR(VLOOKUP($Z187,Import!$B$3:$Z$408,17,FALSE),"")</f>
        <v/>
      </c>
      <c r="AN187" s="2" t="e">
        <f t="shared" si="46"/>
        <v>#VALUE!</v>
      </c>
      <c r="AO187" s="2" t="e">
        <f t="shared" si="47"/>
        <v>#VALUE!</v>
      </c>
      <c r="AP187" s="2">
        <f>IF(AA187='User Input'!$C$1,1,0)</f>
        <v>0</v>
      </c>
      <c r="AQ187" s="2">
        <f t="shared" si="49"/>
        <v>0</v>
      </c>
      <c r="AR187" s="2">
        <f t="shared" si="50"/>
        <v>0</v>
      </c>
      <c r="AS187" s="2">
        <f t="shared" si="51"/>
        <v>0</v>
      </c>
      <c r="AT187" s="2">
        <f t="shared" si="52"/>
        <v>0</v>
      </c>
      <c r="AU187" s="9" t="str">
        <f t="shared" si="53"/>
        <v/>
      </c>
    </row>
    <row r="188" spans="1:47" s="202" customFormat="1">
      <c r="A188" s="277">
        <f t="shared" si="48"/>
        <v>186</v>
      </c>
      <c r="B188" s="277">
        <f>IFERROR(VLOOKUP(C188,Import!$B$3:$T$450,19,FALSE),"")</f>
        <v>302</v>
      </c>
      <c r="C188" s="111" t="str">
        <f>IFERROR(VLOOKUP(A188,Import!$V$3:$X$419,3,FALSE),"")</f>
        <v>DJ LeMahieu</v>
      </c>
      <c r="D188" s="235"/>
      <c r="E188" s="120"/>
      <c r="F188" s="112" t="str">
        <f>IFERROR(VLOOKUP($C188,Import!$B$3:$L$408,2,FALSE),"")</f>
        <v>COL</v>
      </c>
      <c r="G188" s="112" t="str">
        <f>IFERROR(VLOOKUP($C188,Import!$B$3:$L$408,3,FALSE),"")</f>
        <v>2B</v>
      </c>
      <c r="H188" s="112" t="str">
        <f>IFERROR(VLOOKUP($C188,Import!$B$3:$L$408,4,FALSE),"")</f>
        <v>2B, 3B</v>
      </c>
      <c r="I188" s="112">
        <f>IFERROR(VLOOKUP($C188,Import!$B$3:$L$408,5,FALSE),"")</f>
        <v>-1</v>
      </c>
      <c r="J188" s="112" t="str">
        <f>IFERROR(VLOOKUP($C188,Import!$B$3:$L$408,2,FALSE),"")</f>
        <v>COL</v>
      </c>
      <c r="K188" s="112">
        <f>IFERROR(VLOOKUP($C188,Import!$B$3:$L$408,6,FALSE),"")</f>
        <v>433</v>
      </c>
      <c r="L188" s="112">
        <f>IFERROR(VLOOKUP($C188,Import!$B$3:$L$408,7,FALSE),"")</f>
        <v>51</v>
      </c>
      <c r="M188" s="112">
        <f>IFERROR(VLOOKUP($C188,Import!$B$3:$L$408,8,FALSE),"")</f>
        <v>3</v>
      </c>
      <c r="N188" s="112">
        <f>IFERROR(VLOOKUP($C188,Import!$B$3:$L$408,9,FALSE),"")</f>
        <v>48</v>
      </c>
      <c r="O188" s="112">
        <f>IFERROR(VLOOKUP($C188,Import!$B$3:$L$408,10,FALSE),"")</f>
        <v>15</v>
      </c>
      <c r="P188" s="278">
        <f>IFERROR(VLOOKUP($C188,Import!$B$3:$L$408,11,FALSE),"")</f>
        <v>0.29799999999999999</v>
      </c>
      <c r="Q188" s="2">
        <f t="shared" si="40"/>
        <v>129.03399999999999</v>
      </c>
      <c r="R188" s="2">
        <f>IF(D188='User Input'!$C$1,1,0)</f>
        <v>0</v>
      </c>
      <c r="S188" s="2">
        <f t="shared" si="44"/>
        <v>0</v>
      </c>
      <c r="T188" s="2">
        <f t="shared" si="45"/>
        <v>0</v>
      </c>
      <c r="U188" s="2" t="str">
        <f t="shared" si="41"/>
        <v>DJ LeMahieu</v>
      </c>
      <c r="V188" s="2">
        <f t="shared" si="42"/>
        <v>0</v>
      </c>
      <c r="W188" s="9" t="str">
        <f t="shared" si="43"/>
        <v>COL</v>
      </c>
      <c r="X188" s="231">
        <v>186</v>
      </c>
      <c r="Y188" s="280" t="str">
        <f>IFERROR(VLOOKUP(Z188,Import!$B$3:$T$450,19,FALSE),"")</f>
        <v/>
      </c>
      <c r="Z188" s="226"/>
      <c r="AA188" s="235"/>
      <c r="AB188" s="206"/>
      <c r="AC188" s="112" t="str">
        <f>IFERROR(VLOOKUP($Z188,Import!$B$3:$L$408,2,FALSE),"")</f>
        <v/>
      </c>
      <c r="AD188" s="112" t="str">
        <f>IFERROR(VLOOKUP($Z188,Import!$B$3:$L$408,3,FALSE),"")</f>
        <v/>
      </c>
      <c r="AE188" s="112" t="str">
        <f>IFERROR(VLOOKUP($Z188,Import!$B$3:$L$408,4,FALSE),"")</f>
        <v/>
      </c>
      <c r="AF188" s="112" t="str">
        <f>IFERROR(VLOOKUP($Z188,Import!$B$3:$L$408,5,FALSE),"")</f>
        <v/>
      </c>
      <c r="AG188" s="112" t="str">
        <f>IFERROR(VLOOKUP($Z188,Import!$B$3:$L$408,2,FALSE),"")</f>
        <v/>
      </c>
      <c r="AH188" s="112" t="str">
        <f>IFERROR(VLOOKUP($Z188,Import!$B$3:$Z$408,12,FALSE),"")</f>
        <v/>
      </c>
      <c r="AI188" s="218" t="str">
        <f>IFERROR(VLOOKUP($Z188,Import!$B$3:$Z$408,15,FALSE),"")</f>
        <v/>
      </c>
      <c r="AJ188" s="218" t="str">
        <f>IFERROR(VLOOKUP($Z188,Import!$B$3:$Z$408,16,FALSE),"")</f>
        <v/>
      </c>
      <c r="AK188" s="112" t="str">
        <f>IFERROR(VLOOKUP($Z188,Import!$B$3:$Z$408,13,FALSE),"")</f>
        <v/>
      </c>
      <c r="AL188" s="112" t="str">
        <f>IFERROR(VLOOKUP($Z188,Import!$B$3:$Z$408,14,FALSE),"")</f>
        <v/>
      </c>
      <c r="AM188" s="112" t="str">
        <f>IFERROR(VLOOKUP($Z188,Import!$B$3:$Z$408,17,FALSE),"")</f>
        <v/>
      </c>
      <c r="AN188" s="2" t="e">
        <f t="shared" si="46"/>
        <v>#VALUE!</v>
      </c>
      <c r="AO188" s="2" t="e">
        <f t="shared" si="47"/>
        <v>#VALUE!</v>
      </c>
      <c r="AP188" s="2">
        <f>IF(AA188='User Input'!$C$1,1,0)</f>
        <v>0</v>
      </c>
      <c r="AQ188" s="2">
        <f t="shared" si="49"/>
        <v>0</v>
      </c>
      <c r="AR188" s="2">
        <f t="shared" si="50"/>
        <v>0</v>
      </c>
      <c r="AS188" s="2">
        <f t="shared" si="51"/>
        <v>0</v>
      </c>
      <c r="AT188" s="2">
        <f t="shared" si="52"/>
        <v>0</v>
      </c>
      <c r="AU188" s="9" t="str">
        <f t="shared" si="53"/>
        <v/>
      </c>
    </row>
    <row r="189" spans="1:47" s="202" customFormat="1">
      <c r="A189" s="277">
        <f t="shared" si="48"/>
        <v>187</v>
      </c>
      <c r="B189" s="277">
        <f>IFERROR(VLOOKUP(C189,Import!$B$3:$T$450,19,FALSE),"")</f>
        <v>303</v>
      </c>
      <c r="C189" s="111" t="str">
        <f>IFERROR(VLOOKUP(A189,Import!$V$3:$X$419,3,FALSE),"")</f>
        <v>Emilio Bonifacio</v>
      </c>
      <c r="D189" s="235"/>
      <c r="E189" s="204"/>
      <c r="F189" s="112" t="str">
        <f>IFERROR(VLOOKUP($C189,Import!$B$3:$L$408,2,FALSE),"")</f>
        <v>KC</v>
      </c>
      <c r="G189" s="112" t="str">
        <f>IFERROR(VLOOKUP($C189,Import!$B$3:$L$408,3,FALSE),"")</f>
        <v>2B, OF</v>
      </c>
      <c r="H189" s="112" t="str">
        <f>IFERROR(VLOOKUP($C189,Import!$B$3:$L$408,4,FALSE),"")</f>
        <v>2B, 3B, OF</v>
      </c>
      <c r="I189" s="112">
        <f>IFERROR(VLOOKUP($C189,Import!$B$3:$L$408,5,FALSE),"")</f>
        <v>-1</v>
      </c>
      <c r="J189" s="112" t="str">
        <f>IFERROR(VLOOKUP($C189,Import!$B$3:$L$408,2,FALSE),"")</f>
        <v>KC</v>
      </c>
      <c r="K189" s="112">
        <f>IFERROR(VLOOKUP($C189,Import!$B$3:$L$408,6,FALSE),"")</f>
        <v>401</v>
      </c>
      <c r="L189" s="112">
        <f>IFERROR(VLOOKUP($C189,Import!$B$3:$L$408,7,FALSE),"")</f>
        <v>41</v>
      </c>
      <c r="M189" s="112">
        <f>IFERROR(VLOOKUP($C189,Import!$B$3:$L$408,8,FALSE),"")</f>
        <v>2</v>
      </c>
      <c r="N189" s="112">
        <f>IFERROR(VLOOKUP($C189,Import!$B$3:$L$408,9,FALSE),"")</f>
        <v>31</v>
      </c>
      <c r="O189" s="112">
        <f>IFERROR(VLOOKUP($C189,Import!$B$3:$L$408,10,FALSE),"")</f>
        <v>28</v>
      </c>
      <c r="P189" s="278">
        <f>IFERROR(VLOOKUP($C189,Import!$B$3:$L$408,11,FALSE),"")</f>
        <v>0.251</v>
      </c>
      <c r="Q189" s="2">
        <f t="shared" si="40"/>
        <v>100.651</v>
      </c>
      <c r="R189" s="2">
        <f>IF(D189='User Input'!$C$1,1,0)</f>
        <v>0</v>
      </c>
      <c r="S189" s="2">
        <f t="shared" si="44"/>
        <v>0</v>
      </c>
      <c r="T189" s="2">
        <f t="shared" si="45"/>
        <v>0</v>
      </c>
      <c r="U189" s="2" t="str">
        <f t="shared" si="41"/>
        <v>Emilio Bonifacio</v>
      </c>
      <c r="V189" s="2">
        <f t="shared" si="42"/>
        <v>0</v>
      </c>
      <c r="W189" s="9" t="str">
        <f t="shared" si="43"/>
        <v>KC</v>
      </c>
      <c r="X189" s="231">
        <v>187</v>
      </c>
      <c r="Y189" s="280" t="str">
        <f>IFERROR(VLOOKUP(Z189,Import!$B$3:$T$450,19,FALSE),"")</f>
        <v/>
      </c>
      <c r="Z189" s="226"/>
      <c r="AA189" s="235"/>
      <c r="AB189" s="206"/>
      <c r="AC189" s="112" t="str">
        <f>IFERROR(VLOOKUP($Z189,Import!$B$3:$L$408,2,FALSE),"")</f>
        <v/>
      </c>
      <c r="AD189" s="112" t="str">
        <f>IFERROR(VLOOKUP($Z189,Import!$B$3:$L$408,3,FALSE),"")</f>
        <v/>
      </c>
      <c r="AE189" s="112" t="str">
        <f>IFERROR(VLOOKUP($Z189,Import!$B$3:$L$408,4,FALSE),"")</f>
        <v/>
      </c>
      <c r="AF189" s="112" t="str">
        <f>IFERROR(VLOOKUP($Z189,Import!$B$3:$L$408,5,FALSE),"")</f>
        <v/>
      </c>
      <c r="AG189" s="112" t="str">
        <f>IFERROR(VLOOKUP($Z189,Import!$B$3:$L$408,2,FALSE),"")</f>
        <v/>
      </c>
      <c r="AH189" s="112" t="str">
        <f>IFERROR(VLOOKUP($Z189,Import!$B$3:$Z$408,12,FALSE),"")</f>
        <v/>
      </c>
      <c r="AI189" s="218" t="str">
        <f>IFERROR(VLOOKUP($Z189,Import!$B$3:$Z$408,15,FALSE),"")</f>
        <v/>
      </c>
      <c r="AJ189" s="218" t="str">
        <f>IFERROR(VLOOKUP($Z189,Import!$B$3:$Z$408,16,FALSE),"")</f>
        <v/>
      </c>
      <c r="AK189" s="112" t="str">
        <f>IFERROR(VLOOKUP($Z189,Import!$B$3:$Z$408,13,FALSE),"")</f>
        <v/>
      </c>
      <c r="AL189" s="112" t="str">
        <f>IFERROR(VLOOKUP($Z189,Import!$B$3:$Z$408,14,FALSE),"")</f>
        <v/>
      </c>
      <c r="AM189" s="112" t="str">
        <f>IFERROR(VLOOKUP($Z189,Import!$B$3:$Z$408,17,FALSE),"")</f>
        <v/>
      </c>
      <c r="AN189" s="2" t="e">
        <f t="shared" si="46"/>
        <v>#VALUE!</v>
      </c>
      <c r="AO189" s="2" t="e">
        <f t="shared" si="47"/>
        <v>#VALUE!</v>
      </c>
      <c r="AP189" s="2">
        <f>IF(AA189='User Input'!$C$1,1,0)</f>
        <v>0</v>
      </c>
      <c r="AQ189" s="2">
        <f t="shared" si="49"/>
        <v>0</v>
      </c>
      <c r="AR189" s="2">
        <f t="shared" si="50"/>
        <v>0</v>
      </c>
      <c r="AS189" s="2">
        <f t="shared" si="51"/>
        <v>0</v>
      </c>
      <c r="AT189" s="2">
        <f t="shared" si="52"/>
        <v>0</v>
      </c>
      <c r="AU189" s="9" t="str">
        <f t="shared" si="53"/>
        <v/>
      </c>
    </row>
    <row r="190" spans="1:47" s="202" customFormat="1">
      <c r="A190" s="277">
        <f t="shared" si="48"/>
        <v>188</v>
      </c>
      <c r="B190" s="277">
        <f>IFERROR(VLOOKUP(C190,Import!$B$3:$T$450,19,FALSE),"")</f>
        <v>305</v>
      </c>
      <c r="C190" s="111" t="str">
        <f>IFERROR(VLOOKUP(A190,Import!$V$3:$X$419,3,FALSE),"")</f>
        <v>Jordy Mercer</v>
      </c>
      <c r="D190" s="235"/>
      <c r="E190" s="120"/>
      <c r="F190" s="112" t="str">
        <f>IFERROR(VLOOKUP($C190,Import!$B$3:$L$408,2,FALSE),"")</f>
        <v>PIT</v>
      </c>
      <c r="G190" s="112" t="str">
        <f>IFERROR(VLOOKUP($C190,Import!$B$3:$L$408,3,FALSE),"")</f>
        <v>2B, SS</v>
      </c>
      <c r="H190" s="112" t="str">
        <f>IFERROR(VLOOKUP($C190,Import!$B$3:$L$408,4,FALSE),"")</f>
        <v>2B, SS</v>
      </c>
      <c r="I190" s="112">
        <f>IFERROR(VLOOKUP($C190,Import!$B$3:$L$408,5,FALSE),"")</f>
        <v>-1</v>
      </c>
      <c r="J190" s="112" t="str">
        <f>IFERROR(VLOOKUP($C190,Import!$B$3:$L$408,2,FALSE),"")</f>
        <v>PIT</v>
      </c>
      <c r="K190" s="112">
        <f>IFERROR(VLOOKUP($C190,Import!$B$3:$L$408,6,FALSE),"")</f>
        <v>509</v>
      </c>
      <c r="L190" s="112">
        <f>IFERROR(VLOOKUP($C190,Import!$B$3:$L$408,7,FALSE),"")</f>
        <v>71</v>
      </c>
      <c r="M190" s="112">
        <f>IFERROR(VLOOKUP($C190,Import!$B$3:$L$408,8,FALSE),"")</f>
        <v>12</v>
      </c>
      <c r="N190" s="112">
        <f>IFERROR(VLOOKUP($C190,Import!$B$3:$L$408,9,FALSE),"")</f>
        <v>54</v>
      </c>
      <c r="O190" s="112">
        <f>IFERROR(VLOOKUP($C190,Import!$B$3:$L$408,10,FALSE),"")</f>
        <v>5</v>
      </c>
      <c r="P190" s="278">
        <f>IFERROR(VLOOKUP($C190,Import!$B$3:$L$408,11,FALSE),"")</f>
        <v>0.249</v>
      </c>
      <c r="Q190" s="2">
        <f t="shared" si="40"/>
        <v>126.741</v>
      </c>
      <c r="R190" s="2">
        <f>IF(D190='User Input'!$C$1,1,0)</f>
        <v>0</v>
      </c>
      <c r="S190" s="2">
        <f t="shared" si="44"/>
        <v>0</v>
      </c>
      <c r="T190" s="2">
        <f t="shared" si="45"/>
        <v>0</v>
      </c>
      <c r="U190" s="2" t="str">
        <f t="shared" si="41"/>
        <v>Jordy Mercer</v>
      </c>
      <c r="V190" s="2">
        <f t="shared" si="42"/>
        <v>0</v>
      </c>
      <c r="W190" s="9" t="str">
        <f t="shared" si="43"/>
        <v>PIT</v>
      </c>
      <c r="X190" s="231">
        <v>188</v>
      </c>
      <c r="Y190" s="280" t="str">
        <f>IFERROR(VLOOKUP(Z190,Import!$B$3:$T$450,19,FALSE),"")</f>
        <v/>
      </c>
      <c r="Z190" s="209"/>
      <c r="AA190" s="235"/>
      <c r="AB190" s="206"/>
      <c r="AC190" s="112" t="str">
        <f>IFERROR(VLOOKUP($Z190,Import!$B$3:$L$408,2,FALSE),"")</f>
        <v/>
      </c>
      <c r="AD190" s="112" t="str">
        <f>IFERROR(VLOOKUP($Z190,Import!$B$3:$L$408,3,FALSE),"")</f>
        <v/>
      </c>
      <c r="AE190" s="112" t="str">
        <f>IFERROR(VLOOKUP($Z190,Import!$B$3:$L$408,4,FALSE),"")</f>
        <v/>
      </c>
      <c r="AF190" s="112" t="str">
        <f>IFERROR(VLOOKUP($Z190,Import!$B$3:$L$408,5,FALSE),"")</f>
        <v/>
      </c>
      <c r="AG190" s="112" t="str">
        <f>IFERROR(VLOOKUP($Z190,Import!$B$3:$L$408,2,FALSE),"")</f>
        <v/>
      </c>
      <c r="AH190" s="112" t="str">
        <f>IFERROR(VLOOKUP($Z190,Import!$B$3:$Z$408,12,FALSE),"")</f>
        <v/>
      </c>
      <c r="AI190" s="218" t="str">
        <f>IFERROR(VLOOKUP($Z190,Import!$B$3:$Z$408,15,FALSE),"")</f>
        <v/>
      </c>
      <c r="AJ190" s="218" t="str">
        <f>IFERROR(VLOOKUP($Z190,Import!$B$3:$Z$408,16,FALSE),"")</f>
        <v/>
      </c>
      <c r="AK190" s="112" t="str">
        <f>IFERROR(VLOOKUP($Z190,Import!$B$3:$Z$408,13,FALSE),"")</f>
        <v/>
      </c>
      <c r="AL190" s="112" t="str">
        <f>IFERROR(VLOOKUP($Z190,Import!$B$3:$Z$408,14,FALSE),"")</f>
        <v/>
      </c>
      <c r="AM190" s="112" t="str">
        <f>IFERROR(VLOOKUP($Z190,Import!$B$3:$Z$408,17,FALSE),"")</f>
        <v/>
      </c>
      <c r="AN190" s="2" t="e">
        <f t="shared" si="46"/>
        <v>#VALUE!</v>
      </c>
      <c r="AO190" s="2" t="e">
        <f t="shared" si="47"/>
        <v>#VALUE!</v>
      </c>
      <c r="AP190" s="2">
        <f>IF(AA190='User Input'!$C$1,1,0)</f>
        <v>0</v>
      </c>
      <c r="AQ190" s="2">
        <f t="shared" si="49"/>
        <v>0</v>
      </c>
      <c r="AR190" s="2">
        <f t="shared" si="50"/>
        <v>0</v>
      </c>
      <c r="AS190" s="2">
        <f t="shared" si="51"/>
        <v>0</v>
      </c>
      <c r="AT190" s="2">
        <f t="shared" si="52"/>
        <v>0</v>
      </c>
      <c r="AU190" s="9" t="str">
        <f t="shared" si="53"/>
        <v/>
      </c>
    </row>
    <row r="191" spans="1:47" s="202" customFormat="1">
      <c r="A191" s="277">
        <f t="shared" si="48"/>
        <v>189</v>
      </c>
      <c r="B191" s="277">
        <f>IFERROR(VLOOKUP(C191,Import!$B$3:$T$450,19,FALSE),"")</f>
        <v>307</v>
      </c>
      <c r="C191" s="111" t="str">
        <f>IFERROR(VLOOKUP(A191,Import!$V$3:$X$419,3,FALSE),"")</f>
        <v>Eduardo Nunez</v>
      </c>
      <c r="D191" s="235"/>
      <c r="E191" s="204"/>
      <c r="F191" s="112" t="str">
        <f>IFERROR(VLOOKUP($C191,Import!$B$3:$L$408,2,FALSE),"")</f>
        <v>NYA</v>
      </c>
      <c r="G191" s="112" t="str">
        <f>IFERROR(VLOOKUP($C191,Import!$B$3:$L$408,3,FALSE),"")</f>
        <v>SS</v>
      </c>
      <c r="H191" s="112" t="str">
        <f>IFERROR(VLOOKUP($C191,Import!$B$3:$L$408,4,FALSE),"")</f>
        <v>SS, 3B</v>
      </c>
      <c r="I191" s="112">
        <f>IFERROR(VLOOKUP($C191,Import!$B$3:$L$408,5,FALSE),"")</f>
        <v>-1</v>
      </c>
      <c r="J191" s="112" t="str">
        <f>IFERROR(VLOOKUP($C191,Import!$B$3:$L$408,2,FALSE),"")</f>
        <v>NYA</v>
      </c>
      <c r="K191" s="112">
        <f>IFERROR(VLOOKUP($C191,Import!$B$3:$L$408,6,FALSE),"")</f>
        <v>433</v>
      </c>
      <c r="L191" s="112">
        <f>IFERROR(VLOOKUP($C191,Import!$B$3:$L$408,7,FALSE),"")</f>
        <v>52</v>
      </c>
      <c r="M191" s="112">
        <f>IFERROR(VLOOKUP($C191,Import!$B$3:$L$408,8,FALSE),"")</f>
        <v>5</v>
      </c>
      <c r="N191" s="112">
        <f>IFERROR(VLOOKUP($C191,Import!$B$3:$L$408,9,FALSE),"")</f>
        <v>48</v>
      </c>
      <c r="O191" s="112">
        <f>IFERROR(VLOOKUP($C191,Import!$B$3:$L$408,10,FALSE),"")</f>
        <v>15</v>
      </c>
      <c r="P191" s="278">
        <f>IFERROR(VLOOKUP($C191,Import!$B$3:$L$408,11,FALSE),"")</f>
        <v>0.27800000000000002</v>
      </c>
      <c r="Q191" s="2">
        <f t="shared" si="40"/>
        <v>120.37400000000001</v>
      </c>
      <c r="R191" s="2">
        <f>IF(D191='User Input'!$C$1,1,0)</f>
        <v>0</v>
      </c>
      <c r="S191" s="2">
        <f t="shared" si="44"/>
        <v>0</v>
      </c>
      <c r="T191" s="2">
        <f t="shared" si="45"/>
        <v>0</v>
      </c>
      <c r="U191" s="2" t="str">
        <f t="shared" si="41"/>
        <v>Eduardo Nunez</v>
      </c>
      <c r="V191" s="2">
        <f t="shared" si="42"/>
        <v>0</v>
      </c>
      <c r="W191" s="9" t="str">
        <f t="shared" si="43"/>
        <v>NYA</v>
      </c>
      <c r="X191" s="231">
        <v>189</v>
      </c>
      <c r="Y191" s="280" t="str">
        <f>IFERROR(VLOOKUP(Z191,Import!$B$3:$T$450,19,FALSE),"")</f>
        <v/>
      </c>
      <c r="Z191" s="209"/>
      <c r="AA191" s="235"/>
      <c r="AB191" s="206"/>
      <c r="AC191" s="112" t="str">
        <f>IFERROR(VLOOKUP($Z191,Import!$B$3:$L$408,2,FALSE),"")</f>
        <v/>
      </c>
      <c r="AD191" s="112" t="str">
        <f>IFERROR(VLOOKUP($Z191,Import!$B$3:$L$408,3,FALSE),"")</f>
        <v/>
      </c>
      <c r="AE191" s="112" t="str">
        <f>IFERROR(VLOOKUP($Z191,Import!$B$3:$L$408,4,FALSE),"")</f>
        <v/>
      </c>
      <c r="AF191" s="112" t="str">
        <f>IFERROR(VLOOKUP($Z191,Import!$B$3:$L$408,5,FALSE),"")</f>
        <v/>
      </c>
      <c r="AG191" s="112" t="str">
        <f>IFERROR(VLOOKUP($Z191,Import!$B$3:$L$408,2,FALSE),"")</f>
        <v/>
      </c>
      <c r="AH191" s="112" t="str">
        <f>IFERROR(VLOOKUP($Z191,Import!$B$3:$Z$408,12,FALSE),"")</f>
        <v/>
      </c>
      <c r="AI191" s="218" t="str">
        <f>IFERROR(VLOOKUP($Z191,Import!$B$3:$Z$408,15,FALSE),"")</f>
        <v/>
      </c>
      <c r="AJ191" s="218" t="str">
        <f>IFERROR(VLOOKUP($Z191,Import!$B$3:$Z$408,16,FALSE),"")</f>
        <v/>
      </c>
      <c r="AK191" s="112" t="str">
        <f>IFERROR(VLOOKUP($Z191,Import!$B$3:$Z$408,13,FALSE),"")</f>
        <v/>
      </c>
      <c r="AL191" s="112" t="str">
        <f>IFERROR(VLOOKUP($Z191,Import!$B$3:$Z$408,14,FALSE),"")</f>
        <v/>
      </c>
      <c r="AM191" s="112" t="str">
        <f>IFERROR(VLOOKUP($Z191,Import!$B$3:$Z$408,17,FALSE),"")</f>
        <v/>
      </c>
      <c r="AN191" s="2" t="e">
        <f t="shared" si="46"/>
        <v>#VALUE!</v>
      </c>
      <c r="AO191" s="2" t="e">
        <f t="shared" si="47"/>
        <v>#VALUE!</v>
      </c>
      <c r="AP191" s="2">
        <f>IF(AA191='User Input'!$C$1,1,0)</f>
        <v>0</v>
      </c>
      <c r="AQ191" s="2">
        <f t="shared" si="49"/>
        <v>0</v>
      </c>
      <c r="AR191" s="2">
        <f t="shared" si="50"/>
        <v>0</v>
      </c>
      <c r="AS191" s="2">
        <f t="shared" si="51"/>
        <v>0</v>
      </c>
      <c r="AT191" s="2">
        <f t="shared" si="52"/>
        <v>0</v>
      </c>
      <c r="AU191" s="9" t="str">
        <f t="shared" si="53"/>
        <v/>
      </c>
    </row>
    <row r="192" spans="1:47" s="202" customFormat="1">
      <c r="A192" s="277">
        <f t="shared" si="48"/>
        <v>190</v>
      </c>
      <c r="B192" s="277">
        <f>IFERROR(VLOOKUP(C192,Import!$B$3:$T$450,19,FALSE),"")</f>
        <v>308</v>
      </c>
      <c r="C192" s="111" t="str">
        <f>IFERROR(VLOOKUP(A192,Import!$V$3:$X$419,3,FALSE),"")</f>
        <v>Dustin Ackley</v>
      </c>
      <c r="D192" s="235"/>
      <c r="E192" s="204"/>
      <c r="F192" s="112" t="str">
        <f>IFERROR(VLOOKUP($C192,Import!$B$3:$L$408,2,FALSE),"")</f>
        <v>SEA</v>
      </c>
      <c r="G192" s="112" t="str">
        <f>IFERROR(VLOOKUP($C192,Import!$B$3:$L$408,3,FALSE),"")</f>
        <v>2B, OF</v>
      </c>
      <c r="H192" s="112" t="str">
        <f>IFERROR(VLOOKUP($C192,Import!$B$3:$L$408,4,FALSE),"")</f>
        <v>1B, 2B, OF</v>
      </c>
      <c r="I192" s="112">
        <f>IFERROR(VLOOKUP($C192,Import!$B$3:$L$408,5,FALSE),"")</f>
        <v>-1</v>
      </c>
      <c r="J192" s="112" t="str">
        <f>IFERROR(VLOOKUP($C192,Import!$B$3:$L$408,2,FALSE),"")</f>
        <v>SEA</v>
      </c>
      <c r="K192" s="112">
        <f>IFERROR(VLOOKUP($C192,Import!$B$3:$L$408,6,FALSE),"")</f>
        <v>476</v>
      </c>
      <c r="L192" s="112">
        <f>IFERROR(VLOOKUP($C192,Import!$B$3:$L$408,7,FALSE),"")</f>
        <v>52</v>
      </c>
      <c r="M192" s="112">
        <f>IFERROR(VLOOKUP($C192,Import!$B$3:$L$408,8,FALSE),"")</f>
        <v>6</v>
      </c>
      <c r="N192" s="112">
        <f>IFERROR(VLOOKUP($C192,Import!$B$3:$L$408,9,FALSE),"")</f>
        <v>32</v>
      </c>
      <c r="O192" s="112">
        <f>IFERROR(VLOOKUP($C192,Import!$B$3:$L$408,10,FALSE),"")</f>
        <v>6</v>
      </c>
      <c r="P192" s="278">
        <f>IFERROR(VLOOKUP($C192,Import!$B$3:$L$408,11,FALSE),"")</f>
        <v>0.25800000000000001</v>
      </c>
      <c r="Q192" s="2">
        <f t="shared" si="40"/>
        <v>122.80800000000001</v>
      </c>
      <c r="R192" s="2">
        <f>IF(D192='User Input'!$C$1,1,0)</f>
        <v>0</v>
      </c>
      <c r="S192" s="2">
        <f t="shared" si="44"/>
        <v>0</v>
      </c>
      <c r="T192" s="2">
        <f t="shared" si="45"/>
        <v>0</v>
      </c>
      <c r="U192" s="2" t="str">
        <f t="shared" si="41"/>
        <v>Dustin Ackley</v>
      </c>
      <c r="V192" s="2">
        <f t="shared" si="42"/>
        <v>0</v>
      </c>
      <c r="W192" s="9" t="str">
        <f t="shared" si="43"/>
        <v>SEA</v>
      </c>
      <c r="X192" s="231">
        <v>190</v>
      </c>
      <c r="Y192" s="280" t="str">
        <f>IFERROR(VLOOKUP(Z192,Import!$B$3:$T$450,19,FALSE),"")</f>
        <v/>
      </c>
      <c r="Z192" s="226"/>
      <c r="AA192" s="235"/>
      <c r="AB192" s="206"/>
      <c r="AC192" s="112" t="str">
        <f>IFERROR(VLOOKUP($Z192,Import!$B$3:$L$408,2,FALSE),"")</f>
        <v/>
      </c>
      <c r="AD192" s="112" t="str">
        <f>IFERROR(VLOOKUP($Z192,Import!$B$3:$L$408,3,FALSE),"")</f>
        <v/>
      </c>
      <c r="AE192" s="112" t="str">
        <f>IFERROR(VLOOKUP($Z192,Import!$B$3:$L$408,4,FALSE),"")</f>
        <v/>
      </c>
      <c r="AF192" s="112" t="str">
        <f>IFERROR(VLOOKUP($Z192,Import!$B$3:$L$408,5,FALSE),"")</f>
        <v/>
      </c>
      <c r="AG192" s="112" t="str">
        <f>IFERROR(VLOOKUP($Z192,Import!$B$3:$L$408,2,FALSE),"")</f>
        <v/>
      </c>
      <c r="AH192" s="112" t="str">
        <f>IFERROR(VLOOKUP($Z192,Import!$B$3:$Z$408,12,FALSE),"")</f>
        <v/>
      </c>
      <c r="AI192" s="218" t="str">
        <f>IFERROR(VLOOKUP($Z192,Import!$B$3:$Z$408,15,FALSE),"")</f>
        <v/>
      </c>
      <c r="AJ192" s="218" t="str">
        <f>IFERROR(VLOOKUP($Z192,Import!$B$3:$Z$408,16,FALSE),"")</f>
        <v/>
      </c>
      <c r="AK192" s="112" t="str">
        <f>IFERROR(VLOOKUP($Z192,Import!$B$3:$Z$408,13,FALSE),"")</f>
        <v/>
      </c>
      <c r="AL192" s="112" t="str">
        <f>IFERROR(VLOOKUP($Z192,Import!$B$3:$Z$408,14,FALSE),"")</f>
        <v/>
      </c>
      <c r="AM192" s="112" t="str">
        <f>IFERROR(VLOOKUP($Z192,Import!$B$3:$Z$408,17,FALSE),"")</f>
        <v/>
      </c>
      <c r="AN192" s="2" t="e">
        <f t="shared" si="46"/>
        <v>#VALUE!</v>
      </c>
      <c r="AO192" s="2" t="e">
        <f t="shared" si="47"/>
        <v>#VALUE!</v>
      </c>
      <c r="AP192" s="2">
        <f>IF(AA192='User Input'!$C$1,1,0)</f>
        <v>0</v>
      </c>
      <c r="AQ192" s="2">
        <f t="shared" si="49"/>
        <v>0</v>
      </c>
      <c r="AR192" s="2">
        <f t="shared" si="50"/>
        <v>0</v>
      </c>
      <c r="AS192" s="2">
        <f t="shared" si="51"/>
        <v>0</v>
      </c>
      <c r="AT192" s="2">
        <f t="shared" si="52"/>
        <v>0</v>
      </c>
      <c r="AU192" s="9" t="str">
        <f t="shared" si="53"/>
        <v/>
      </c>
    </row>
    <row r="193" spans="1:47" s="202" customFormat="1">
      <c r="A193" s="277">
        <f t="shared" si="48"/>
        <v>191</v>
      </c>
      <c r="B193" s="277">
        <f>IFERROR(VLOOKUP(C193,Import!$B$3:$T$450,19,FALSE),"")</f>
        <v>309</v>
      </c>
      <c r="C193" s="111" t="str">
        <f>IFERROR(VLOOKUP(A193,Import!$V$3:$X$419,3,FALSE),"")</f>
        <v>Raul Ibanez</v>
      </c>
      <c r="D193" s="236"/>
      <c r="E193" s="240"/>
      <c r="F193" s="112" t="str">
        <f>IFERROR(VLOOKUP($C193,Import!$B$3:$L$408,2,FALSE),"")</f>
        <v>LAA</v>
      </c>
      <c r="G193" s="112" t="str">
        <f>IFERROR(VLOOKUP($C193,Import!$B$3:$L$408,3,FALSE),"")</f>
        <v>OF</v>
      </c>
      <c r="H193" s="112" t="str">
        <f>IFERROR(VLOOKUP($C193,Import!$B$3:$L$408,4,FALSE),"")</f>
        <v>OF</v>
      </c>
      <c r="I193" s="112">
        <f>IFERROR(VLOOKUP($C193,Import!$B$3:$L$408,5,FALSE),"")</f>
        <v>-1</v>
      </c>
      <c r="J193" s="112" t="str">
        <f>IFERROR(VLOOKUP($C193,Import!$B$3:$L$408,2,FALSE),"")</f>
        <v>LAA</v>
      </c>
      <c r="K193" s="112">
        <f>IFERROR(VLOOKUP($C193,Import!$B$3:$L$408,6,FALSE),"")</f>
        <v>478</v>
      </c>
      <c r="L193" s="112">
        <f>IFERROR(VLOOKUP($C193,Import!$B$3:$L$408,7,FALSE),"")</f>
        <v>55</v>
      </c>
      <c r="M193" s="112">
        <f>IFERROR(VLOOKUP($C193,Import!$B$3:$L$408,8,FALSE),"")</f>
        <v>19</v>
      </c>
      <c r="N193" s="112">
        <f>IFERROR(VLOOKUP($C193,Import!$B$3:$L$408,9,FALSE),"")</f>
        <v>63</v>
      </c>
      <c r="O193" s="112">
        <f>IFERROR(VLOOKUP($C193,Import!$B$3:$L$408,10,FALSE),"")</f>
        <v>0</v>
      </c>
      <c r="P193" s="278">
        <f>IFERROR(VLOOKUP($C193,Import!$B$3:$L$408,11,FALSE),"")</f>
        <v>0.23499999999999999</v>
      </c>
      <c r="Q193" s="2">
        <f t="shared" si="40"/>
        <v>112.33</v>
      </c>
      <c r="R193" s="2">
        <f>IF(D193='User Input'!$C$1,1,0)</f>
        <v>0</v>
      </c>
      <c r="S193" s="2">
        <f t="shared" si="44"/>
        <v>0</v>
      </c>
      <c r="T193" s="2">
        <f t="shared" si="45"/>
        <v>0</v>
      </c>
      <c r="U193" s="2" t="str">
        <f t="shared" si="41"/>
        <v>Raul Ibanez</v>
      </c>
      <c r="V193" s="2">
        <f t="shared" si="42"/>
        <v>0</v>
      </c>
      <c r="W193" s="9" t="str">
        <f t="shared" si="43"/>
        <v>LAA</v>
      </c>
      <c r="X193" s="231">
        <v>191</v>
      </c>
      <c r="Y193" s="280" t="str">
        <f>IFERROR(VLOOKUP(Z193,Import!$B$3:$T$450,19,FALSE),"")</f>
        <v/>
      </c>
      <c r="Z193" s="226"/>
      <c r="AA193" s="235"/>
      <c r="AB193" s="206"/>
      <c r="AC193" s="112" t="str">
        <f>IFERROR(VLOOKUP($Z193,Import!$B$3:$L$408,2,FALSE),"")</f>
        <v/>
      </c>
      <c r="AD193" s="112" t="str">
        <f>IFERROR(VLOOKUP($Z193,Import!$B$3:$L$408,3,FALSE),"")</f>
        <v/>
      </c>
      <c r="AE193" s="112" t="str">
        <f>IFERROR(VLOOKUP($Z193,Import!$B$3:$L$408,4,FALSE),"")</f>
        <v/>
      </c>
      <c r="AF193" s="112" t="str">
        <f>IFERROR(VLOOKUP($Z193,Import!$B$3:$L$408,5,FALSE),"")</f>
        <v/>
      </c>
      <c r="AG193" s="112" t="str">
        <f>IFERROR(VLOOKUP($Z193,Import!$B$3:$L$408,2,FALSE),"")</f>
        <v/>
      </c>
      <c r="AH193" s="112" t="str">
        <f>IFERROR(VLOOKUP($Z193,Import!$B$3:$Z$408,12,FALSE),"")</f>
        <v/>
      </c>
      <c r="AI193" s="218" t="str">
        <f>IFERROR(VLOOKUP($Z193,Import!$B$3:$Z$408,15,FALSE),"")</f>
        <v/>
      </c>
      <c r="AJ193" s="218" t="str">
        <f>IFERROR(VLOOKUP($Z193,Import!$B$3:$Z$408,16,FALSE),"")</f>
        <v/>
      </c>
      <c r="AK193" s="112" t="str">
        <f>IFERROR(VLOOKUP($Z193,Import!$B$3:$Z$408,13,FALSE),"")</f>
        <v/>
      </c>
      <c r="AL193" s="112" t="str">
        <f>IFERROR(VLOOKUP($Z193,Import!$B$3:$Z$408,14,FALSE),"")</f>
        <v/>
      </c>
      <c r="AM193" s="112" t="str">
        <f>IFERROR(VLOOKUP($Z193,Import!$B$3:$Z$408,17,FALSE),"")</f>
        <v/>
      </c>
      <c r="AN193" s="2" t="e">
        <f t="shared" si="46"/>
        <v>#VALUE!</v>
      </c>
      <c r="AO193" s="2" t="e">
        <f t="shared" si="47"/>
        <v>#VALUE!</v>
      </c>
      <c r="AP193" s="2">
        <f>IF(AA193='User Input'!$C$1,1,0)</f>
        <v>0</v>
      </c>
      <c r="AQ193" s="2">
        <f t="shared" si="49"/>
        <v>0</v>
      </c>
      <c r="AR193" s="2">
        <f t="shared" si="50"/>
        <v>0</v>
      </c>
      <c r="AS193" s="2">
        <f t="shared" si="51"/>
        <v>0</v>
      </c>
      <c r="AT193" s="2">
        <f t="shared" si="52"/>
        <v>0</v>
      </c>
      <c r="AU193" s="9" t="str">
        <f t="shared" si="53"/>
        <v/>
      </c>
    </row>
    <row r="194" spans="1:47" s="202" customFormat="1">
      <c r="A194" s="277">
        <f t="shared" si="48"/>
        <v>192</v>
      </c>
      <c r="B194" s="277">
        <f>IFERROR(VLOOKUP(C194,Import!$B$3:$T$450,19,FALSE),"")</f>
        <v>312</v>
      </c>
      <c r="C194" s="111" t="str">
        <f>IFERROR(VLOOKUP(A194,Import!$V$3:$X$419,3,FALSE),"")</f>
        <v>Oswaldo Arcia</v>
      </c>
      <c r="D194" s="236"/>
      <c r="E194" s="240"/>
      <c r="F194" s="112" t="str">
        <f>IFERROR(VLOOKUP($C194,Import!$B$3:$L$408,2,FALSE),"")</f>
        <v>MIN</v>
      </c>
      <c r="G194" s="112" t="str">
        <f>IFERROR(VLOOKUP($C194,Import!$B$3:$L$408,3,FALSE),"")</f>
        <v>OF</v>
      </c>
      <c r="H194" s="112" t="str">
        <f>IFERROR(VLOOKUP($C194,Import!$B$3:$L$408,4,FALSE),"")</f>
        <v>OF</v>
      </c>
      <c r="I194" s="112">
        <f>IFERROR(VLOOKUP($C194,Import!$B$3:$L$408,5,FALSE),"")</f>
        <v>-1</v>
      </c>
      <c r="J194" s="112" t="str">
        <f>IFERROR(VLOOKUP($C194,Import!$B$3:$L$408,2,FALSE),"")</f>
        <v>MIN</v>
      </c>
      <c r="K194" s="112">
        <f>IFERROR(VLOOKUP($C194,Import!$B$3:$L$408,6,FALSE),"")</f>
        <v>517</v>
      </c>
      <c r="L194" s="112">
        <f>IFERROR(VLOOKUP($C194,Import!$B$3:$L$408,7,FALSE),"")</f>
        <v>61</v>
      </c>
      <c r="M194" s="112">
        <f>IFERROR(VLOOKUP($C194,Import!$B$3:$L$408,8,FALSE),"")</f>
        <v>22</v>
      </c>
      <c r="N194" s="112">
        <f>IFERROR(VLOOKUP($C194,Import!$B$3:$L$408,9,FALSE),"")</f>
        <v>71</v>
      </c>
      <c r="O194" s="112">
        <f>IFERROR(VLOOKUP($C194,Import!$B$3:$L$408,10,FALSE),"")</f>
        <v>3</v>
      </c>
      <c r="P194" s="278">
        <f>IFERROR(VLOOKUP($C194,Import!$B$3:$L$408,11,FALSE),"")</f>
        <v>0.24199999999999999</v>
      </c>
      <c r="Q194" s="2">
        <f t="shared" si="40"/>
        <v>125.11399999999999</v>
      </c>
      <c r="R194" s="2">
        <f>IF(D194='User Input'!$C$1,1,0)</f>
        <v>0</v>
      </c>
      <c r="S194" s="2">
        <f t="shared" si="44"/>
        <v>0</v>
      </c>
      <c r="T194" s="2">
        <f t="shared" si="45"/>
        <v>0</v>
      </c>
      <c r="U194" s="2" t="str">
        <f t="shared" si="41"/>
        <v>Oswaldo Arcia</v>
      </c>
      <c r="V194" s="2">
        <f t="shared" si="42"/>
        <v>0</v>
      </c>
      <c r="W194" s="9" t="str">
        <f t="shared" si="43"/>
        <v>MIN</v>
      </c>
      <c r="X194" s="231">
        <v>192</v>
      </c>
      <c r="Y194" s="280" t="str">
        <f>IFERROR(VLOOKUP(Z194,Import!$B$3:$T$450,19,FALSE),"")</f>
        <v/>
      </c>
      <c r="Z194" s="226"/>
      <c r="AA194" s="235"/>
      <c r="AB194" s="206"/>
      <c r="AC194" s="112" t="str">
        <f>IFERROR(VLOOKUP($Z194,Import!$B$3:$L$408,2,FALSE),"")</f>
        <v/>
      </c>
      <c r="AD194" s="112" t="str">
        <f>IFERROR(VLOOKUP($Z194,Import!$B$3:$L$408,3,FALSE),"")</f>
        <v/>
      </c>
      <c r="AE194" s="112" t="str">
        <f>IFERROR(VLOOKUP($Z194,Import!$B$3:$L$408,4,FALSE),"")</f>
        <v/>
      </c>
      <c r="AF194" s="112" t="str">
        <f>IFERROR(VLOOKUP($Z194,Import!$B$3:$L$408,5,FALSE),"")</f>
        <v/>
      </c>
      <c r="AG194" s="112" t="str">
        <f>IFERROR(VLOOKUP($Z194,Import!$B$3:$L$408,2,FALSE),"")</f>
        <v/>
      </c>
      <c r="AH194" s="112" t="str">
        <f>IFERROR(VLOOKUP($Z194,Import!$B$3:$Z$408,12,FALSE),"")</f>
        <v/>
      </c>
      <c r="AI194" s="218" t="str">
        <f>IFERROR(VLOOKUP($Z194,Import!$B$3:$Z$408,15,FALSE),"")</f>
        <v/>
      </c>
      <c r="AJ194" s="218" t="str">
        <f>IFERROR(VLOOKUP($Z194,Import!$B$3:$Z$408,16,FALSE),"")</f>
        <v/>
      </c>
      <c r="AK194" s="112" t="str">
        <f>IFERROR(VLOOKUP($Z194,Import!$B$3:$Z$408,13,FALSE),"")</f>
        <v/>
      </c>
      <c r="AL194" s="112" t="str">
        <f>IFERROR(VLOOKUP($Z194,Import!$B$3:$Z$408,14,FALSE),"")</f>
        <v/>
      </c>
      <c r="AM194" s="112" t="str">
        <f>IFERROR(VLOOKUP($Z194,Import!$B$3:$Z$408,17,FALSE),"")</f>
        <v/>
      </c>
      <c r="AN194" s="2" t="e">
        <f t="shared" si="46"/>
        <v>#VALUE!</v>
      </c>
      <c r="AO194" s="2" t="e">
        <f t="shared" si="47"/>
        <v>#VALUE!</v>
      </c>
      <c r="AP194" s="2">
        <f>IF(AA194='User Input'!$C$1,1,0)</f>
        <v>0</v>
      </c>
      <c r="AQ194" s="2">
        <f t="shared" si="49"/>
        <v>0</v>
      </c>
      <c r="AR194" s="2">
        <f t="shared" si="50"/>
        <v>0</v>
      </c>
      <c r="AS194" s="2">
        <f t="shared" si="51"/>
        <v>0</v>
      </c>
      <c r="AT194" s="2">
        <f t="shared" si="52"/>
        <v>0</v>
      </c>
      <c r="AU194" s="9" t="str">
        <f t="shared" si="53"/>
        <v/>
      </c>
    </row>
    <row r="195" spans="1:47" s="202" customFormat="1">
      <c r="A195" s="277">
        <f t="shared" si="48"/>
        <v>193</v>
      </c>
      <c r="B195" s="277">
        <f>IFERROR(VLOOKUP(C195,Import!$B$3:$T$450,19,FALSE),"")</f>
        <v>314</v>
      </c>
      <c r="C195" s="111" t="str">
        <f>IFERROR(VLOOKUP(A195,Import!$V$3:$X$419,3,FALSE),"")</f>
        <v>Jose Iglesias</v>
      </c>
      <c r="D195" s="235"/>
      <c r="E195" s="120"/>
      <c r="F195" s="112" t="str">
        <f>IFERROR(VLOOKUP($C195,Import!$B$3:$L$408,2,FALSE),"")</f>
        <v>DET</v>
      </c>
      <c r="G195" s="112" t="str">
        <f>IFERROR(VLOOKUP($C195,Import!$B$3:$L$408,3,FALSE),"")</f>
        <v>SS, 3B</v>
      </c>
      <c r="H195" s="112" t="str">
        <f>IFERROR(VLOOKUP($C195,Import!$B$3:$L$408,4,FALSE),"")</f>
        <v>SS, 3B</v>
      </c>
      <c r="I195" s="112">
        <f>IFERROR(VLOOKUP($C195,Import!$B$3:$L$408,5,FALSE),"")</f>
        <v>-1</v>
      </c>
      <c r="J195" s="112" t="str">
        <f>IFERROR(VLOOKUP($C195,Import!$B$3:$L$408,2,FALSE),"")</f>
        <v>DET</v>
      </c>
      <c r="K195" s="112">
        <f>IFERROR(VLOOKUP($C195,Import!$B$3:$L$408,6,FALSE),"")</f>
        <v>509</v>
      </c>
      <c r="L195" s="112">
        <f>IFERROR(VLOOKUP($C195,Import!$B$3:$L$408,7,FALSE),"")</f>
        <v>46</v>
      </c>
      <c r="M195" s="112">
        <f>IFERROR(VLOOKUP($C195,Import!$B$3:$L$408,8,FALSE),"")</f>
        <v>7</v>
      </c>
      <c r="N195" s="112">
        <f>IFERROR(VLOOKUP($C195,Import!$B$3:$L$408,9,FALSE),"")</f>
        <v>51</v>
      </c>
      <c r="O195" s="112">
        <f>IFERROR(VLOOKUP($C195,Import!$B$3:$L$408,10,FALSE),"")</f>
        <v>9</v>
      </c>
      <c r="P195" s="278">
        <f>IFERROR(VLOOKUP($C195,Import!$B$3:$L$408,11,FALSE),"")</f>
        <v>0.27700000000000002</v>
      </c>
      <c r="Q195" s="2">
        <f t="shared" ref="Q195:Q258" si="54">P195*K195</f>
        <v>140.99300000000002</v>
      </c>
      <c r="R195" s="2">
        <f>IF(D195='User Input'!$C$1,1,0)</f>
        <v>0</v>
      </c>
      <c r="S195" s="2">
        <f t="shared" si="44"/>
        <v>0</v>
      </c>
      <c r="T195" s="2">
        <f t="shared" si="45"/>
        <v>0</v>
      </c>
      <c r="U195" s="2" t="str">
        <f t="shared" ref="U195:U258" si="55">C195</f>
        <v>Jose Iglesias</v>
      </c>
      <c r="V195" s="2">
        <f t="shared" ref="V195:V258" si="56">E195</f>
        <v>0</v>
      </c>
      <c r="W195" s="9" t="str">
        <f t="shared" ref="W195:W258" si="57">J195</f>
        <v>DET</v>
      </c>
      <c r="X195" s="231">
        <v>193</v>
      </c>
      <c r="Y195" s="280" t="str">
        <f>IFERROR(VLOOKUP(Z195,Import!$B$3:$T$450,19,FALSE),"")</f>
        <v/>
      </c>
      <c r="Z195" s="226"/>
      <c r="AA195" s="235"/>
      <c r="AB195" s="206"/>
      <c r="AC195" s="112" t="str">
        <f>IFERROR(VLOOKUP($Z195,Import!$B$3:$L$408,2,FALSE),"")</f>
        <v/>
      </c>
      <c r="AD195" s="112" t="str">
        <f>IFERROR(VLOOKUP($Z195,Import!$B$3:$L$408,3,FALSE),"")</f>
        <v/>
      </c>
      <c r="AE195" s="112" t="str">
        <f>IFERROR(VLOOKUP($Z195,Import!$B$3:$L$408,4,FALSE),"")</f>
        <v/>
      </c>
      <c r="AF195" s="112" t="str">
        <f>IFERROR(VLOOKUP($Z195,Import!$B$3:$L$408,5,FALSE),"")</f>
        <v/>
      </c>
      <c r="AG195" s="112" t="str">
        <f>IFERROR(VLOOKUP($Z195,Import!$B$3:$L$408,2,FALSE),"")</f>
        <v/>
      </c>
      <c r="AH195" s="112" t="str">
        <f>IFERROR(VLOOKUP($Z195,Import!$B$3:$Z$408,12,FALSE),"")</f>
        <v/>
      </c>
      <c r="AI195" s="218" t="str">
        <f>IFERROR(VLOOKUP($Z195,Import!$B$3:$Z$408,15,FALSE),"")</f>
        <v/>
      </c>
      <c r="AJ195" s="218" t="str">
        <f>IFERROR(VLOOKUP($Z195,Import!$B$3:$Z$408,16,FALSE),"")</f>
        <v/>
      </c>
      <c r="AK195" s="112" t="str">
        <f>IFERROR(VLOOKUP($Z195,Import!$B$3:$Z$408,13,FALSE),"")</f>
        <v/>
      </c>
      <c r="AL195" s="112" t="str">
        <f>IFERROR(VLOOKUP($Z195,Import!$B$3:$Z$408,14,FALSE),"")</f>
        <v/>
      </c>
      <c r="AM195" s="112" t="str">
        <f>IFERROR(VLOOKUP($Z195,Import!$B$3:$Z$408,17,FALSE),"")</f>
        <v/>
      </c>
      <c r="AN195" s="2" t="e">
        <f t="shared" si="46"/>
        <v>#VALUE!</v>
      </c>
      <c r="AO195" s="2" t="e">
        <f t="shared" si="47"/>
        <v>#VALUE!</v>
      </c>
      <c r="AP195" s="2">
        <f>IF(AA195='User Input'!$C$1,1,0)</f>
        <v>0</v>
      </c>
      <c r="AQ195" s="2">
        <f t="shared" si="49"/>
        <v>0</v>
      </c>
      <c r="AR195" s="2">
        <f t="shared" si="50"/>
        <v>0</v>
      </c>
      <c r="AS195" s="2">
        <f t="shared" si="51"/>
        <v>0</v>
      </c>
      <c r="AT195" s="2">
        <f t="shared" si="52"/>
        <v>0</v>
      </c>
      <c r="AU195" s="9" t="str">
        <f t="shared" si="53"/>
        <v/>
      </c>
    </row>
    <row r="196" spans="1:47" s="202" customFormat="1">
      <c r="A196" s="277">
        <f t="shared" si="48"/>
        <v>194</v>
      </c>
      <c r="B196" s="277">
        <f>IFERROR(VLOOKUP(C196,Import!$B$3:$T$450,19,FALSE),"")</f>
        <v>315</v>
      </c>
      <c r="C196" s="111" t="str">
        <f>IFERROR(VLOOKUP(A196,Import!$V$3:$X$419,3,FALSE),"")</f>
        <v>Marcell Ozuna</v>
      </c>
      <c r="D196" s="236"/>
      <c r="E196" s="240"/>
      <c r="F196" s="112" t="str">
        <f>IFERROR(VLOOKUP($C196,Import!$B$3:$L$408,2,FALSE),"")</f>
        <v>MIA</v>
      </c>
      <c r="G196" s="112" t="str">
        <f>IFERROR(VLOOKUP($C196,Import!$B$3:$L$408,3,FALSE),"")</f>
        <v>OF</v>
      </c>
      <c r="H196" s="112" t="str">
        <f>IFERROR(VLOOKUP($C196,Import!$B$3:$L$408,4,FALSE),"")</f>
        <v>OF</v>
      </c>
      <c r="I196" s="112">
        <f>IFERROR(VLOOKUP($C196,Import!$B$3:$L$408,5,FALSE),"")</f>
        <v>-1</v>
      </c>
      <c r="J196" s="112" t="str">
        <f>IFERROR(VLOOKUP($C196,Import!$B$3:$L$408,2,FALSE),"")</f>
        <v>MIA</v>
      </c>
      <c r="K196" s="112">
        <f>IFERROR(VLOOKUP($C196,Import!$B$3:$L$408,6,FALSE),"")</f>
        <v>512</v>
      </c>
      <c r="L196" s="112">
        <f>IFERROR(VLOOKUP($C196,Import!$B$3:$L$408,7,FALSE),"")</f>
        <v>53</v>
      </c>
      <c r="M196" s="112">
        <f>IFERROR(VLOOKUP($C196,Import!$B$3:$L$408,8,FALSE),"")</f>
        <v>17</v>
      </c>
      <c r="N196" s="112">
        <f>IFERROR(VLOOKUP($C196,Import!$B$3:$L$408,9,FALSE),"")</f>
        <v>60</v>
      </c>
      <c r="O196" s="112">
        <f>IFERROR(VLOOKUP($C196,Import!$B$3:$L$408,10,FALSE),"")</f>
        <v>9</v>
      </c>
      <c r="P196" s="278">
        <f>IFERROR(VLOOKUP($C196,Import!$B$3:$L$408,11,FALSE),"")</f>
        <v>0.25800000000000001</v>
      </c>
      <c r="Q196" s="2">
        <f t="shared" si="54"/>
        <v>132.096</v>
      </c>
      <c r="R196" s="2">
        <f>IF(D196='User Input'!$C$1,1,0)</f>
        <v>0</v>
      </c>
      <c r="S196" s="2">
        <f t="shared" ref="S196:S259" si="58">R196+S195</f>
        <v>0</v>
      </c>
      <c r="T196" s="2">
        <f t="shared" ref="T196:T259" si="59">IF(S196=S195,0,S196)</f>
        <v>0</v>
      </c>
      <c r="U196" s="2" t="str">
        <f t="shared" si="55"/>
        <v>Marcell Ozuna</v>
      </c>
      <c r="V196" s="2">
        <f t="shared" si="56"/>
        <v>0</v>
      </c>
      <c r="W196" s="9" t="str">
        <f t="shared" si="57"/>
        <v>MIA</v>
      </c>
      <c r="X196" s="231">
        <v>194</v>
      </c>
      <c r="Y196" s="280" t="str">
        <f>IFERROR(VLOOKUP(Z196,Import!$B$3:$T$450,19,FALSE),"")</f>
        <v/>
      </c>
      <c r="Z196" s="226"/>
      <c r="AA196" s="235"/>
      <c r="AB196" s="206"/>
      <c r="AC196" s="112" t="str">
        <f>IFERROR(VLOOKUP($Z196,Import!$B$3:$L$408,2,FALSE),"")</f>
        <v/>
      </c>
      <c r="AD196" s="112" t="str">
        <f>IFERROR(VLOOKUP($Z196,Import!$B$3:$L$408,3,FALSE),"")</f>
        <v/>
      </c>
      <c r="AE196" s="112" t="str">
        <f>IFERROR(VLOOKUP($Z196,Import!$B$3:$L$408,4,FALSE),"")</f>
        <v/>
      </c>
      <c r="AF196" s="112" t="str">
        <f>IFERROR(VLOOKUP($Z196,Import!$B$3:$L$408,5,FALSE),"")</f>
        <v/>
      </c>
      <c r="AG196" s="112" t="str">
        <f>IFERROR(VLOOKUP($Z196,Import!$B$3:$L$408,2,FALSE),"")</f>
        <v/>
      </c>
      <c r="AH196" s="112" t="str">
        <f>IFERROR(VLOOKUP($Z196,Import!$B$3:$Z$408,12,FALSE),"")</f>
        <v/>
      </c>
      <c r="AI196" s="218" t="str">
        <f>IFERROR(VLOOKUP($Z196,Import!$B$3:$Z$408,15,FALSE),"")</f>
        <v/>
      </c>
      <c r="AJ196" s="218" t="str">
        <f>IFERROR(VLOOKUP($Z196,Import!$B$3:$Z$408,16,FALSE),"")</f>
        <v/>
      </c>
      <c r="AK196" s="112" t="str">
        <f>IFERROR(VLOOKUP($Z196,Import!$B$3:$Z$408,13,FALSE),"")</f>
        <v/>
      </c>
      <c r="AL196" s="112" t="str">
        <f>IFERROR(VLOOKUP($Z196,Import!$B$3:$Z$408,14,FALSE),"")</f>
        <v/>
      </c>
      <c r="AM196" s="112" t="str">
        <f>IFERROR(VLOOKUP($Z196,Import!$B$3:$Z$408,17,FALSE),"")</f>
        <v/>
      </c>
      <c r="AN196" s="2" t="e">
        <f t="shared" ref="AN196:AN259" si="60">AI196*AH196</f>
        <v>#VALUE!</v>
      </c>
      <c r="AO196" s="2" t="e">
        <f t="shared" ref="AO196:AO259" si="61">AJ196*AH196</f>
        <v>#VALUE!</v>
      </c>
      <c r="AP196" s="2">
        <f>IF(AA196='User Input'!$C$1,1,0)</f>
        <v>0</v>
      </c>
      <c r="AQ196" s="2">
        <f t="shared" si="49"/>
        <v>0</v>
      </c>
      <c r="AR196" s="2">
        <f t="shared" si="50"/>
        <v>0</v>
      </c>
      <c r="AS196" s="2">
        <f t="shared" si="51"/>
        <v>0</v>
      </c>
      <c r="AT196" s="2">
        <f t="shared" si="52"/>
        <v>0</v>
      </c>
      <c r="AU196" s="9" t="str">
        <f t="shared" si="53"/>
        <v/>
      </c>
    </row>
    <row r="197" spans="1:47" s="202" customFormat="1">
      <c r="A197" s="277">
        <f t="shared" ref="A197:A260" si="62">A196+1</f>
        <v>195</v>
      </c>
      <c r="B197" s="277">
        <f>IFERROR(VLOOKUP(C197,Import!$B$3:$T$450,19,FALSE),"")</f>
        <v>316</v>
      </c>
      <c r="C197" s="111" t="str">
        <f>IFERROR(VLOOKUP(A197,Import!$V$3:$X$419,3,FALSE),"")</f>
        <v>George Springer</v>
      </c>
      <c r="D197" s="236"/>
      <c r="E197" s="241"/>
      <c r="F197" s="112" t="str">
        <f>IFERROR(VLOOKUP($C197,Import!$B$3:$L$408,2,FALSE),"")</f>
        <v>HOU</v>
      </c>
      <c r="G197" s="112" t="str">
        <f>IFERROR(VLOOKUP($C197,Import!$B$3:$L$408,3,FALSE),"")</f>
        <v>OF</v>
      </c>
      <c r="H197" s="112" t="str">
        <f>IFERROR(VLOOKUP($C197,Import!$B$3:$L$408,4,FALSE),"")</f>
        <v>OF</v>
      </c>
      <c r="I197" s="112">
        <f>IFERROR(VLOOKUP($C197,Import!$B$3:$L$408,5,FALSE),"")</f>
        <v>-1</v>
      </c>
      <c r="J197" s="112" t="str">
        <f>IFERROR(VLOOKUP($C197,Import!$B$3:$L$408,2,FALSE),"")</f>
        <v>HOU</v>
      </c>
      <c r="K197" s="112">
        <f>IFERROR(VLOOKUP($C197,Import!$B$3:$L$408,6,FALSE),"")</f>
        <v>518</v>
      </c>
      <c r="L197" s="112">
        <f>IFERROR(VLOOKUP($C197,Import!$B$3:$L$408,7,FALSE),"")</f>
        <v>52</v>
      </c>
      <c r="M197" s="112">
        <f>IFERROR(VLOOKUP($C197,Import!$B$3:$L$408,8,FALSE),"")</f>
        <v>19</v>
      </c>
      <c r="N197" s="112">
        <f>IFERROR(VLOOKUP($C197,Import!$B$3:$L$408,9,FALSE),"")</f>
        <v>71</v>
      </c>
      <c r="O197" s="112">
        <f>IFERROR(VLOOKUP($C197,Import!$B$3:$L$408,10,FALSE),"")</f>
        <v>22</v>
      </c>
      <c r="P197" s="278">
        <f>IFERROR(VLOOKUP($C197,Import!$B$3:$L$408,11,FALSE),"")</f>
        <v>0.254</v>
      </c>
      <c r="Q197" s="2">
        <f t="shared" si="54"/>
        <v>131.572</v>
      </c>
      <c r="R197" s="2">
        <f>IF(D197='User Input'!$C$1,1,0)</f>
        <v>0</v>
      </c>
      <c r="S197" s="2">
        <f t="shared" si="58"/>
        <v>0</v>
      </c>
      <c r="T197" s="2">
        <f t="shared" si="59"/>
        <v>0</v>
      </c>
      <c r="U197" s="2" t="str">
        <f t="shared" si="55"/>
        <v>George Springer</v>
      </c>
      <c r="V197" s="2">
        <f t="shared" si="56"/>
        <v>0</v>
      </c>
      <c r="W197" s="9" t="str">
        <f t="shared" si="57"/>
        <v>HOU</v>
      </c>
      <c r="X197" s="231">
        <v>195</v>
      </c>
      <c r="Y197" s="280" t="str">
        <f>IFERROR(VLOOKUP(Z197,Import!$B$3:$T$450,19,FALSE),"")</f>
        <v/>
      </c>
      <c r="Z197" s="226"/>
      <c r="AA197" s="235"/>
      <c r="AB197" s="206"/>
      <c r="AC197" s="112" t="str">
        <f>IFERROR(VLOOKUP($Z197,Import!$B$3:$L$408,2,FALSE),"")</f>
        <v/>
      </c>
      <c r="AD197" s="112" t="str">
        <f>IFERROR(VLOOKUP($Z197,Import!$B$3:$L$408,3,FALSE),"")</f>
        <v/>
      </c>
      <c r="AE197" s="112" t="str">
        <f>IFERROR(VLOOKUP($Z197,Import!$B$3:$L$408,4,FALSE),"")</f>
        <v/>
      </c>
      <c r="AF197" s="112" t="str">
        <f>IFERROR(VLOOKUP($Z197,Import!$B$3:$L$408,5,FALSE),"")</f>
        <v/>
      </c>
      <c r="AG197" s="112" t="str">
        <f>IFERROR(VLOOKUP($Z197,Import!$B$3:$L$408,2,FALSE),"")</f>
        <v/>
      </c>
      <c r="AH197" s="112" t="str">
        <f>IFERROR(VLOOKUP($Z197,Import!$B$3:$Z$408,12,FALSE),"")</f>
        <v/>
      </c>
      <c r="AI197" s="218" t="str">
        <f>IFERROR(VLOOKUP($Z197,Import!$B$3:$Z$408,15,FALSE),"")</f>
        <v/>
      </c>
      <c r="AJ197" s="218" t="str">
        <f>IFERROR(VLOOKUP($Z197,Import!$B$3:$Z$408,16,FALSE),"")</f>
        <v/>
      </c>
      <c r="AK197" s="112" t="str">
        <f>IFERROR(VLOOKUP($Z197,Import!$B$3:$Z$408,13,FALSE),"")</f>
        <v/>
      </c>
      <c r="AL197" s="112" t="str">
        <f>IFERROR(VLOOKUP($Z197,Import!$B$3:$Z$408,14,FALSE),"")</f>
        <v/>
      </c>
      <c r="AM197" s="112" t="str">
        <f>IFERROR(VLOOKUP($Z197,Import!$B$3:$Z$408,17,FALSE),"")</f>
        <v/>
      </c>
      <c r="AN197" s="2" t="e">
        <f t="shared" si="60"/>
        <v>#VALUE!</v>
      </c>
      <c r="AO197" s="2" t="e">
        <f t="shared" si="61"/>
        <v>#VALUE!</v>
      </c>
      <c r="AP197" s="2">
        <f>IF(AA197='User Input'!$C$1,1,0)</f>
        <v>0</v>
      </c>
      <c r="AQ197" s="2">
        <f t="shared" si="49"/>
        <v>0</v>
      </c>
      <c r="AR197" s="2">
        <f t="shared" si="50"/>
        <v>0</v>
      </c>
      <c r="AS197" s="2">
        <f t="shared" si="51"/>
        <v>0</v>
      </c>
      <c r="AT197" s="2">
        <f t="shared" si="52"/>
        <v>0</v>
      </c>
      <c r="AU197" s="9" t="str">
        <f t="shared" si="53"/>
        <v/>
      </c>
    </row>
    <row r="198" spans="1:47" s="202" customFormat="1">
      <c r="A198" s="277">
        <f t="shared" si="62"/>
        <v>196</v>
      </c>
      <c r="B198" s="277">
        <f>IFERROR(VLOOKUP(C198,Import!$B$3:$T$450,19,FALSE),"")</f>
        <v>319</v>
      </c>
      <c r="C198" s="111" t="str">
        <f>IFERROR(VLOOKUP(A198,Import!$V$3:$X$419,3,FALSE),"")</f>
        <v>Alex Presley</v>
      </c>
      <c r="D198" s="236"/>
      <c r="E198" s="240"/>
      <c r="F198" s="112" t="str">
        <f>IFERROR(VLOOKUP($C198,Import!$B$3:$L$408,2,FALSE),"")</f>
        <v>MIN</v>
      </c>
      <c r="G198" s="112" t="str">
        <f>IFERROR(VLOOKUP($C198,Import!$B$3:$L$408,3,FALSE),"")</f>
        <v>OF</v>
      </c>
      <c r="H198" s="112" t="str">
        <f>IFERROR(VLOOKUP($C198,Import!$B$3:$L$408,4,FALSE),"")</f>
        <v>OF</v>
      </c>
      <c r="I198" s="112">
        <f>IFERROR(VLOOKUP($C198,Import!$B$3:$L$408,5,FALSE),"")</f>
        <v>-1</v>
      </c>
      <c r="J198" s="112" t="str">
        <f>IFERROR(VLOOKUP($C198,Import!$B$3:$L$408,2,FALSE),"")</f>
        <v>MIN</v>
      </c>
      <c r="K198" s="112">
        <f>IFERROR(VLOOKUP($C198,Import!$B$3:$L$408,6,FALSE),"")</f>
        <v>522</v>
      </c>
      <c r="L198" s="112">
        <f>IFERROR(VLOOKUP($C198,Import!$B$3:$L$408,7,FALSE),"")</f>
        <v>77</v>
      </c>
      <c r="M198" s="112">
        <f>IFERROR(VLOOKUP($C198,Import!$B$3:$L$408,8,FALSE),"")</f>
        <v>9</v>
      </c>
      <c r="N198" s="112">
        <f>IFERROR(VLOOKUP($C198,Import!$B$3:$L$408,9,FALSE),"")</f>
        <v>43</v>
      </c>
      <c r="O198" s="112">
        <f>IFERROR(VLOOKUP($C198,Import!$B$3:$L$408,10,FALSE),"")</f>
        <v>20</v>
      </c>
      <c r="P198" s="278">
        <f>IFERROR(VLOOKUP($C198,Import!$B$3:$L$408,11,FALSE),"")</f>
        <v>0.27100000000000002</v>
      </c>
      <c r="Q198" s="2">
        <f t="shared" si="54"/>
        <v>141.46200000000002</v>
      </c>
      <c r="R198" s="2">
        <f>IF(D198='User Input'!$C$1,1,0)</f>
        <v>0</v>
      </c>
      <c r="S198" s="2">
        <f t="shared" si="58"/>
        <v>0</v>
      </c>
      <c r="T198" s="2">
        <f t="shared" si="59"/>
        <v>0</v>
      </c>
      <c r="U198" s="2" t="str">
        <f t="shared" si="55"/>
        <v>Alex Presley</v>
      </c>
      <c r="V198" s="2">
        <f t="shared" si="56"/>
        <v>0</v>
      </c>
      <c r="W198" s="9" t="str">
        <f t="shared" si="57"/>
        <v>MIN</v>
      </c>
      <c r="X198" s="231">
        <v>196</v>
      </c>
      <c r="Y198" s="280" t="str">
        <f>IFERROR(VLOOKUP(Z198,Import!$B$3:$T$450,19,FALSE),"")</f>
        <v/>
      </c>
      <c r="Z198" s="209"/>
      <c r="AA198" s="235"/>
      <c r="AB198" s="206"/>
      <c r="AC198" s="112" t="str">
        <f>IFERROR(VLOOKUP($Z198,Import!$B$3:$L$408,2,FALSE),"")</f>
        <v/>
      </c>
      <c r="AD198" s="112" t="str">
        <f>IFERROR(VLOOKUP($Z198,Import!$B$3:$L$408,3,FALSE),"")</f>
        <v/>
      </c>
      <c r="AE198" s="112" t="str">
        <f>IFERROR(VLOOKUP($Z198,Import!$B$3:$L$408,4,FALSE),"")</f>
        <v/>
      </c>
      <c r="AF198" s="112" t="str">
        <f>IFERROR(VLOOKUP($Z198,Import!$B$3:$L$408,5,FALSE),"")</f>
        <v/>
      </c>
      <c r="AG198" s="112" t="str">
        <f>IFERROR(VLOOKUP($Z198,Import!$B$3:$L$408,2,FALSE),"")</f>
        <v/>
      </c>
      <c r="AH198" s="112" t="str">
        <f>IFERROR(VLOOKUP($Z198,Import!$B$3:$Z$408,12,FALSE),"")</f>
        <v/>
      </c>
      <c r="AI198" s="218" t="str">
        <f>IFERROR(VLOOKUP($Z198,Import!$B$3:$Z$408,15,FALSE),"")</f>
        <v/>
      </c>
      <c r="AJ198" s="218" t="str">
        <f>IFERROR(VLOOKUP($Z198,Import!$B$3:$Z$408,16,FALSE),"")</f>
        <v/>
      </c>
      <c r="AK198" s="112" t="str">
        <f>IFERROR(VLOOKUP($Z198,Import!$B$3:$Z$408,13,FALSE),"")</f>
        <v/>
      </c>
      <c r="AL198" s="112" t="str">
        <f>IFERROR(VLOOKUP($Z198,Import!$B$3:$Z$408,14,FALSE),"")</f>
        <v/>
      </c>
      <c r="AM198" s="112" t="str">
        <f>IFERROR(VLOOKUP($Z198,Import!$B$3:$Z$408,17,FALSE),"")</f>
        <v/>
      </c>
      <c r="AN198" s="2" t="e">
        <f t="shared" si="60"/>
        <v>#VALUE!</v>
      </c>
      <c r="AO198" s="2" t="e">
        <f t="shared" si="61"/>
        <v>#VALUE!</v>
      </c>
      <c r="AP198" s="2">
        <f>IF(AA198='User Input'!$C$1,1,0)</f>
        <v>0</v>
      </c>
      <c r="AQ198" s="2">
        <f t="shared" si="49"/>
        <v>0</v>
      </c>
      <c r="AR198" s="2">
        <f t="shared" si="50"/>
        <v>0</v>
      </c>
      <c r="AS198" s="2">
        <f t="shared" si="51"/>
        <v>0</v>
      </c>
      <c r="AT198" s="2">
        <f t="shared" si="52"/>
        <v>0</v>
      </c>
      <c r="AU198" s="9" t="str">
        <f t="shared" si="53"/>
        <v/>
      </c>
    </row>
    <row r="199" spans="1:47" s="202" customFormat="1">
      <c r="A199" s="277">
        <f t="shared" si="62"/>
        <v>197</v>
      </c>
      <c r="B199" s="277">
        <f>IFERROR(VLOOKUP(C199,Import!$B$3:$T$450,19,FALSE),"")</f>
        <v>321</v>
      </c>
      <c r="C199" s="111" t="str">
        <f>IFERROR(VLOOKUP(A199,Import!$V$3:$X$419,3,FALSE),"")</f>
        <v>Oscar Taveras</v>
      </c>
      <c r="D199" s="236"/>
      <c r="E199" s="240"/>
      <c r="F199" s="112" t="str">
        <f>IFERROR(VLOOKUP($C199,Import!$B$3:$L$408,2,FALSE),"")</f>
        <v>STL</v>
      </c>
      <c r="G199" s="112" t="str">
        <f>IFERROR(VLOOKUP($C199,Import!$B$3:$L$408,3,FALSE),"")</f>
        <v>OF</v>
      </c>
      <c r="H199" s="112" t="str">
        <f>IFERROR(VLOOKUP($C199,Import!$B$3:$L$408,4,FALSE),"")</f>
        <v>OF</v>
      </c>
      <c r="I199" s="112">
        <f>IFERROR(VLOOKUP($C199,Import!$B$3:$L$408,5,FALSE),"")</f>
        <v>-1</v>
      </c>
      <c r="J199" s="112" t="str">
        <f>IFERROR(VLOOKUP($C199,Import!$B$3:$L$408,2,FALSE),"")</f>
        <v>STL</v>
      </c>
      <c r="K199" s="112">
        <f>IFERROR(VLOOKUP($C199,Import!$B$3:$L$408,6,FALSE),"")</f>
        <v>300</v>
      </c>
      <c r="L199" s="112">
        <f>IFERROR(VLOOKUP($C199,Import!$B$3:$L$408,7,FALSE),"")</f>
        <v>42</v>
      </c>
      <c r="M199" s="112">
        <f>IFERROR(VLOOKUP($C199,Import!$B$3:$L$408,8,FALSE),"")</f>
        <v>10</v>
      </c>
      <c r="N199" s="112">
        <f>IFERROR(VLOOKUP($C199,Import!$B$3:$L$408,9,FALSE),"")</f>
        <v>32</v>
      </c>
      <c r="O199" s="112">
        <f>IFERROR(VLOOKUP($C199,Import!$B$3:$L$408,10,FALSE),"")</f>
        <v>8</v>
      </c>
      <c r="P199" s="278">
        <f>IFERROR(VLOOKUP($C199,Import!$B$3:$L$408,11,FALSE),"")</f>
        <v>0.28799999999999998</v>
      </c>
      <c r="Q199" s="2">
        <f t="shared" si="54"/>
        <v>86.399999999999991</v>
      </c>
      <c r="R199" s="2">
        <f>IF(D199='User Input'!$C$1,1,0)</f>
        <v>0</v>
      </c>
      <c r="S199" s="2">
        <f t="shared" si="58"/>
        <v>0</v>
      </c>
      <c r="T199" s="2">
        <f t="shared" si="59"/>
        <v>0</v>
      </c>
      <c r="U199" s="2" t="str">
        <f t="shared" si="55"/>
        <v>Oscar Taveras</v>
      </c>
      <c r="V199" s="2">
        <f t="shared" si="56"/>
        <v>0</v>
      </c>
      <c r="W199" s="9" t="str">
        <f t="shared" si="57"/>
        <v>STL</v>
      </c>
      <c r="X199" s="231">
        <v>197</v>
      </c>
      <c r="Y199" s="280" t="str">
        <f>IFERROR(VLOOKUP(Z199,Import!$B$3:$T$450,19,FALSE),"")</f>
        <v/>
      </c>
      <c r="Z199" s="209"/>
      <c r="AA199" s="235"/>
      <c r="AB199" s="206"/>
      <c r="AC199" s="112" t="str">
        <f>IFERROR(VLOOKUP($Z199,Import!$B$3:$L$408,2,FALSE),"")</f>
        <v/>
      </c>
      <c r="AD199" s="112" t="str">
        <f>IFERROR(VLOOKUP($Z199,Import!$B$3:$L$408,3,FALSE),"")</f>
        <v/>
      </c>
      <c r="AE199" s="112" t="str">
        <f>IFERROR(VLOOKUP($Z199,Import!$B$3:$L$408,4,FALSE),"")</f>
        <v/>
      </c>
      <c r="AF199" s="112" t="str">
        <f>IFERROR(VLOOKUP($Z199,Import!$B$3:$L$408,5,FALSE),"")</f>
        <v/>
      </c>
      <c r="AG199" s="112" t="str">
        <f>IFERROR(VLOOKUP($Z199,Import!$B$3:$L$408,2,FALSE),"")</f>
        <v/>
      </c>
      <c r="AH199" s="112" t="str">
        <f>IFERROR(VLOOKUP($Z199,Import!$B$3:$Z$408,12,FALSE),"")</f>
        <v/>
      </c>
      <c r="AI199" s="218" t="str">
        <f>IFERROR(VLOOKUP($Z199,Import!$B$3:$Z$408,15,FALSE),"")</f>
        <v/>
      </c>
      <c r="AJ199" s="218" t="str">
        <f>IFERROR(VLOOKUP($Z199,Import!$B$3:$Z$408,16,FALSE),"")</f>
        <v/>
      </c>
      <c r="AK199" s="112" t="str">
        <f>IFERROR(VLOOKUP($Z199,Import!$B$3:$Z$408,13,FALSE),"")</f>
        <v/>
      </c>
      <c r="AL199" s="112" t="str">
        <f>IFERROR(VLOOKUP($Z199,Import!$B$3:$Z$408,14,FALSE),"")</f>
        <v/>
      </c>
      <c r="AM199" s="112" t="str">
        <f>IFERROR(VLOOKUP($Z199,Import!$B$3:$Z$408,17,FALSE),"")</f>
        <v/>
      </c>
      <c r="AN199" s="2" t="e">
        <f t="shared" si="60"/>
        <v>#VALUE!</v>
      </c>
      <c r="AO199" s="2" t="e">
        <f t="shared" si="61"/>
        <v>#VALUE!</v>
      </c>
      <c r="AP199" s="2">
        <f>IF(AA199='User Input'!$C$1,1,0)</f>
        <v>0</v>
      </c>
      <c r="AQ199" s="2">
        <f t="shared" si="49"/>
        <v>0</v>
      </c>
      <c r="AR199" s="2">
        <f t="shared" si="50"/>
        <v>0</v>
      </c>
      <c r="AS199" s="2">
        <f t="shared" si="51"/>
        <v>0</v>
      </c>
      <c r="AT199" s="2">
        <f t="shared" si="52"/>
        <v>0</v>
      </c>
      <c r="AU199" s="9" t="str">
        <f t="shared" si="53"/>
        <v/>
      </c>
    </row>
    <row r="200" spans="1:47" s="202" customFormat="1">
      <c r="A200" s="277">
        <f t="shared" si="62"/>
        <v>198</v>
      </c>
      <c r="B200" s="277">
        <f>IFERROR(VLOOKUP(C200,Import!$B$3:$T$450,19,FALSE),"")</f>
        <v>323</v>
      </c>
      <c r="C200" s="111" t="str">
        <f>IFERROR(VLOOKUP(A200,Import!$V$3:$X$419,3,FALSE),"")</f>
        <v>Nick Castellanos</v>
      </c>
      <c r="D200" s="236"/>
      <c r="E200" s="240"/>
      <c r="F200" s="112" t="str">
        <f>IFERROR(VLOOKUP($C200,Import!$B$3:$L$408,2,FALSE),"")</f>
        <v>DET</v>
      </c>
      <c r="G200" s="112" t="str">
        <f>IFERROR(VLOOKUP($C200,Import!$B$3:$L$408,3,FALSE),"")</f>
        <v>OF</v>
      </c>
      <c r="H200" s="112" t="str">
        <f>IFERROR(VLOOKUP($C200,Import!$B$3:$L$408,4,FALSE),"")</f>
        <v>OF</v>
      </c>
      <c r="I200" s="112">
        <f>IFERROR(VLOOKUP($C200,Import!$B$3:$L$408,5,FALSE),"")</f>
        <v>-1</v>
      </c>
      <c r="J200" s="112" t="str">
        <f>IFERROR(VLOOKUP($C200,Import!$B$3:$L$408,2,FALSE),"")</f>
        <v>DET</v>
      </c>
      <c r="K200" s="112">
        <f>IFERROR(VLOOKUP($C200,Import!$B$3:$L$408,6,FALSE),"")</f>
        <v>502</v>
      </c>
      <c r="L200" s="112">
        <f>IFERROR(VLOOKUP($C200,Import!$B$3:$L$408,7,FALSE),"")</f>
        <v>61</v>
      </c>
      <c r="M200" s="112">
        <f>IFERROR(VLOOKUP($C200,Import!$B$3:$L$408,8,FALSE),"")</f>
        <v>13</v>
      </c>
      <c r="N200" s="112">
        <f>IFERROR(VLOOKUP($C200,Import!$B$3:$L$408,9,FALSE),"")</f>
        <v>69</v>
      </c>
      <c r="O200" s="112">
        <f>IFERROR(VLOOKUP($C200,Import!$B$3:$L$408,10,FALSE),"")</f>
        <v>4</v>
      </c>
      <c r="P200" s="278">
        <f>IFERROR(VLOOKUP($C200,Import!$B$3:$L$408,11,FALSE),"")</f>
        <v>0.26600000000000001</v>
      </c>
      <c r="Q200" s="2">
        <f t="shared" si="54"/>
        <v>133.53200000000001</v>
      </c>
      <c r="R200" s="2">
        <f>IF(D200='User Input'!$C$1,1,0)</f>
        <v>0</v>
      </c>
      <c r="S200" s="2">
        <f t="shared" si="58"/>
        <v>0</v>
      </c>
      <c r="T200" s="2">
        <f t="shared" si="59"/>
        <v>0</v>
      </c>
      <c r="U200" s="2" t="str">
        <f t="shared" si="55"/>
        <v>Nick Castellanos</v>
      </c>
      <c r="V200" s="2">
        <f t="shared" si="56"/>
        <v>0</v>
      </c>
      <c r="W200" s="9" t="str">
        <f t="shared" si="57"/>
        <v>DET</v>
      </c>
      <c r="X200" s="231">
        <v>198</v>
      </c>
      <c r="Y200" s="280" t="str">
        <f>IFERROR(VLOOKUP(Z200,Import!$B$3:$T$450,19,FALSE),"")</f>
        <v/>
      </c>
      <c r="Z200" s="209"/>
      <c r="AA200" s="235"/>
      <c r="AB200" s="206"/>
      <c r="AC200" s="112" t="str">
        <f>IFERROR(VLOOKUP($Z200,Import!$B$3:$L$408,2,FALSE),"")</f>
        <v/>
      </c>
      <c r="AD200" s="112" t="str">
        <f>IFERROR(VLOOKUP($Z200,Import!$B$3:$L$408,3,FALSE),"")</f>
        <v/>
      </c>
      <c r="AE200" s="112" t="str">
        <f>IFERROR(VLOOKUP($Z200,Import!$B$3:$L$408,4,FALSE),"")</f>
        <v/>
      </c>
      <c r="AF200" s="112" t="str">
        <f>IFERROR(VLOOKUP($Z200,Import!$B$3:$L$408,5,FALSE),"")</f>
        <v/>
      </c>
      <c r="AG200" s="112" t="str">
        <f>IFERROR(VLOOKUP($Z200,Import!$B$3:$L$408,2,FALSE),"")</f>
        <v/>
      </c>
      <c r="AH200" s="112" t="str">
        <f>IFERROR(VLOOKUP($Z200,Import!$B$3:$Z$408,12,FALSE),"")</f>
        <v/>
      </c>
      <c r="AI200" s="218" t="str">
        <f>IFERROR(VLOOKUP($Z200,Import!$B$3:$Z$408,15,FALSE),"")</f>
        <v/>
      </c>
      <c r="AJ200" s="218" t="str">
        <f>IFERROR(VLOOKUP($Z200,Import!$B$3:$Z$408,16,FALSE),"")</f>
        <v/>
      </c>
      <c r="AK200" s="112" t="str">
        <f>IFERROR(VLOOKUP($Z200,Import!$B$3:$Z$408,13,FALSE),"")</f>
        <v/>
      </c>
      <c r="AL200" s="112" t="str">
        <f>IFERROR(VLOOKUP($Z200,Import!$B$3:$Z$408,14,FALSE),"")</f>
        <v/>
      </c>
      <c r="AM200" s="112" t="str">
        <f>IFERROR(VLOOKUP($Z200,Import!$B$3:$Z$408,17,FALSE),"")</f>
        <v/>
      </c>
      <c r="AN200" s="2" t="e">
        <f t="shared" si="60"/>
        <v>#VALUE!</v>
      </c>
      <c r="AO200" s="2" t="e">
        <f t="shared" si="61"/>
        <v>#VALUE!</v>
      </c>
      <c r="AP200" s="2">
        <f>IF(AA200='User Input'!$C$1,1,0)</f>
        <v>0</v>
      </c>
      <c r="AQ200" s="2">
        <f t="shared" si="49"/>
        <v>0</v>
      </c>
      <c r="AR200" s="2">
        <f t="shared" si="50"/>
        <v>0</v>
      </c>
      <c r="AS200" s="2">
        <f t="shared" si="51"/>
        <v>0</v>
      </c>
      <c r="AT200" s="2">
        <f t="shared" si="52"/>
        <v>0</v>
      </c>
      <c r="AU200" s="9" t="str">
        <f t="shared" si="53"/>
        <v/>
      </c>
    </row>
    <row r="201" spans="1:47" s="202" customFormat="1">
      <c r="A201" s="277">
        <f t="shared" si="62"/>
        <v>199</v>
      </c>
      <c r="B201" s="277">
        <f>IFERROR(VLOOKUP(C201,Import!$B$3:$T$450,19,FALSE),"")</f>
        <v>324</v>
      </c>
      <c r="C201" s="111" t="str">
        <f>IFERROR(VLOOKUP(A201,Import!$V$3:$X$419,3,FALSE),"")</f>
        <v>Josh Reddick</v>
      </c>
      <c r="D201" s="236"/>
      <c r="E201" s="242"/>
      <c r="F201" s="112" t="str">
        <f>IFERROR(VLOOKUP($C201,Import!$B$3:$L$408,2,FALSE),"")</f>
        <v>OAK</v>
      </c>
      <c r="G201" s="112" t="str">
        <f>IFERROR(VLOOKUP($C201,Import!$B$3:$L$408,3,FALSE),"")</f>
        <v>OF</v>
      </c>
      <c r="H201" s="112" t="str">
        <f>IFERROR(VLOOKUP($C201,Import!$B$3:$L$408,4,FALSE),"")</f>
        <v>OF</v>
      </c>
      <c r="I201" s="112">
        <f>IFERROR(VLOOKUP($C201,Import!$B$3:$L$408,5,FALSE),"")</f>
        <v>-1</v>
      </c>
      <c r="J201" s="112" t="str">
        <f>IFERROR(VLOOKUP($C201,Import!$B$3:$L$408,2,FALSE),"")</f>
        <v>OAK</v>
      </c>
      <c r="K201" s="112">
        <f>IFERROR(VLOOKUP($C201,Import!$B$3:$L$408,6,FALSE),"")</f>
        <v>497</v>
      </c>
      <c r="L201" s="112">
        <f>IFERROR(VLOOKUP($C201,Import!$B$3:$L$408,7,FALSE),"")</f>
        <v>64</v>
      </c>
      <c r="M201" s="112">
        <f>IFERROR(VLOOKUP($C201,Import!$B$3:$L$408,8,FALSE),"")</f>
        <v>20</v>
      </c>
      <c r="N201" s="112">
        <f>IFERROR(VLOOKUP($C201,Import!$B$3:$L$408,9,FALSE),"")</f>
        <v>72</v>
      </c>
      <c r="O201" s="112">
        <f>IFERROR(VLOOKUP($C201,Import!$B$3:$L$408,10,FALSE),"")</f>
        <v>8</v>
      </c>
      <c r="P201" s="278">
        <f>IFERROR(VLOOKUP($C201,Import!$B$3:$L$408,11,FALSE),"")</f>
        <v>0.23400000000000001</v>
      </c>
      <c r="Q201" s="2">
        <f t="shared" si="54"/>
        <v>116.298</v>
      </c>
      <c r="R201" s="2">
        <f>IF(D201='User Input'!$C$1,1,0)</f>
        <v>0</v>
      </c>
      <c r="S201" s="2">
        <f t="shared" si="58"/>
        <v>0</v>
      </c>
      <c r="T201" s="2">
        <f t="shared" si="59"/>
        <v>0</v>
      </c>
      <c r="U201" s="2" t="str">
        <f t="shared" si="55"/>
        <v>Josh Reddick</v>
      </c>
      <c r="V201" s="2">
        <f t="shared" si="56"/>
        <v>0</v>
      </c>
      <c r="W201" s="9" t="str">
        <f t="shared" si="57"/>
        <v>OAK</v>
      </c>
      <c r="X201" s="231">
        <v>199</v>
      </c>
      <c r="Y201" s="280" t="str">
        <f>IFERROR(VLOOKUP(Z201,Import!$B$3:$T$450,19,FALSE),"")</f>
        <v/>
      </c>
      <c r="Z201" s="209"/>
      <c r="AA201" s="235"/>
      <c r="AB201" s="206"/>
      <c r="AC201" s="112" t="str">
        <f>IFERROR(VLOOKUP($Z201,Import!$B$3:$L$408,2,FALSE),"")</f>
        <v/>
      </c>
      <c r="AD201" s="112" t="str">
        <f>IFERROR(VLOOKUP($Z201,Import!$B$3:$L$408,3,FALSE),"")</f>
        <v/>
      </c>
      <c r="AE201" s="112" t="str">
        <f>IFERROR(VLOOKUP($Z201,Import!$B$3:$L$408,4,FALSE),"")</f>
        <v/>
      </c>
      <c r="AF201" s="112" t="str">
        <f>IFERROR(VLOOKUP($Z201,Import!$B$3:$L$408,5,FALSE),"")</f>
        <v/>
      </c>
      <c r="AG201" s="112" t="str">
        <f>IFERROR(VLOOKUP($Z201,Import!$B$3:$L$408,2,FALSE),"")</f>
        <v/>
      </c>
      <c r="AH201" s="112" t="str">
        <f>IFERROR(VLOOKUP($Z201,Import!$B$3:$Z$408,12,FALSE),"")</f>
        <v/>
      </c>
      <c r="AI201" s="218" t="str">
        <f>IFERROR(VLOOKUP($Z201,Import!$B$3:$Z$408,15,FALSE),"")</f>
        <v/>
      </c>
      <c r="AJ201" s="218" t="str">
        <f>IFERROR(VLOOKUP($Z201,Import!$B$3:$Z$408,16,FALSE),"")</f>
        <v/>
      </c>
      <c r="AK201" s="112" t="str">
        <f>IFERROR(VLOOKUP($Z201,Import!$B$3:$Z$408,13,FALSE),"")</f>
        <v/>
      </c>
      <c r="AL201" s="112" t="str">
        <f>IFERROR(VLOOKUP($Z201,Import!$B$3:$Z$408,14,FALSE),"")</f>
        <v/>
      </c>
      <c r="AM201" s="112" t="str">
        <f>IFERROR(VLOOKUP($Z201,Import!$B$3:$Z$408,17,FALSE),"")</f>
        <v/>
      </c>
      <c r="AN201" s="2" t="e">
        <f t="shared" si="60"/>
        <v>#VALUE!</v>
      </c>
      <c r="AO201" s="2" t="e">
        <f t="shared" si="61"/>
        <v>#VALUE!</v>
      </c>
      <c r="AP201" s="2">
        <f>IF(AA201='User Input'!$C$1,1,0)</f>
        <v>0</v>
      </c>
      <c r="AQ201" s="2">
        <f t="shared" si="49"/>
        <v>0</v>
      </c>
      <c r="AR201" s="2">
        <f t="shared" si="50"/>
        <v>0</v>
      </c>
      <c r="AS201" s="2">
        <f t="shared" si="51"/>
        <v>0</v>
      </c>
      <c r="AT201" s="2">
        <f t="shared" si="52"/>
        <v>0</v>
      </c>
      <c r="AU201" s="9" t="str">
        <f t="shared" si="53"/>
        <v/>
      </c>
    </row>
    <row r="202" spans="1:47" s="202" customFormat="1">
      <c r="A202" s="277">
        <f t="shared" si="62"/>
        <v>200</v>
      </c>
      <c r="B202" s="277">
        <f>IFERROR(VLOOKUP(C202,Import!$B$3:$T$450,19,FALSE),"")</f>
        <v>328</v>
      </c>
      <c r="C202" s="111" t="str">
        <f>IFERROR(VLOOKUP(A202,Import!$V$3:$X$419,3,FALSE),"")</f>
        <v>Junior Lake</v>
      </c>
      <c r="D202" s="236"/>
      <c r="E202" s="240"/>
      <c r="F202" s="112" t="str">
        <f>IFERROR(VLOOKUP($C202,Import!$B$3:$L$408,2,FALSE),"")</f>
        <v>CHN</v>
      </c>
      <c r="G202" s="112" t="str">
        <f>IFERROR(VLOOKUP($C202,Import!$B$3:$L$408,3,FALSE),"")</f>
        <v>OF</v>
      </c>
      <c r="H202" s="112" t="str">
        <f>IFERROR(VLOOKUP($C202,Import!$B$3:$L$408,4,FALSE),"")</f>
        <v>OF</v>
      </c>
      <c r="I202" s="112">
        <f>IFERROR(VLOOKUP($C202,Import!$B$3:$L$408,5,FALSE),"")</f>
        <v>-1</v>
      </c>
      <c r="J202" s="112" t="str">
        <f>IFERROR(VLOOKUP($C202,Import!$B$3:$L$408,2,FALSE),"")</f>
        <v>CHN</v>
      </c>
      <c r="K202" s="112">
        <f>IFERROR(VLOOKUP($C202,Import!$B$3:$L$408,6,FALSE),"")</f>
        <v>505</v>
      </c>
      <c r="L202" s="112">
        <f>IFERROR(VLOOKUP($C202,Import!$B$3:$L$408,7,FALSE),"")</f>
        <v>62</v>
      </c>
      <c r="M202" s="112">
        <f>IFERROR(VLOOKUP($C202,Import!$B$3:$L$408,8,FALSE),"")</f>
        <v>10</v>
      </c>
      <c r="N202" s="112">
        <f>IFERROR(VLOOKUP($C202,Import!$B$3:$L$408,9,FALSE),"")</f>
        <v>45</v>
      </c>
      <c r="O202" s="112">
        <f>IFERROR(VLOOKUP($C202,Import!$B$3:$L$408,10,FALSE),"")</f>
        <v>15</v>
      </c>
      <c r="P202" s="278">
        <f>IFERROR(VLOOKUP($C202,Import!$B$3:$L$408,11,FALSE),"")</f>
        <v>0.26700000000000002</v>
      </c>
      <c r="Q202" s="2">
        <f t="shared" si="54"/>
        <v>134.83500000000001</v>
      </c>
      <c r="R202" s="2">
        <f>IF(D202='User Input'!$C$1,1,0)</f>
        <v>0</v>
      </c>
      <c r="S202" s="2">
        <f t="shared" si="58"/>
        <v>0</v>
      </c>
      <c r="T202" s="2">
        <f t="shared" si="59"/>
        <v>0</v>
      </c>
      <c r="U202" s="2" t="str">
        <f t="shared" si="55"/>
        <v>Junior Lake</v>
      </c>
      <c r="V202" s="2">
        <f t="shared" si="56"/>
        <v>0</v>
      </c>
      <c r="W202" s="9" t="str">
        <f t="shared" si="57"/>
        <v>CHN</v>
      </c>
      <c r="X202" s="231">
        <v>200</v>
      </c>
      <c r="Y202" s="280" t="str">
        <f>IFERROR(VLOOKUP(Z202,Import!$B$3:$T$450,19,FALSE),"")</f>
        <v/>
      </c>
      <c r="Z202" s="209"/>
      <c r="AA202" s="235"/>
      <c r="AB202" s="206"/>
      <c r="AC202" s="112" t="str">
        <f>IFERROR(VLOOKUP($Z202,Import!$B$3:$L$408,2,FALSE),"")</f>
        <v/>
      </c>
      <c r="AD202" s="112" t="str">
        <f>IFERROR(VLOOKUP($Z202,Import!$B$3:$L$408,3,FALSE),"")</f>
        <v/>
      </c>
      <c r="AE202" s="112" t="str">
        <f>IFERROR(VLOOKUP($Z202,Import!$B$3:$L$408,4,FALSE),"")</f>
        <v/>
      </c>
      <c r="AF202" s="112" t="str">
        <f>IFERROR(VLOOKUP($Z202,Import!$B$3:$L$408,5,FALSE),"")</f>
        <v/>
      </c>
      <c r="AG202" s="112" t="str">
        <f>IFERROR(VLOOKUP($Z202,Import!$B$3:$L$408,2,FALSE),"")</f>
        <v/>
      </c>
      <c r="AH202" s="112" t="str">
        <f>IFERROR(VLOOKUP($Z202,Import!$B$3:$Z$408,12,FALSE),"")</f>
        <v/>
      </c>
      <c r="AI202" s="218" t="str">
        <f>IFERROR(VLOOKUP($Z202,Import!$B$3:$Z$408,15,FALSE),"")</f>
        <v/>
      </c>
      <c r="AJ202" s="218" t="str">
        <f>IFERROR(VLOOKUP($Z202,Import!$B$3:$Z$408,16,FALSE),"")</f>
        <v/>
      </c>
      <c r="AK202" s="112" t="str">
        <f>IFERROR(VLOOKUP($Z202,Import!$B$3:$Z$408,13,FALSE),"")</f>
        <v/>
      </c>
      <c r="AL202" s="112" t="str">
        <f>IFERROR(VLOOKUP($Z202,Import!$B$3:$Z$408,14,FALSE),"")</f>
        <v/>
      </c>
      <c r="AM202" s="112" t="str">
        <f>IFERROR(VLOOKUP($Z202,Import!$B$3:$Z$408,17,FALSE),"")</f>
        <v/>
      </c>
      <c r="AN202" s="2" t="e">
        <f t="shared" si="60"/>
        <v>#VALUE!</v>
      </c>
      <c r="AO202" s="2" t="e">
        <f t="shared" si="61"/>
        <v>#VALUE!</v>
      </c>
      <c r="AP202" s="2">
        <f>IF(AA202='User Input'!$C$1,1,0)</f>
        <v>0</v>
      </c>
      <c r="AQ202" s="2">
        <f t="shared" si="49"/>
        <v>0</v>
      </c>
      <c r="AR202" s="2">
        <f t="shared" si="50"/>
        <v>0</v>
      </c>
      <c r="AS202" s="2">
        <f t="shared" si="51"/>
        <v>0</v>
      </c>
      <c r="AT202" s="2">
        <f t="shared" si="52"/>
        <v>0</v>
      </c>
      <c r="AU202" s="9" t="str">
        <f t="shared" si="53"/>
        <v/>
      </c>
    </row>
    <row r="203" spans="1:47" s="202" customFormat="1">
      <c r="A203" s="277">
        <f t="shared" si="62"/>
        <v>201</v>
      </c>
      <c r="B203" s="277">
        <f>IFERROR(VLOOKUP(C203,Import!$B$3:$T$450,19,FALSE),"")</f>
        <v>332</v>
      </c>
      <c r="C203" s="111" t="str">
        <f>IFERROR(VLOOKUP(A203,Import!$V$3:$X$419,3,FALSE),"")</f>
        <v>Jackie Bradley Jr</v>
      </c>
      <c r="D203" s="236"/>
      <c r="E203" s="240"/>
      <c r="F203" s="112" t="str">
        <f>IFERROR(VLOOKUP($C203,Import!$B$3:$L$408,2,FALSE),"")</f>
        <v>BOS</v>
      </c>
      <c r="G203" s="112" t="str">
        <f>IFERROR(VLOOKUP($C203,Import!$B$3:$L$408,3,FALSE),"")</f>
        <v>OF</v>
      </c>
      <c r="H203" s="112" t="str">
        <f>IFERROR(VLOOKUP($C203,Import!$B$3:$L$408,4,FALSE),"")</f>
        <v>OF</v>
      </c>
      <c r="I203" s="112">
        <f>IFERROR(VLOOKUP($C203,Import!$B$3:$L$408,5,FALSE),"")</f>
        <v>-1</v>
      </c>
      <c r="J203" s="112" t="str">
        <f>IFERROR(VLOOKUP($C203,Import!$B$3:$L$408,2,FALSE),"")</f>
        <v>BOS</v>
      </c>
      <c r="K203" s="112">
        <f>IFERROR(VLOOKUP($C203,Import!$B$3:$L$408,6,FALSE),"")</f>
        <v>521</v>
      </c>
      <c r="L203" s="112">
        <f>IFERROR(VLOOKUP($C203,Import!$B$3:$L$408,7,FALSE),"")</f>
        <v>61</v>
      </c>
      <c r="M203" s="112">
        <f>IFERROR(VLOOKUP($C203,Import!$B$3:$L$408,8,FALSE),"")</f>
        <v>9</v>
      </c>
      <c r="N203" s="112">
        <f>IFERROR(VLOOKUP($C203,Import!$B$3:$L$408,9,FALSE),"")</f>
        <v>67</v>
      </c>
      <c r="O203" s="112">
        <f>IFERROR(VLOOKUP($C203,Import!$B$3:$L$408,10,FALSE),"")</f>
        <v>11</v>
      </c>
      <c r="P203" s="278">
        <f>IFERROR(VLOOKUP($C203,Import!$B$3:$L$408,11,FALSE),"")</f>
        <v>0.26200000000000001</v>
      </c>
      <c r="Q203" s="2">
        <f t="shared" si="54"/>
        <v>136.50200000000001</v>
      </c>
      <c r="R203" s="2">
        <f>IF(D203='User Input'!$C$1,1,0)</f>
        <v>0</v>
      </c>
      <c r="S203" s="2">
        <f t="shared" si="58"/>
        <v>0</v>
      </c>
      <c r="T203" s="2">
        <f t="shared" si="59"/>
        <v>0</v>
      </c>
      <c r="U203" s="2" t="str">
        <f t="shared" si="55"/>
        <v>Jackie Bradley Jr</v>
      </c>
      <c r="V203" s="2">
        <f t="shared" si="56"/>
        <v>0</v>
      </c>
      <c r="W203" s="9" t="str">
        <f t="shared" si="57"/>
        <v>BOS</v>
      </c>
      <c r="X203" s="276"/>
      <c r="Y203" s="276"/>
      <c r="Z203" s="209"/>
      <c r="AA203" s="235"/>
      <c r="AB203" s="206"/>
      <c r="AC203" s="198"/>
      <c r="AD203" s="198"/>
      <c r="AE203" s="198"/>
      <c r="AF203" s="198"/>
      <c r="AG203" s="216"/>
      <c r="AH203" s="199"/>
      <c r="AI203" s="197"/>
      <c r="AJ203" s="197"/>
      <c r="AK203" s="113"/>
      <c r="AL203" s="113"/>
      <c r="AM203" s="113"/>
      <c r="AN203" s="2">
        <f t="shared" si="60"/>
        <v>0</v>
      </c>
      <c r="AO203" s="2">
        <f t="shared" si="61"/>
        <v>0</v>
      </c>
      <c r="AP203" s="2">
        <f>IF(AA203='User Input'!$C$1,1,0)</f>
        <v>0</v>
      </c>
      <c r="AQ203" s="2">
        <f t="shared" si="49"/>
        <v>0</v>
      </c>
      <c r="AR203" s="2">
        <f t="shared" si="50"/>
        <v>0</v>
      </c>
      <c r="AS203" s="2">
        <f t="shared" si="51"/>
        <v>0</v>
      </c>
      <c r="AT203" s="2">
        <f t="shared" si="52"/>
        <v>0</v>
      </c>
      <c r="AU203" s="9">
        <f t="shared" si="53"/>
        <v>0</v>
      </c>
    </row>
    <row r="204" spans="1:47" s="202" customFormat="1">
      <c r="A204" s="277">
        <f t="shared" si="62"/>
        <v>202</v>
      </c>
      <c r="B204" s="277">
        <f>IFERROR(VLOOKUP(C204,Import!$B$3:$T$450,19,FALSE),"")</f>
        <v>333</v>
      </c>
      <c r="C204" s="111" t="str">
        <f>IFERROR(VLOOKUP(A204,Import!$V$3:$X$419,3,FALSE),"")</f>
        <v>Mike Olt</v>
      </c>
      <c r="D204" s="235"/>
      <c r="E204" s="120"/>
      <c r="F204" s="112" t="str">
        <f>IFERROR(VLOOKUP($C204,Import!$B$3:$L$408,2,FALSE),"")</f>
        <v>CHN</v>
      </c>
      <c r="G204" s="112" t="str">
        <f>IFERROR(VLOOKUP($C204,Import!$B$3:$L$408,3,FALSE),"")</f>
        <v>1B</v>
      </c>
      <c r="H204" s="112" t="str">
        <f>IFERROR(VLOOKUP($C204,Import!$B$3:$L$408,4,FALSE),"")</f>
        <v>1B</v>
      </c>
      <c r="I204" s="112">
        <f>IFERROR(VLOOKUP($C204,Import!$B$3:$L$408,5,FALSE),"")</f>
        <v>-1</v>
      </c>
      <c r="J204" s="112" t="str">
        <f>IFERROR(VLOOKUP($C204,Import!$B$3:$L$408,2,FALSE),"")</f>
        <v>CHN</v>
      </c>
      <c r="K204" s="112">
        <f>IFERROR(VLOOKUP($C204,Import!$B$3:$L$408,6,FALSE),"")</f>
        <v>422</v>
      </c>
      <c r="L204" s="112">
        <f>IFERROR(VLOOKUP($C204,Import!$B$3:$L$408,7,FALSE),"")</f>
        <v>53</v>
      </c>
      <c r="M204" s="112">
        <f>IFERROR(VLOOKUP($C204,Import!$B$3:$L$408,8,FALSE),"")</f>
        <v>17</v>
      </c>
      <c r="N204" s="112">
        <f>IFERROR(VLOOKUP($C204,Import!$B$3:$L$408,9,FALSE),"")</f>
        <v>59</v>
      </c>
      <c r="O204" s="112">
        <f>IFERROR(VLOOKUP($C204,Import!$B$3:$L$408,10,FALSE),"")</f>
        <v>2</v>
      </c>
      <c r="P204" s="278">
        <f>IFERROR(VLOOKUP($C204,Import!$B$3:$L$408,11,FALSE),"")</f>
        <v>0.215</v>
      </c>
      <c r="Q204" s="2">
        <f t="shared" si="54"/>
        <v>90.73</v>
      </c>
      <c r="R204" s="2">
        <f>IF(D204='User Input'!$C$1,1,0)</f>
        <v>0</v>
      </c>
      <c r="S204" s="2">
        <f t="shared" si="58"/>
        <v>0</v>
      </c>
      <c r="T204" s="2">
        <f t="shared" si="59"/>
        <v>0</v>
      </c>
      <c r="U204" s="2" t="str">
        <f t="shared" si="55"/>
        <v>Mike Olt</v>
      </c>
      <c r="V204" s="2">
        <f t="shared" si="56"/>
        <v>0</v>
      </c>
      <c r="W204" s="9" t="str">
        <f t="shared" si="57"/>
        <v>CHN</v>
      </c>
      <c r="X204" s="276"/>
      <c r="Y204" s="276"/>
      <c r="Z204" s="209"/>
      <c r="AA204" s="235"/>
      <c r="AB204" s="206"/>
      <c r="AC204" s="198"/>
      <c r="AD204" s="198"/>
      <c r="AE204" s="198"/>
      <c r="AF204" s="198"/>
      <c r="AG204" s="216"/>
      <c r="AH204" s="199"/>
      <c r="AI204" s="197"/>
      <c r="AJ204" s="197"/>
      <c r="AK204" s="113"/>
      <c r="AL204" s="113"/>
      <c r="AM204" s="113"/>
      <c r="AN204" s="2">
        <f t="shared" si="60"/>
        <v>0</v>
      </c>
      <c r="AO204" s="2">
        <f t="shared" si="61"/>
        <v>0</v>
      </c>
      <c r="AP204" s="2">
        <f>IF(AA204='User Input'!$C$1,1,0)</f>
        <v>0</v>
      </c>
      <c r="AQ204" s="2">
        <f t="shared" si="49"/>
        <v>0</v>
      </c>
      <c r="AR204" s="2">
        <f t="shared" si="50"/>
        <v>0</v>
      </c>
      <c r="AS204" s="2">
        <f t="shared" si="51"/>
        <v>0</v>
      </c>
      <c r="AT204" s="2">
        <f t="shared" si="52"/>
        <v>0</v>
      </c>
      <c r="AU204" s="9">
        <f t="shared" si="53"/>
        <v>0</v>
      </c>
    </row>
    <row r="205" spans="1:47" s="202" customFormat="1">
      <c r="A205" s="277">
        <f t="shared" si="62"/>
        <v>203</v>
      </c>
      <c r="B205" s="277">
        <f>IFERROR(VLOOKUP(C205,Import!$B$3:$T$450,19,FALSE),"")</f>
        <v>334</v>
      </c>
      <c r="C205" s="111" t="str">
        <f>IFERROR(VLOOKUP(A205,Import!$V$3:$X$419,3,FALSE),"")</f>
        <v>Michael Saunders</v>
      </c>
      <c r="D205" s="236"/>
      <c r="E205" s="240"/>
      <c r="F205" s="112" t="str">
        <f>IFERROR(VLOOKUP($C205,Import!$B$3:$L$408,2,FALSE),"")</f>
        <v>SEA</v>
      </c>
      <c r="G205" s="112" t="str">
        <f>IFERROR(VLOOKUP($C205,Import!$B$3:$L$408,3,FALSE),"")</f>
        <v>OF</v>
      </c>
      <c r="H205" s="112" t="str">
        <f>IFERROR(VLOOKUP($C205,Import!$B$3:$L$408,4,FALSE),"")</f>
        <v>OF</v>
      </c>
      <c r="I205" s="112">
        <f>IFERROR(VLOOKUP($C205,Import!$B$3:$L$408,5,FALSE),"")</f>
        <v>-1</v>
      </c>
      <c r="J205" s="112" t="str">
        <f>IFERROR(VLOOKUP($C205,Import!$B$3:$L$408,2,FALSE),"")</f>
        <v>SEA</v>
      </c>
      <c r="K205" s="112">
        <f>IFERROR(VLOOKUP($C205,Import!$B$3:$L$408,6,FALSE),"")</f>
        <v>500</v>
      </c>
      <c r="L205" s="112">
        <f>IFERROR(VLOOKUP($C205,Import!$B$3:$L$408,7,FALSE),"")</f>
        <v>62</v>
      </c>
      <c r="M205" s="112">
        <f>IFERROR(VLOOKUP($C205,Import!$B$3:$L$408,8,FALSE),"")</f>
        <v>16</v>
      </c>
      <c r="N205" s="112">
        <f>IFERROR(VLOOKUP($C205,Import!$B$3:$L$408,9,FALSE),"")</f>
        <v>68</v>
      </c>
      <c r="O205" s="112">
        <f>IFERROR(VLOOKUP($C205,Import!$B$3:$L$408,10,FALSE),"")</f>
        <v>13</v>
      </c>
      <c r="P205" s="278">
        <f>IFERROR(VLOOKUP($C205,Import!$B$3:$L$408,11,FALSE),"")</f>
        <v>0.24199999999999999</v>
      </c>
      <c r="Q205" s="2">
        <f t="shared" si="54"/>
        <v>121</v>
      </c>
      <c r="R205" s="2">
        <f>IF(D205='User Input'!$C$1,1,0)</f>
        <v>0</v>
      </c>
      <c r="S205" s="2">
        <f t="shared" si="58"/>
        <v>0</v>
      </c>
      <c r="T205" s="2">
        <f t="shared" si="59"/>
        <v>0</v>
      </c>
      <c r="U205" s="2" t="str">
        <f t="shared" si="55"/>
        <v>Michael Saunders</v>
      </c>
      <c r="V205" s="2">
        <f t="shared" si="56"/>
        <v>0</v>
      </c>
      <c r="W205" s="9" t="str">
        <f t="shared" si="57"/>
        <v>SEA</v>
      </c>
      <c r="X205" s="276"/>
      <c r="Y205" s="276"/>
      <c r="Z205" s="209"/>
      <c r="AA205" s="235"/>
      <c r="AB205" s="206"/>
      <c r="AC205" s="198"/>
      <c r="AD205" s="198"/>
      <c r="AE205" s="198"/>
      <c r="AF205" s="198"/>
      <c r="AG205" s="216"/>
      <c r="AH205" s="199"/>
      <c r="AI205" s="197"/>
      <c r="AJ205" s="197"/>
      <c r="AK205" s="113"/>
      <c r="AL205" s="113"/>
      <c r="AM205" s="113"/>
      <c r="AN205" s="2">
        <f t="shared" si="60"/>
        <v>0</v>
      </c>
      <c r="AO205" s="2">
        <f t="shared" si="61"/>
        <v>0</v>
      </c>
      <c r="AP205" s="2">
        <f>IF(AA205='User Input'!$C$1,1,0)</f>
        <v>0</v>
      </c>
      <c r="AQ205" s="2">
        <f t="shared" si="49"/>
        <v>0</v>
      </c>
      <c r="AR205" s="2">
        <f t="shared" si="50"/>
        <v>0</v>
      </c>
      <c r="AS205" s="2">
        <f t="shared" si="51"/>
        <v>0</v>
      </c>
      <c r="AT205" s="2">
        <f t="shared" si="52"/>
        <v>0</v>
      </c>
      <c r="AU205" s="9">
        <f t="shared" si="53"/>
        <v>0</v>
      </c>
    </row>
    <row r="206" spans="1:47" s="202" customFormat="1">
      <c r="A206" s="277">
        <f t="shared" si="62"/>
        <v>204</v>
      </c>
      <c r="B206" s="277">
        <f>IFERROR(VLOOKUP(C206,Import!$B$3:$T$450,19,FALSE),"")</f>
        <v>335</v>
      </c>
      <c r="C206" s="111" t="str">
        <f>IFERROR(VLOOKUP(A206,Import!$V$3:$X$419,3,FALSE),"")</f>
        <v>Alex Avila</v>
      </c>
      <c r="D206" s="235"/>
      <c r="E206" s="204"/>
      <c r="F206" s="112" t="str">
        <f>IFERROR(VLOOKUP($C206,Import!$B$3:$L$408,2,FALSE),"")</f>
        <v>DET</v>
      </c>
      <c r="G206" s="112" t="str">
        <f>IFERROR(VLOOKUP($C206,Import!$B$3:$L$408,3,FALSE),"")</f>
        <v>C</v>
      </c>
      <c r="H206" s="112" t="str">
        <f>IFERROR(VLOOKUP($C206,Import!$B$3:$L$408,4,FALSE),"")</f>
        <v>C</v>
      </c>
      <c r="I206" s="112">
        <f>IFERROR(VLOOKUP($C206,Import!$B$3:$L$408,5,FALSE),"")</f>
        <v>-1</v>
      </c>
      <c r="J206" s="112" t="str">
        <f>IFERROR(VLOOKUP($C206,Import!$B$3:$L$408,2,FALSE),"")</f>
        <v>DET</v>
      </c>
      <c r="K206" s="112">
        <f>IFERROR(VLOOKUP($C206,Import!$B$3:$L$408,6,FALSE),"")</f>
        <v>474</v>
      </c>
      <c r="L206" s="112">
        <f>IFERROR(VLOOKUP($C206,Import!$B$3:$L$408,7,FALSE),"")</f>
        <v>49</v>
      </c>
      <c r="M206" s="112">
        <f>IFERROR(VLOOKUP($C206,Import!$B$3:$L$408,8,FALSE),"")</f>
        <v>13</v>
      </c>
      <c r="N206" s="112">
        <f>IFERROR(VLOOKUP($C206,Import!$B$3:$L$408,9,FALSE),"")</f>
        <v>60</v>
      </c>
      <c r="O206" s="112">
        <f>IFERROR(VLOOKUP($C206,Import!$B$3:$L$408,10,FALSE),"")</f>
        <v>2</v>
      </c>
      <c r="P206" s="278">
        <f>IFERROR(VLOOKUP($C206,Import!$B$3:$L$408,11,FALSE),"")</f>
        <v>0.249</v>
      </c>
      <c r="Q206" s="2">
        <f t="shared" si="54"/>
        <v>118.026</v>
      </c>
      <c r="R206" s="2">
        <f>IF(D206='User Input'!$C$1,1,0)</f>
        <v>0</v>
      </c>
      <c r="S206" s="2">
        <f t="shared" si="58"/>
        <v>0</v>
      </c>
      <c r="T206" s="2">
        <f t="shared" si="59"/>
        <v>0</v>
      </c>
      <c r="U206" s="2" t="str">
        <f t="shared" si="55"/>
        <v>Alex Avila</v>
      </c>
      <c r="V206" s="2">
        <f t="shared" si="56"/>
        <v>0</v>
      </c>
      <c r="W206" s="9" t="str">
        <f t="shared" si="57"/>
        <v>DET</v>
      </c>
      <c r="X206" s="276"/>
      <c r="Y206" s="276"/>
      <c r="Z206" s="209"/>
      <c r="AA206" s="235"/>
      <c r="AB206" s="206"/>
      <c r="AC206" s="198"/>
      <c r="AD206" s="198"/>
      <c r="AE206" s="198"/>
      <c r="AF206" s="198"/>
      <c r="AG206" s="216"/>
      <c r="AH206" s="199"/>
      <c r="AI206" s="197"/>
      <c r="AJ206" s="197"/>
      <c r="AK206" s="113"/>
      <c r="AL206" s="113"/>
      <c r="AM206" s="113"/>
      <c r="AN206" s="2">
        <f t="shared" si="60"/>
        <v>0</v>
      </c>
      <c r="AO206" s="2">
        <f t="shared" si="61"/>
        <v>0</v>
      </c>
      <c r="AP206" s="2">
        <f>IF(AA206='User Input'!$C$1,1,0)</f>
        <v>0</v>
      </c>
      <c r="AQ206" s="2">
        <f t="shared" si="49"/>
        <v>0</v>
      </c>
      <c r="AR206" s="2">
        <f t="shared" si="50"/>
        <v>0</v>
      </c>
      <c r="AS206" s="2">
        <f t="shared" si="51"/>
        <v>0</v>
      </c>
      <c r="AT206" s="2">
        <f t="shared" si="52"/>
        <v>0</v>
      </c>
      <c r="AU206" s="9">
        <f t="shared" si="53"/>
        <v>0</v>
      </c>
    </row>
    <row r="207" spans="1:47" s="202" customFormat="1">
      <c r="A207" s="277">
        <f t="shared" si="62"/>
        <v>205</v>
      </c>
      <c r="B207" s="277">
        <f>IFERROR(VLOOKUP(C207,Import!$B$3:$T$450,19,FALSE),"")</f>
        <v>337</v>
      </c>
      <c r="C207" s="111" t="str">
        <f>IFERROR(VLOOKUP(A207,Import!$V$3:$X$419,3,FALSE),"")</f>
        <v>Chris McGuiness</v>
      </c>
      <c r="D207" s="235"/>
      <c r="E207" s="120"/>
      <c r="F207" s="112" t="str">
        <f>IFERROR(VLOOKUP($C207,Import!$B$3:$L$408,2,FALSE),"")</f>
        <v>PIT</v>
      </c>
      <c r="G207" s="112" t="str">
        <f>IFERROR(VLOOKUP($C207,Import!$B$3:$L$408,3,FALSE),"")</f>
        <v>1B</v>
      </c>
      <c r="H207" s="112" t="str">
        <f>IFERROR(VLOOKUP($C207,Import!$B$3:$L$408,4,FALSE),"")</f>
        <v>1B</v>
      </c>
      <c r="I207" s="112">
        <f>IFERROR(VLOOKUP($C207,Import!$B$3:$L$408,5,FALSE),"")</f>
        <v>-1</v>
      </c>
      <c r="J207" s="112" t="str">
        <f>IFERROR(VLOOKUP($C207,Import!$B$3:$L$408,2,FALSE),"")</f>
        <v>PIT</v>
      </c>
      <c r="K207" s="112">
        <f>IFERROR(VLOOKUP($C207,Import!$B$3:$L$408,6,FALSE),"")</f>
        <v>414</v>
      </c>
      <c r="L207" s="112">
        <f>IFERROR(VLOOKUP($C207,Import!$B$3:$L$408,7,FALSE),"")</f>
        <v>42</v>
      </c>
      <c r="M207" s="112">
        <f>IFERROR(VLOOKUP($C207,Import!$B$3:$L$408,8,FALSE),"")</f>
        <v>18</v>
      </c>
      <c r="N207" s="112">
        <f>IFERROR(VLOOKUP($C207,Import!$B$3:$L$408,9,FALSE),"")</f>
        <v>51</v>
      </c>
      <c r="O207" s="112">
        <f>IFERROR(VLOOKUP($C207,Import!$B$3:$L$408,10,FALSE),"")</f>
        <v>0</v>
      </c>
      <c r="P207" s="278">
        <f>IFERROR(VLOOKUP($C207,Import!$B$3:$L$408,11,FALSE),"")</f>
        <v>0.23899999999999999</v>
      </c>
      <c r="Q207" s="2">
        <f t="shared" si="54"/>
        <v>98.945999999999998</v>
      </c>
      <c r="R207" s="2">
        <f>IF(D207='User Input'!$C$1,1,0)</f>
        <v>0</v>
      </c>
      <c r="S207" s="2">
        <f t="shared" si="58"/>
        <v>0</v>
      </c>
      <c r="T207" s="2">
        <f t="shared" si="59"/>
        <v>0</v>
      </c>
      <c r="U207" s="2" t="str">
        <f t="shared" si="55"/>
        <v>Chris McGuiness</v>
      </c>
      <c r="V207" s="2">
        <f t="shared" si="56"/>
        <v>0</v>
      </c>
      <c r="W207" s="9" t="str">
        <f t="shared" si="57"/>
        <v>PIT</v>
      </c>
      <c r="X207" s="276"/>
      <c r="Y207" s="276"/>
      <c r="Z207" s="226"/>
      <c r="AA207" s="235"/>
      <c r="AB207" s="206"/>
      <c r="AC207" s="198"/>
      <c r="AD207" s="198"/>
      <c r="AE207" s="198"/>
      <c r="AF207" s="198"/>
      <c r="AG207" s="216"/>
      <c r="AH207" s="199"/>
      <c r="AI207" s="197"/>
      <c r="AJ207" s="197"/>
      <c r="AK207" s="113"/>
      <c r="AL207" s="113"/>
      <c r="AM207" s="113"/>
      <c r="AN207" s="2">
        <f t="shared" si="60"/>
        <v>0</v>
      </c>
      <c r="AO207" s="2">
        <f t="shared" si="61"/>
        <v>0</v>
      </c>
      <c r="AP207" s="2">
        <f>IF(AA207='User Input'!$C$1,1,0)</f>
        <v>0</v>
      </c>
      <c r="AQ207" s="2">
        <f t="shared" si="49"/>
        <v>0</v>
      </c>
      <c r="AR207" s="2">
        <f t="shared" si="50"/>
        <v>0</v>
      </c>
      <c r="AS207" s="2">
        <f t="shared" si="51"/>
        <v>0</v>
      </c>
      <c r="AT207" s="2">
        <f t="shared" si="52"/>
        <v>0</v>
      </c>
      <c r="AU207" s="9">
        <f t="shared" si="53"/>
        <v>0</v>
      </c>
    </row>
    <row r="208" spans="1:47" s="202" customFormat="1">
      <c r="A208" s="277">
        <f t="shared" si="62"/>
        <v>206</v>
      </c>
      <c r="B208" s="277">
        <f>IFERROR(VLOOKUP(C208,Import!$B$3:$T$450,19,FALSE),"")</f>
        <v>338</v>
      </c>
      <c r="C208" s="111" t="str">
        <f>IFERROR(VLOOKUP(A208,Import!$V$3:$X$419,3,FALSE),"")</f>
        <v>James Loney</v>
      </c>
      <c r="D208" s="235"/>
      <c r="E208" s="120"/>
      <c r="F208" s="112" t="str">
        <f>IFERROR(VLOOKUP($C208,Import!$B$3:$L$408,2,FALSE),"")</f>
        <v>TB</v>
      </c>
      <c r="G208" s="112" t="str">
        <f>IFERROR(VLOOKUP($C208,Import!$B$3:$L$408,3,FALSE),"")</f>
        <v>1B</v>
      </c>
      <c r="H208" s="112" t="str">
        <f>IFERROR(VLOOKUP($C208,Import!$B$3:$L$408,4,FALSE),"")</f>
        <v>1B</v>
      </c>
      <c r="I208" s="112">
        <f>IFERROR(VLOOKUP($C208,Import!$B$3:$L$408,5,FALSE),"")</f>
        <v>-1</v>
      </c>
      <c r="J208" s="112" t="str">
        <f>IFERROR(VLOOKUP($C208,Import!$B$3:$L$408,2,FALSE),"")</f>
        <v>TB</v>
      </c>
      <c r="K208" s="112">
        <f>IFERROR(VLOOKUP($C208,Import!$B$3:$L$408,6,FALSE),"")</f>
        <v>507</v>
      </c>
      <c r="L208" s="112">
        <f>IFERROR(VLOOKUP($C208,Import!$B$3:$L$408,7,FALSE),"")</f>
        <v>52</v>
      </c>
      <c r="M208" s="112">
        <f>IFERROR(VLOOKUP($C208,Import!$B$3:$L$408,8,FALSE),"")</f>
        <v>13</v>
      </c>
      <c r="N208" s="112">
        <f>IFERROR(VLOOKUP($C208,Import!$B$3:$L$408,9,FALSE),"")</f>
        <v>66</v>
      </c>
      <c r="O208" s="112">
        <f>IFERROR(VLOOKUP($C208,Import!$B$3:$L$408,10,FALSE),"")</f>
        <v>3</v>
      </c>
      <c r="P208" s="278">
        <f>IFERROR(VLOOKUP($C208,Import!$B$3:$L$408,11,FALSE),"")</f>
        <v>0.28000000000000003</v>
      </c>
      <c r="Q208" s="2">
        <f t="shared" si="54"/>
        <v>141.96</v>
      </c>
      <c r="R208" s="2">
        <f>IF(D208='User Input'!$C$1,1,0)</f>
        <v>0</v>
      </c>
      <c r="S208" s="2">
        <f t="shared" si="58"/>
        <v>0</v>
      </c>
      <c r="T208" s="2">
        <f t="shared" si="59"/>
        <v>0</v>
      </c>
      <c r="U208" s="2" t="str">
        <f t="shared" si="55"/>
        <v>James Loney</v>
      </c>
      <c r="V208" s="2">
        <f t="shared" si="56"/>
        <v>0</v>
      </c>
      <c r="W208" s="9" t="str">
        <f t="shared" si="57"/>
        <v>TB</v>
      </c>
      <c r="X208" s="276"/>
      <c r="Y208" s="276"/>
      <c r="Z208" s="226"/>
      <c r="AA208" s="235"/>
      <c r="AB208" s="206"/>
      <c r="AC208" s="198"/>
      <c r="AD208" s="198"/>
      <c r="AE208" s="198"/>
      <c r="AF208" s="198"/>
      <c r="AG208" s="216"/>
      <c r="AH208" s="199"/>
      <c r="AI208" s="197"/>
      <c r="AJ208" s="197"/>
      <c r="AK208" s="113"/>
      <c r="AL208" s="113"/>
      <c r="AM208" s="113"/>
      <c r="AN208" s="2">
        <f t="shared" si="60"/>
        <v>0</v>
      </c>
      <c r="AO208" s="2">
        <f t="shared" si="61"/>
        <v>0</v>
      </c>
      <c r="AP208" s="2">
        <f>IF(AA208='User Input'!$C$1,1,0)</f>
        <v>0</v>
      </c>
      <c r="AQ208" s="2">
        <f t="shared" si="49"/>
        <v>0</v>
      </c>
      <c r="AR208" s="2">
        <f t="shared" si="50"/>
        <v>0</v>
      </c>
      <c r="AS208" s="2">
        <f t="shared" si="51"/>
        <v>0</v>
      </c>
      <c r="AT208" s="2">
        <f t="shared" si="52"/>
        <v>0</v>
      </c>
      <c r="AU208" s="9">
        <f t="shared" si="53"/>
        <v>0</v>
      </c>
    </row>
    <row r="209" spans="1:47" s="202" customFormat="1">
      <c r="A209" s="277">
        <f t="shared" si="62"/>
        <v>207</v>
      </c>
      <c r="B209" s="277">
        <f>IFERROR(VLOOKUP(C209,Import!$B$3:$T$450,19,FALSE),"")</f>
        <v>340</v>
      </c>
      <c r="C209" s="111" t="str">
        <f>IFERROR(VLOOKUP(A209,Import!$V$3:$X$419,3,FALSE),"")</f>
        <v>Nate Schierholtz</v>
      </c>
      <c r="D209" s="236"/>
      <c r="E209" s="240"/>
      <c r="F209" s="112" t="str">
        <f>IFERROR(VLOOKUP($C209,Import!$B$3:$L$408,2,FALSE),"")</f>
        <v>CHN</v>
      </c>
      <c r="G209" s="112" t="str">
        <f>IFERROR(VLOOKUP($C209,Import!$B$3:$L$408,3,FALSE),"")</f>
        <v>OF</v>
      </c>
      <c r="H209" s="112" t="str">
        <f>IFERROR(VLOOKUP($C209,Import!$B$3:$L$408,4,FALSE),"")</f>
        <v>OF</v>
      </c>
      <c r="I209" s="112">
        <f>IFERROR(VLOOKUP($C209,Import!$B$3:$L$408,5,FALSE),"")</f>
        <v>-1</v>
      </c>
      <c r="J209" s="112" t="str">
        <f>IFERROR(VLOOKUP($C209,Import!$B$3:$L$408,2,FALSE),"")</f>
        <v>CHN</v>
      </c>
      <c r="K209" s="112">
        <f>IFERROR(VLOOKUP($C209,Import!$B$3:$L$408,6,FALSE),"")</f>
        <v>455</v>
      </c>
      <c r="L209" s="112">
        <f>IFERROR(VLOOKUP($C209,Import!$B$3:$L$408,7,FALSE),"")</f>
        <v>51</v>
      </c>
      <c r="M209" s="112">
        <f>IFERROR(VLOOKUP($C209,Import!$B$3:$L$408,8,FALSE),"")</f>
        <v>18</v>
      </c>
      <c r="N209" s="112">
        <f>IFERROR(VLOOKUP($C209,Import!$B$3:$L$408,9,FALSE),"")</f>
        <v>62</v>
      </c>
      <c r="O209" s="112">
        <f>IFERROR(VLOOKUP($C209,Import!$B$3:$L$408,10,FALSE),"")</f>
        <v>5</v>
      </c>
      <c r="P209" s="278">
        <f>IFERROR(VLOOKUP($C209,Import!$B$3:$L$408,11,FALSE),"")</f>
        <v>0.26200000000000001</v>
      </c>
      <c r="Q209" s="2">
        <f t="shared" si="54"/>
        <v>119.21000000000001</v>
      </c>
      <c r="R209" s="2">
        <f>IF(D209='User Input'!$C$1,1,0)</f>
        <v>0</v>
      </c>
      <c r="S209" s="2">
        <f t="shared" si="58"/>
        <v>0</v>
      </c>
      <c r="T209" s="2">
        <f t="shared" si="59"/>
        <v>0</v>
      </c>
      <c r="U209" s="2" t="str">
        <f t="shared" si="55"/>
        <v>Nate Schierholtz</v>
      </c>
      <c r="V209" s="2">
        <f t="shared" si="56"/>
        <v>0</v>
      </c>
      <c r="W209" s="9" t="str">
        <f t="shared" si="57"/>
        <v>CHN</v>
      </c>
      <c r="X209" s="276"/>
      <c r="Y209" s="276"/>
      <c r="Z209" s="226"/>
      <c r="AA209" s="235"/>
      <c r="AB209" s="206"/>
      <c r="AC209" s="198"/>
      <c r="AD209" s="198"/>
      <c r="AE209" s="198"/>
      <c r="AF209" s="198"/>
      <c r="AG209" s="216"/>
      <c r="AH209" s="199"/>
      <c r="AI209" s="197"/>
      <c r="AJ209" s="197"/>
      <c r="AK209" s="113"/>
      <c r="AL209" s="113"/>
      <c r="AM209" s="113"/>
      <c r="AN209" s="2">
        <f t="shared" si="60"/>
        <v>0</v>
      </c>
      <c r="AO209" s="2">
        <f t="shared" si="61"/>
        <v>0</v>
      </c>
      <c r="AP209" s="2">
        <f>IF(AA209='User Input'!$C$1,1,0)</f>
        <v>0</v>
      </c>
      <c r="AQ209" s="2">
        <f t="shared" si="49"/>
        <v>0</v>
      </c>
      <c r="AR209" s="2">
        <f t="shared" si="50"/>
        <v>0</v>
      </c>
      <c r="AS209" s="2">
        <f t="shared" si="51"/>
        <v>0</v>
      </c>
      <c r="AT209" s="2">
        <f t="shared" si="52"/>
        <v>0</v>
      </c>
      <c r="AU209" s="9">
        <f t="shared" si="53"/>
        <v>0</v>
      </c>
    </row>
    <row r="210" spans="1:47" s="202" customFormat="1">
      <c r="A210" s="277">
        <f t="shared" si="62"/>
        <v>208</v>
      </c>
      <c r="B210" s="277">
        <f>IFERROR(VLOOKUP(C210,Import!$B$3:$T$450,19,FALSE),"")</f>
        <v>341</v>
      </c>
      <c r="C210" s="111" t="str">
        <f>IFERROR(VLOOKUP(A210,Import!$V$3:$X$419,3,FALSE),"")</f>
        <v>Adam Dunn</v>
      </c>
      <c r="D210" s="235"/>
      <c r="E210" s="120"/>
      <c r="F210" s="112" t="str">
        <f>IFERROR(VLOOKUP($C210,Import!$B$3:$L$408,2,FALSE),"")</f>
        <v>CHA</v>
      </c>
      <c r="G210" s="112" t="str">
        <f>IFERROR(VLOOKUP($C210,Import!$B$3:$L$408,3,FALSE),"")</f>
        <v>1B</v>
      </c>
      <c r="H210" s="112" t="str">
        <f>IFERROR(VLOOKUP($C210,Import!$B$3:$L$408,4,FALSE),"")</f>
        <v>1B</v>
      </c>
      <c r="I210" s="112">
        <f>IFERROR(VLOOKUP($C210,Import!$B$3:$L$408,5,FALSE),"")</f>
        <v>-1</v>
      </c>
      <c r="J210" s="112" t="str">
        <f>IFERROR(VLOOKUP($C210,Import!$B$3:$L$408,2,FALSE),"")</f>
        <v>CHA</v>
      </c>
      <c r="K210" s="112">
        <f>IFERROR(VLOOKUP($C210,Import!$B$3:$L$408,6,FALSE),"")</f>
        <v>532</v>
      </c>
      <c r="L210" s="112">
        <f>IFERROR(VLOOKUP($C210,Import!$B$3:$L$408,7,FALSE),"")</f>
        <v>58</v>
      </c>
      <c r="M210" s="112">
        <f>IFERROR(VLOOKUP($C210,Import!$B$3:$L$408,8,FALSE),"")</f>
        <v>30</v>
      </c>
      <c r="N210" s="112">
        <f>IFERROR(VLOOKUP($C210,Import!$B$3:$L$408,9,FALSE),"")</f>
        <v>70</v>
      </c>
      <c r="O210" s="112">
        <f>IFERROR(VLOOKUP($C210,Import!$B$3:$L$408,10,FALSE),"")</f>
        <v>2</v>
      </c>
      <c r="P210" s="278">
        <f>IFERROR(VLOOKUP($C210,Import!$B$3:$L$408,11,FALSE),"")</f>
        <v>0.20699999999999999</v>
      </c>
      <c r="Q210" s="2">
        <f t="shared" si="54"/>
        <v>110.124</v>
      </c>
      <c r="R210" s="2">
        <f>IF(D210='User Input'!$C$1,1,0)</f>
        <v>0</v>
      </c>
      <c r="S210" s="2">
        <f t="shared" si="58"/>
        <v>0</v>
      </c>
      <c r="T210" s="2">
        <f t="shared" si="59"/>
        <v>0</v>
      </c>
      <c r="U210" s="2" t="str">
        <f t="shared" si="55"/>
        <v>Adam Dunn</v>
      </c>
      <c r="V210" s="2">
        <f t="shared" si="56"/>
        <v>0</v>
      </c>
      <c r="W210" s="9" t="str">
        <f t="shared" si="57"/>
        <v>CHA</v>
      </c>
      <c r="X210" s="276"/>
      <c r="Y210" s="276"/>
      <c r="Z210" s="226"/>
      <c r="AA210" s="235"/>
      <c r="AB210" s="206"/>
      <c r="AC210" s="198"/>
      <c r="AD210" s="198"/>
      <c r="AE210" s="198"/>
      <c r="AF210" s="198"/>
      <c r="AG210" s="216"/>
      <c r="AH210" s="199"/>
      <c r="AI210" s="197"/>
      <c r="AJ210" s="197"/>
      <c r="AK210" s="113"/>
      <c r="AL210" s="113"/>
      <c r="AM210" s="113"/>
      <c r="AN210" s="2">
        <f t="shared" si="60"/>
        <v>0</v>
      </c>
      <c r="AO210" s="2">
        <f t="shared" si="61"/>
        <v>0</v>
      </c>
      <c r="AP210" s="2">
        <f>IF(AA210='User Input'!$C$1,1,0)</f>
        <v>0</v>
      </c>
      <c r="AQ210" s="2">
        <f t="shared" si="49"/>
        <v>0</v>
      </c>
      <c r="AR210" s="2">
        <f t="shared" si="50"/>
        <v>0</v>
      </c>
      <c r="AS210" s="2">
        <f t="shared" si="51"/>
        <v>0</v>
      </c>
      <c r="AT210" s="2">
        <f t="shared" si="52"/>
        <v>0</v>
      </c>
      <c r="AU210" s="9">
        <f t="shared" si="53"/>
        <v>0</v>
      </c>
    </row>
    <row r="211" spans="1:47" s="202" customFormat="1">
      <c r="A211" s="277">
        <f t="shared" si="62"/>
        <v>209</v>
      </c>
      <c r="B211" s="277">
        <f>IFERROR(VLOOKUP(C211,Import!$B$3:$T$450,19,FALSE),"")</f>
        <v>342</v>
      </c>
      <c r="C211" s="111" t="str">
        <f>IFERROR(VLOOKUP(A211,Import!$V$3:$X$419,3,FALSE),"")</f>
        <v>Yan Gomes</v>
      </c>
      <c r="D211" s="235"/>
      <c r="E211" s="204"/>
      <c r="F211" s="112" t="str">
        <f>IFERROR(VLOOKUP($C211,Import!$B$3:$L$408,2,FALSE),"")</f>
        <v>CLE</v>
      </c>
      <c r="G211" s="112" t="str">
        <f>IFERROR(VLOOKUP($C211,Import!$B$3:$L$408,3,FALSE),"")</f>
        <v>C</v>
      </c>
      <c r="H211" s="112" t="str">
        <f>IFERROR(VLOOKUP($C211,Import!$B$3:$L$408,4,FALSE),"")</f>
        <v>C</v>
      </c>
      <c r="I211" s="112">
        <f>IFERROR(VLOOKUP($C211,Import!$B$3:$L$408,5,FALSE),"")</f>
        <v>-1</v>
      </c>
      <c r="J211" s="112" t="str">
        <f>IFERROR(VLOOKUP($C211,Import!$B$3:$L$408,2,FALSE),"")</f>
        <v>CLE</v>
      </c>
      <c r="K211" s="112">
        <f>IFERROR(VLOOKUP($C211,Import!$B$3:$L$408,6,FALSE),"")</f>
        <v>442</v>
      </c>
      <c r="L211" s="112">
        <f>IFERROR(VLOOKUP($C211,Import!$B$3:$L$408,7,FALSE),"")</f>
        <v>49</v>
      </c>
      <c r="M211" s="112">
        <f>IFERROR(VLOOKUP($C211,Import!$B$3:$L$408,8,FALSE),"")</f>
        <v>12</v>
      </c>
      <c r="N211" s="112">
        <f>IFERROR(VLOOKUP($C211,Import!$B$3:$L$408,9,FALSE),"")</f>
        <v>55</v>
      </c>
      <c r="O211" s="112">
        <f>IFERROR(VLOOKUP($C211,Import!$B$3:$L$408,10,FALSE),"")</f>
        <v>2</v>
      </c>
      <c r="P211" s="278">
        <f>IFERROR(VLOOKUP($C211,Import!$B$3:$L$408,11,FALSE),"")</f>
        <v>0.252</v>
      </c>
      <c r="Q211" s="2">
        <f t="shared" si="54"/>
        <v>111.384</v>
      </c>
      <c r="R211" s="2">
        <f>IF(D211='User Input'!$C$1,1,0)</f>
        <v>0</v>
      </c>
      <c r="S211" s="2">
        <f t="shared" si="58"/>
        <v>0</v>
      </c>
      <c r="T211" s="2">
        <f t="shared" si="59"/>
        <v>0</v>
      </c>
      <c r="U211" s="2" t="str">
        <f t="shared" si="55"/>
        <v>Yan Gomes</v>
      </c>
      <c r="V211" s="2">
        <f t="shared" si="56"/>
        <v>0</v>
      </c>
      <c r="W211" s="9" t="str">
        <f t="shared" si="57"/>
        <v>CLE</v>
      </c>
      <c r="X211" s="276"/>
      <c r="Y211" s="276"/>
      <c r="Z211" s="226"/>
      <c r="AA211" s="235"/>
      <c r="AB211" s="206"/>
      <c r="AC211" s="198"/>
      <c r="AD211" s="198"/>
      <c r="AE211" s="198"/>
      <c r="AF211" s="198"/>
      <c r="AG211" s="216"/>
      <c r="AH211" s="199"/>
      <c r="AI211" s="197"/>
      <c r="AJ211" s="197"/>
      <c r="AK211" s="113"/>
      <c r="AL211" s="113"/>
      <c r="AM211" s="113"/>
      <c r="AN211" s="2">
        <f t="shared" si="60"/>
        <v>0</v>
      </c>
      <c r="AO211" s="2">
        <f t="shared" si="61"/>
        <v>0</v>
      </c>
      <c r="AP211" s="2">
        <f>IF(AA211='User Input'!$C$1,1,0)</f>
        <v>0</v>
      </c>
      <c r="AQ211" s="2">
        <f t="shared" si="49"/>
        <v>0</v>
      </c>
      <c r="AR211" s="2">
        <f t="shared" si="50"/>
        <v>0</v>
      </c>
      <c r="AS211" s="2">
        <f t="shared" si="51"/>
        <v>0</v>
      </c>
      <c r="AT211" s="2">
        <f t="shared" si="52"/>
        <v>0</v>
      </c>
      <c r="AU211" s="9">
        <f t="shared" si="53"/>
        <v>0</v>
      </c>
    </row>
    <row r="212" spans="1:47" s="202" customFormat="1">
      <c r="A212" s="277">
        <f t="shared" si="62"/>
        <v>210</v>
      </c>
      <c r="B212" s="277">
        <f>IFERROR(VLOOKUP(C212,Import!$B$3:$T$450,19,FALSE),"")</f>
        <v>344</v>
      </c>
      <c r="C212" s="111" t="str">
        <f>IFERROR(VLOOKUP(A212,Import!$V$3:$X$419,3,FALSE),"")</f>
        <v>Drew Stubbs</v>
      </c>
      <c r="D212" s="236"/>
      <c r="E212" s="240"/>
      <c r="F212" s="112" t="str">
        <f>IFERROR(VLOOKUP($C212,Import!$B$3:$L$408,2,FALSE),"")</f>
        <v>COL</v>
      </c>
      <c r="G212" s="112" t="str">
        <f>IFERROR(VLOOKUP($C212,Import!$B$3:$L$408,3,FALSE),"")</f>
        <v>OF</v>
      </c>
      <c r="H212" s="112" t="str">
        <f>IFERROR(VLOOKUP($C212,Import!$B$3:$L$408,4,FALSE),"")</f>
        <v>OF</v>
      </c>
      <c r="I212" s="112">
        <f>IFERROR(VLOOKUP($C212,Import!$B$3:$L$408,5,FALSE),"")</f>
        <v>-1</v>
      </c>
      <c r="J212" s="112" t="str">
        <f>IFERROR(VLOOKUP($C212,Import!$B$3:$L$408,2,FALSE),"")</f>
        <v>COL</v>
      </c>
      <c r="K212" s="112">
        <f>IFERROR(VLOOKUP($C212,Import!$B$3:$L$408,6,FALSE),"")</f>
        <v>344</v>
      </c>
      <c r="L212" s="112">
        <f>IFERROR(VLOOKUP($C212,Import!$B$3:$L$408,7,FALSE),"")</f>
        <v>41</v>
      </c>
      <c r="M212" s="112">
        <f>IFERROR(VLOOKUP($C212,Import!$B$3:$L$408,8,FALSE),"")</f>
        <v>12</v>
      </c>
      <c r="N212" s="112">
        <f>IFERROR(VLOOKUP($C212,Import!$B$3:$L$408,9,FALSE),"")</f>
        <v>44</v>
      </c>
      <c r="O212" s="112">
        <f>IFERROR(VLOOKUP($C212,Import!$B$3:$L$408,10,FALSE),"")</f>
        <v>15</v>
      </c>
      <c r="P212" s="278">
        <f>IFERROR(VLOOKUP($C212,Import!$B$3:$L$408,11,FALSE),"")</f>
        <v>0.24099999999999999</v>
      </c>
      <c r="Q212" s="2">
        <f t="shared" si="54"/>
        <v>82.903999999999996</v>
      </c>
      <c r="R212" s="2">
        <f>IF(D212='User Input'!$C$1,1,0)</f>
        <v>0</v>
      </c>
      <c r="S212" s="2">
        <f t="shared" si="58"/>
        <v>0</v>
      </c>
      <c r="T212" s="2">
        <f t="shared" si="59"/>
        <v>0</v>
      </c>
      <c r="U212" s="2" t="str">
        <f t="shared" si="55"/>
        <v>Drew Stubbs</v>
      </c>
      <c r="V212" s="2">
        <f t="shared" si="56"/>
        <v>0</v>
      </c>
      <c r="W212" s="9" t="str">
        <f t="shared" si="57"/>
        <v>COL</v>
      </c>
      <c r="X212" s="276"/>
      <c r="Y212" s="276"/>
      <c r="Z212" s="209"/>
      <c r="AA212" s="235"/>
      <c r="AB212" s="206"/>
      <c r="AC212" s="198"/>
      <c r="AD212" s="198"/>
      <c r="AE212" s="198"/>
      <c r="AF212" s="198"/>
      <c r="AG212" s="216"/>
      <c r="AH212" s="199"/>
      <c r="AI212" s="197"/>
      <c r="AJ212" s="197"/>
      <c r="AK212" s="113"/>
      <c r="AL212" s="113"/>
      <c r="AM212" s="113"/>
      <c r="AN212" s="2">
        <f t="shared" si="60"/>
        <v>0</v>
      </c>
      <c r="AO212" s="2">
        <f t="shared" si="61"/>
        <v>0</v>
      </c>
      <c r="AP212" s="2">
        <f>IF(AA212='User Input'!$C$1,1,0)</f>
        <v>0</v>
      </c>
      <c r="AQ212" s="2">
        <f t="shared" si="49"/>
        <v>0</v>
      </c>
      <c r="AR212" s="2">
        <f t="shared" si="50"/>
        <v>0</v>
      </c>
      <c r="AS212" s="2">
        <f t="shared" si="51"/>
        <v>0</v>
      </c>
      <c r="AT212" s="2">
        <f t="shared" si="52"/>
        <v>0</v>
      </c>
      <c r="AU212" s="9">
        <f t="shared" si="53"/>
        <v>0</v>
      </c>
    </row>
    <row r="213" spans="1:47" s="202" customFormat="1">
      <c r="A213" s="277">
        <f t="shared" si="62"/>
        <v>211</v>
      </c>
      <c r="B213" s="277">
        <f>IFERROR(VLOOKUP(C213,Import!$B$3:$T$450,19,FALSE),"")</f>
        <v>345</v>
      </c>
      <c r="C213" s="111" t="str">
        <f>IFERROR(VLOOKUP(A213,Import!$V$3:$X$419,3,FALSE),"")</f>
        <v>J.P. Arencibia</v>
      </c>
      <c r="D213" s="235"/>
      <c r="E213" s="204"/>
      <c r="F213" s="112" t="str">
        <f>IFERROR(VLOOKUP($C213,Import!$B$3:$L$408,2,FALSE),"")</f>
        <v>TEX</v>
      </c>
      <c r="G213" s="112" t="str">
        <f>IFERROR(VLOOKUP($C213,Import!$B$3:$L$408,3,FALSE),"")</f>
        <v>C</v>
      </c>
      <c r="H213" s="112" t="str">
        <f>IFERROR(VLOOKUP($C213,Import!$B$3:$L$408,4,FALSE),"")</f>
        <v>C</v>
      </c>
      <c r="I213" s="112">
        <f>IFERROR(VLOOKUP($C213,Import!$B$3:$L$408,5,FALSE),"")</f>
        <v>-1</v>
      </c>
      <c r="J213" s="112" t="str">
        <f>IFERROR(VLOOKUP($C213,Import!$B$3:$L$408,2,FALSE),"")</f>
        <v>TEX</v>
      </c>
      <c r="K213" s="112">
        <f>IFERROR(VLOOKUP($C213,Import!$B$3:$L$408,6,FALSE),"")</f>
        <v>362</v>
      </c>
      <c r="L213" s="112">
        <f>IFERROR(VLOOKUP($C213,Import!$B$3:$L$408,7,FALSE),"")</f>
        <v>38</v>
      </c>
      <c r="M213" s="112">
        <f>IFERROR(VLOOKUP($C213,Import!$B$3:$L$408,8,FALSE),"")</f>
        <v>18</v>
      </c>
      <c r="N213" s="112">
        <f>IFERROR(VLOOKUP($C213,Import!$B$3:$L$408,9,FALSE),"")</f>
        <v>49</v>
      </c>
      <c r="O213" s="112">
        <f>IFERROR(VLOOKUP($C213,Import!$B$3:$L$408,10,FALSE),"")</f>
        <v>0</v>
      </c>
      <c r="P213" s="278">
        <f>IFERROR(VLOOKUP($C213,Import!$B$3:$L$408,11,FALSE),"")</f>
        <v>0.22</v>
      </c>
      <c r="Q213" s="2">
        <f t="shared" si="54"/>
        <v>79.64</v>
      </c>
      <c r="R213" s="2">
        <f>IF(D213='User Input'!$C$1,1,0)</f>
        <v>0</v>
      </c>
      <c r="S213" s="2">
        <f t="shared" si="58"/>
        <v>0</v>
      </c>
      <c r="T213" s="2">
        <f t="shared" si="59"/>
        <v>0</v>
      </c>
      <c r="U213" s="2" t="str">
        <f t="shared" si="55"/>
        <v>J.P. Arencibia</v>
      </c>
      <c r="V213" s="2">
        <f t="shared" si="56"/>
        <v>0</v>
      </c>
      <c r="W213" s="9" t="str">
        <f t="shared" si="57"/>
        <v>TEX</v>
      </c>
      <c r="X213" s="276"/>
      <c r="Y213" s="276"/>
      <c r="Z213" s="209"/>
      <c r="AA213" s="235"/>
      <c r="AB213" s="206"/>
      <c r="AC213" s="198"/>
      <c r="AD213" s="198"/>
      <c r="AE213" s="198"/>
      <c r="AF213" s="198"/>
      <c r="AG213" s="216"/>
      <c r="AH213" s="199"/>
      <c r="AI213" s="197"/>
      <c r="AJ213" s="197"/>
      <c r="AK213" s="113"/>
      <c r="AL213" s="113"/>
      <c r="AM213" s="113"/>
      <c r="AN213" s="2">
        <f t="shared" si="60"/>
        <v>0</v>
      </c>
      <c r="AO213" s="2">
        <f t="shared" si="61"/>
        <v>0</v>
      </c>
      <c r="AP213" s="2">
        <f>IF(AA213='User Input'!$C$1,1,0)</f>
        <v>0</v>
      </c>
      <c r="AQ213" s="2">
        <f t="shared" si="49"/>
        <v>0</v>
      </c>
      <c r="AR213" s="2">
        <f t="shared" si="50"/>
        <v>0</v>
      </c>
      <c r="AS213" s="2">
        <f t="shared" si="51"/>
        <v>0</v>
      </c>
      <c r="AT213" s="2">
        <f t="shared" si="52"/>
        <v>0</v>
      </c>
      <c r="AU213" s="9">
        <f t="shared" si="53"/>
        <v>0</v>
      </c>
    </row>
    <row r="214" spans="1:47" s="202" customFormat="1">
      <c r="A214" s="277">
        <f t="shared" si="62"/>
        <v>212</v>
      </c>
      <c r="B214" s="277">
        <f>IFERROR(VLOOKUP(C214,Import!$B$3:$T$450,19,FALSE),"")</f>
        <v>346</v>
      </c>
      <c r="C214" s="111" t="str">
        <f>IFERROR(VLOOKUP(A214,Import!$V$3:$X$419,3,FALSE),"")</f>
        <v>Mark Reynolds</v>
      </c>
      <c r="D214" s="235"/>
      <c r="E214" s="120"/>
      <c r="F214" s="112" t="str">
        <f>IFERROR(VLOOKUP($C214,Import!$B$3:$L$408,2,FALSE),"")</f>
        <v>MIL</v>
      </c>
      <c r="G214" s="112" t="str">
        <f>IFERROR(VLOOKUP($C214,Import!$B$3:$L$408,3,FALSE),"")</f>
        <v>1B, 3B</v>
      </c>
      <c r="H214" s="112" t="str">
        <f>IFERROR(VLOOKUP($C214,Import!$B$3:$L$408,4,FALSE),"")</f>
        <v>1B, 3B</v>
      </c>
      <c r="I214" s="112">
        <f>IFERROR(VLOOKUP($C214,Import!$B$3:$L$408,5,FALSE),"")</f>
        <v>-1</v>
      </c>
      <c r="J214" s="112" t="str">
        <f>IFERROR(VLOOKUP($C214,Import!$B$3:$L$408,2,FALSE),"")</f>
        <v>MIL</v>
      </c>
      <c r="K214" s="112">
        <f>IFERROR(VLOOKUP($C214,Import!$B$3:$L$408,6,FALSE),"")</f>
        <v>474</v>
      </c>
      <c r="L214" s="112">
        <f>IFERROR(VLOOKUP($C214,Import!$B$3:$L$408,7,FALSE),"")</f>
        <v>52</v>
      </c>
      <c r="M214" s="112">
        <f>IFERROR(VLOOKUP($C214,Import!$B$3:$L$408,8,FALSE),"")</f>
        <v>25</v>
      </c>
      <c r="N214" s="112">
        <f>IFERROR(VLOOKUP($C214,Import!$B$3:$L$408,9,FALSE),"")</f>
        <v>64</v>
      </c>
      <c r="O214" s="112">
        <f>IFERROR(VLOOKUP($C214,Import!$B$3:$L$408,10,FALSE),"")</f>
        <v>3</v>
      </c>
      <c r="P214" s="278">
        <f>IFERROR(VLOOKUP($C214,Import!$B$3:$L$408,11,FALSE),"")</f>
        <v>0.217</v>
      </c>
      <c r="Q214" s="2">
        <f t="shared" si="54"/>
        <v>102.858</v>
      </c>
      <c r="R214" s="2">
        <f>IF(D214='User Input'!$C$1,1,0)</f>
        <v>0</v>
      </c>
      <c r="S214" s="2">
        <f t="shared" si="58"/>
        <v>0</v>
      </c>
      <c r="T214" s="2">
        <f t="shared" si="59"/>
        <v>0</v>
      </c>
      <c r="U214" s="2" t="str">
        <f t="shared" si="55"/>
        <v>Mark Reynolds</v>
      </c>
      <c r="V214" s="2">
        <f t="shared" si="56"/>
        <v>0</v>
      </c>
      <c r="W214" s="9" t="str">
        <f t="shared" si="57"/>
        <v>MIL</v>
      </c>
      <c r="X214" s="276"/>
      <c r="Y214" s="276"/>
      <c r="Z214" s="209"/>
      <c r="AA214" s="235"/>
      <c r="AB214" s="206"/>
      <c r="AC214" s="198"/>
      <c r="AD214" s="198"/>
      <c r="AE214" s="198"/>
      <c r="AF214" s="198"/>
      <c r="AG214" s="216"/>
      <c r="AH214" s="199"/>
      <c r="AI214" s="197"/>
      <c r="AJ214" s="197"/>
      <c r="AK214" s="113"/>
      <c r="AL214" s="113"/>
      <c r="AM214" s="113"/>
      <c r="AN214" s="2">
        <f t="shared" si="60"/>
        <v>0</v>
      </c>
      <c r="AO214" s="2">
        <f t="shared" si="61"/>
        <v>0</v>
      </c>
      <c r="AP214" s="2">
        <f>IF(AA214='User Input'!$C$1,1,0)</f>
        <v>0</v>
      </c>
      <c r="AQ214" s="2">
        <f t="shared" si="49"/>
        <v>0</v>
      </c>
      <c r="AR214" s="2">
        <f t="shared" si="50"/>
        <v>0</v>
      </c>
      <c r="AS214" s="2">
        <f t="shared" si="51"/>
        <v>0</v>
      </c>
      <c r="AT214" s="2">
        <f t="shared" si="52"/>
        <v>0</v>
      </c>
      <c r="AU214" s="9">
        <f t="shared" si="53"/>
        <v>0</v>
      </c>
    </row>
    <row r="215" spans="1:47" s="202" customFormat="1">
      <c r="A215" s="277">
        <f t="shared" si="62"/>
        <v>213</v>
      </c>
      <c r="B215" s="277">
        <f>IFERROR(VLOOKUP(C215,Import!$B$3:$T$450,19,FALSE),"")</f>
        <v>347</v>
      </c>
      <c r="C215" s="111" t="str">
        <f>IFERROR(VLOOKUP(A215,Import!$V$3:$X$419,3,FALSE),"")</f>
        <v>Mitch Moreland</v>
      </c>
      <c r="D215" s="235"/>
      <c r="E215" s="120"/>
      <c r="F215" s="112" t="str">
        <f>IFERROR(VLOOKUP($C215,Import!$B$3:$L$408,2,FALSE),"")</f>
        <v>TEX</v>
      </c>
      <c r="G215" s="112" t="str">
        <f>IFERROR(VLOOKUP($C215,Import!$B$3:$L$408,3,FALSE),"")</f>
        <v>1B</v>
      </c>
      <c r="H215" s="112" t="str">
        <f>IFERROR(VLOOKUP($C215,Import!$B$3:$L$408,4,FALSE),"")</f>
        <v>1B</v>
      </c>
      <c r="I215" s="112">
        <f>IFERROR(VLOOKUP($C215,Import!$B$3:$L$408,5,FALSE),"")</f>
        <v>-1</v>
      </c>
      <c r="J215" s="112" t="str">
        <f>IFERROR(VLOOKUP($C215,Import!$B$3:$L$408,2,FALSE),"")</f>
        <v>TEX</v>
      </c>
      <c r="K215" s="112">
        <f>IFERROR(VLOOKUP($C215,Import!$B$3:$L$408,6,FALSE),"")</f>
        <v>443</v>
      </c>
      <c r="L215" s="112">
        <f>IFERROR(VLOOKUP($C215,Import!$B$3:$L$408,7,FALSE),"")</f>
        <v>55</v>
      </c>
      <c r="M215" s="112">
        <f>IFERROR(VLOOKUP($C215,Import!$B$3:$L$408,8,FALSE),"")</f>
        <v>19</v>
      </c>
      <c r="N215" s="112">
        <f>IFERROR(VLOOKUP($C215,Import!$B$3:$L$408,9,FALSE),"")</f>
        <v>62</v>
      </c>
      <c r="O215" s="112">
        <f>IFERROR(VLOOKUP($C215,Import!$B$3:$L$408,10,FALSE),"")</f>
        <v>0</v>
      </c>
      <c r="P215" s="278">
        <f>IFERROR(VLOOKUP($C215,Import!$B$3:$L$408,11,FALSE),"")</f>
        <v>0.25</v>
      </c>
      <c r="Q215" s="2">
        <f t="shared" si="54"/>
        <v>110.75</v>
      </c>
      <c r="R215" s="2">
        <f>IF(D215='User Input'!$C$1,1,0)</f>
        <v>0</v>
      </c>
      <c r="S215" s="2">
        <f t="shared" si="58"/>
        <v>0</v>
      </c>
      <c r="T215" s="2">
        <f t="shared" si="59"/>
        <v>0</v>
      </c>
      <c r="U215" s="2" t="str">
        <f t="shared" si="55"/>
        <v>Mitch Moreland</v>
      </c>
      <c r="V215" s="2">
        <f t="shared" si="56"/>
        <v>0</v>
      </c>
      <c r="W215" s="9" t="str">
        <f t="shared" si="57"/>
        <v>TEX</v>
      </c>
      <c r="X215" s="276"/>
      <c r="Y215" s="276"/>
      <c r="Z215" s="209"/>
      <c r="AA215" s="235"/>
      <c r="AB215" s="206"/>
      <c r="AC215" s="198"/>
      <c r="AD215" s="198"/>
      <c r="AE215" s="198"/>
      <c r="AF215" s="198"/>
      <c r="AG215" s="216"/>
      <c r="AH215" s="199"/>
      <c r="AI215" s="197"/>
      <c r="AJ215" s="197"/>
      <c r="AK215" s="113"/>
      <c r="AL215" s="113"/>
      <c r="AM215" s="113"/>
      <c r="AN215" s="2">
        <f t="shared" si="60"/>
        <v>0</v>
      </c>
      <c r="AO215" s="2">
        <f t="shared" si="61"/>
        <v>0</v>
      </c>
      <c r="AP215" s="2">
        <f>IF(AA215='User Input'!$C$1,1,0)</f>
        <v>0</v>
      </c>
      <c r="AQ215" s="2">
        <f t="shared" si="49"/>
        <v>0</v>
      </c>
      <c r="AR215" s="2">
        <f t="shared" si="50"/>
        <v>0</v>
      </c>
      <c r="AS215" s="2">
        <f t="shared" si="51"/>
        <v>0</v>
      </c>
      <c r="AT215" s="2">
        <f t="shared" si="52"/>
        <v>0</v>
      </c>
      <c r="AU215" s="9">
        <f t="shared" si="53"/>
        <v>0</v>
      </c>
    </row>
    <row r="216" spans="1:47" s="202" customFormat="1">
      <c r="A216" s="277">
        <f t="shared" si="62"/>
        <v>214</v>
      </c>
      <c r="B216" s="277">
        <f>IFERROR(VLOOKUP(C216,Import!$B$3:$T$450,19,FALSE),"")</f>
        <v>348</v>
      </c>
      <c r="C216" s="111" t="str">
        <f>IFERROR(VLOOKUP(A216,Import!$V$3:$X$419,3,FALSE),"")</f>
        <v>Welington Castillo</v>
      </c>
      <c r="D216" s="235"/>
      <c r="E216" s="204"/>
      <c r="F216" s="112" t="str">
        <f>IFERROR(VLOOKUP($C216,Import!$B$3:$L$408,2,FALSE),"")</f>
        <v>CHN</v>
      </c>
      <c r="G216" s="112" t="str">
        <f>IFERROR(VLOOKUP($C216,Import!$B$3:$L$408,3,FALSE),"")</f>
        <v>C</v>
      </c>
      <c r="H216" s="112" t="str">
        <f>IFERROR(VLOOKUP($C216,Import!$B$3:$L$408,4,FALSE),"")</f>
        <v>C</v>
      </c>
      <c r="I216" s="112">
        <f>IFERROR(VLOOKUP($C216,Import!$B$3:$L$408,5,FALSE),"")</f>
        <v>-1</v>
      </c>
      <c r="J216" s="112" t="str">
        <f>IFERROR(VLOOKUP($C216,Import!$B$3:$L$408,2,FALSE),"")</f>
        <v>CHN</v>
      </c>
      <c r="K216" s="112">
        <f>IFERROR(VLOOKUP($C216,Import!$B$3:$L$408,6,FALSE),"")</f>
        <v>457</v>
      </c>
      <c r="L216" s="112">
        <f>IFERROR(VLOOKUP($C216,Import!$B$3:$L$408,7,FALSE),"")</f>
        <v>47</v>
      </c>
      <c r="M216" s="112">
        <f>IFERROR(VLOOKUP($C216,Import!$B$3:$L$408,8,FALSE),"")</f>
        <v>15</v>
      </c>
      <c r="N216" s="112">
        <f>IFERROR(VLOOKUP($C216,Import!$B$3:$L$408,9,FALSE),"")</f>
        <v>50</v>
      </c>
      <c r="O216" s="112">
        <f>IFERROR(VLOOKUP($C216,Import!$B$3:$L$408,10,FALSE),"")</f>
        <v>1</v>
      </c>
      <c r="P216" s="278">
        <f>IFERROR(VLOOKUP($C216,Import!$B$3:$L$408,11,FALSE),"")</f>
        <v>0.216</v>
      </c>
      <c r="Q216" s="2">
        <f t="shared" si="54"/>
        <v>98.712000000000003</v>
      </c>
      <c r="R216" s="2">
        <f>IF(D216='User Input'!$C$1,1,0)</f>
        <v>0</v>
      </c>
      <c r="S216" s="2">
        <f t="shared" si="58"/>
        <v>0</v>
      </c>
      <c r="T216" s="2">
        <f t="shared" si="59"/>
        <v>0</v>
      </c>
      <c r="U216" s="2" t="str">
        <f t="shared" si="55"/>
        <v>Welington Castillo</v>
      </c>
      <c r="V216" s="2">
        <f t="shared" si="56"/>
        <v>0</v>
      </c>
      <c r="W216" s="9" t="str">
        <f t="shared" si="57"/>
        <v>CHN</v>
      </c>
      <c r="X216" s="276"/>
      <c r="Y216" s="276"/>
      <c r="Z216" s="209"/>
      <c r="AA216" s="235"/>
      <c r="AB216" s="206"/>
      <c r="AC216" s="198"/>
      <c r="AD216" s="198"/>
      <c r="AE216" s="198"/>
      <c r="AF216" s="198"/>
      <c r="AG216" s="216"/>
      <c r="AH216" s="199"/>
      <c r="AI216" s="197"/>
      <c r="AJ216" s="197"/>
      <c r="AK216" s="113"/>
      <c r="AL216" s="113"/>
      <c r="AM216" s="113"/>
      <c r="AN216" s="2">
        <f t="shared" si="60"/>
        <v>0</v>
      </c>
      <c r="AO216" s="2">
        <f t="shared" si="61"/>
        <v>0</v>
      </c>
      <c r="AP216" s="2">
        <f>IF(AA216='User Input'!$C$1,1,0)</f>
        <v>0</v>
      </c>
      <c r="AQ216" s="2">
        <f t="shared" si="49"/>
        <v>0</v>
      </c>
      <c r="AR216" s="2">
        <f t="shared" si="50"/>
        <v>0</v>
      </c>
      <c r="AS216" s="2">
        <f t="shared" si="51"/>
        <v>0</v>
      </c>
      <c r="AT216" s="2">
        <f t="shared" si="52"/>
        <v>0</v>
      </c>
      <c r="AU216" s="9">
        <f t="shared" si="53"/>
        <v>0</v>
      </c>
    </row>
    <row r="217" spans="1:47" s="202" customFormat="1">
      <c r="A217" s="277">
        <f t="shared" si="62"/>
        <v>215</v>
      </c>
      <c r="B217" s="277">
        <f>IFERROR(VLOOKUP(C217,Import!$B$3:$T$450,19,FALSE),"")</f>
        <v>349</v>
      </c>
      <c r="C217" s="111" t="str">
        <f>IFERROR(VLOOKUP(A217,Import!$V$3:$X$419,3,FALSE),"")</f>
        <v>Lucas Duda</v>
      </c>
      <c r="D217" s="235"/>
      <c r="E217" s="204"/>
      <c r="F217" s="112" t="str">
        <f>IFERROR(VLOOKUP($C217,Import!$B$3:$L$408,2,FALSE),"")</f>
        <v>NYN</v>
      </c>
      <c r="G217" s="112" t="str">
        <f>IFERROR(VLOOKUP($C217,Import!$B$3:$L$408,3,FALSE),"")</f>
        <v>1B, OF</v>
      </c>
      <c r="H217" s="112" t="str">
        <f>IFERROR(VLOOKUP($C217,Import!$B$3:$L$408,4,FALSE),"")</f>
        <v>1B, OF</v>
      </c>
      <c r="I217" s="112">
        <f>IFERROR(VLOOKUP($C217,Import!$B$3:$L$408,5,FALSE),"")</f>
        <v>-1</v>
      </c>
      <c r="J217" s="112" t="str">
        <f>IFERROR(VLOOKUP($C217,Import!$B$3:$L$408,2,FALSE),"")</f>
        <v>NYN</v>
      </c>
      <c r="K217" s="112">
        <f>IFERROR(VLOOKUP($C217,Import!$B$3:$L$408,6,FALSE),"")</f>
        <v>356</v>
      </c>
      <c r="L217" s="112">
        <f>IFERROR(VLOOKUP($C217,Import!$B$3:$L$408,7,FALSE),"")</f>
        <v>47</v>
      </c>
      <c r="M217" s="112">
        <f>IFERROR(VLOOKUP($C217,Import!$B$3:$L$408,8,FALSE),"")</f>
        <v>17</v>
      </c>
      <c r="N217" s="112">
        <f>IFERROR(VLOOKUP($C217,Import!$B$3:$L$408,9,FALSE),"")</f>
        <v>52</v>
      </c>
      <c r="O217" s="112">
        <f>IFERROR(VLOOKUP($C217,Import!$B$3:$L$408,10,FALSE),"")</f>
        <v>1</v>
      </c>
      <c r="P217" s="278">
        <f>IFERROR(VLOOKUP($C217,Import!$B$3:$L$408,11,FALSE),"")</f>
        <v>0.24199999999999999</v>
      </c>
      <c r="Q217" s="2">
        <f t="shared" si="54"/>
        <v>86.152000000000001</v>
      </c>
      <c r="R217" s="2">
        <f>IF(D217='User Input'!$C$1,1,0)</f>
        <v>0</v>
      </c>
      <c r="S217" s="2">
        <f t="shared" si="58"/>
        <v>0</v>
      </c>
      <c r="T217" s="2">
        <f t="shared" si="59"/>
        <v>0</v>
      </c>
      <c r="U217" s="2" t="str">
        <f t="shared" si="55"/>
        <v>Lucas Duda</v>
      </c>
      <c r="V217" s="2">
        <f t="shared" si="56"/>
        <v>0</v>
      </c>
      <c r="W217" s="9" t="str">
        <f t="shared" si="57"/>
        <v>NYN</v>
      </c>
      <c r="X217" s="276"/>
      <c r="Y217" s="276"/>
      <c r="Z217" s="209"/>
      <c r="AA217" s="235"/>
      <c r="AB217" s="206"/>
      <c r="AC217" s="198"/>
      <c r="AD217" s="198"/>
      <c r="AE217" s="198"/>
      <c r="AF217" s="198"/>
      <c r="AG217" s="216"/>
      <c r="AH217" s="199"/>
      <c r="AI217" s="197"/>
      <c r="AJ217" s="197"/>
      <c r="AK217" s="113"/>
      <c r="AL217" s="113"/>
      <c r="AM217" s="113"/>
      <c r="AN217" s="2">
        <f t="shared" si="60"/>
        <v>0</v>
      </c>
      <c r="AO217" s="2">
        <f t="shared" si="61"/>
        <v>0</v>
      </c>
      <c r="AP217" s="2">
        <f>IF(AA217='User Input'!$C$1,1,0)</f>
        <v>0</v>
      </c>
      <c r="AQ217" s="2">
        <f t="shared" si="49"/>
        <v>0</v>
      </c>
      <c r="AR217" s="2">
        <f t="shared" si="50"/>
        <v>0</v>
      </c>
      <c r="AS217" s="2">
        <f t="shared" si="51"/>
        <v>0</v>
      </c>
      <c r="AT217" s="2">
        <f t="shared" si="52"/>
        <v>0</v>
      </c>
      <c r="AU217" s="9">
        <f t="shared" si="53"/>
        <v>0</v>
      </c>
    </row>
    <row r="218" spans="1:47" s="202" customFormat="1">
      <c r="A218" s="277">
        <f t="shared" si="62"/>
        <v>216</v>
      </c>
      <c r="B218" s="277">
        <f>IFERROR(VLOOKUP(C218,Import!$B$3:$T$450,19,FALSE),"")</f>
        <v>350</v>
      </c>
      <c r="C218" s="111" t="str">
        <f>IFERROR(VLOOKUP(A218,Import!$V$3:$X$419,3,FALSE),"")</f>
        <v>Chris Young</v>
      </c>
      <c r="D218" s="236"/>
      <c r="E218" s="240"/>
      <c r="F218" s="112" t="str">
        <f>IFERROR(VLOOKUP($C218,Import!$B$3:$L$408,2,FALSE),"")</f>
        <v>NYN</v>
      </c>
      <c r="G218" s="112" t="str">
        <f>IFERROR(VLOOKUP($C218,Import!$B$3:$L$408,3,FALSE),"")</f>
        <v>OF</v>
      </c>
      <c r="H218" s="112" t="str">
        <f>IFERROR(VLOOKUP($C218,Import!$B$3:$L$408,4,FALSE),"")</f>
        <v>OF</v>
      </c>
      <c r="I218" s="112">
        <f>IFERROR(VLOOKUP($C218,Import!$B$3:$L$408,5,FALSE),"")</f>
        <v>-1</v>
      </c>
      <c r="J218" s="112" t="str">
        <f>IFERROR(VLOOKUP($C218,Import!$B$3:$L$408,2,FALSE),"")</f>
        <v>NYN</v>
      </c>
      <c r="K218" s="112">
        <f>IFERROR(VLOOKUP($C218,Import!$B$3:$L$408,6,FALSE),"")</f>
        <v>414</v>
      </c>
      <c r="L218" s="112">
        <f>IFERROR(VLOOKUP($C218,Import!$B$3:$L$408,7,FALSE),"")</f>
        <v>58</v>
      </c>
      <c r="M218" s="112">
        <f>IFERROR(VLOOKUP($C218,Import!$B$3:$L$408,8,FALSE),"")</f>
        <v>14</v>
      </c>
      <c r="N218" s="112">
        <f>IFERROR(VLOOKUP($C218,Import!$B$3:$L$408,9,FALSE),"")</f>
        <v>51</v>
      </c>
      <c r="O218" s="112">
        <f>IFERROR(VLOOKUP($C218,Import!$B$3:$L$408,10,FALSE),"")</f>
        <v>14</v>
      </c>
      <c r="P218" s="278">
        <f>IFERROR(VLOOKUP($C218,Import!$B$3:$L$408,11,FALSE),"")</f>
        <v>0.218</v>
      </c>
      <c r="Q218" s="2">
        <f t="shared" si="54"/>
        <v>90.251999999999995</v>
      </c>
      <c r="R218" s="2">
        <f>IF(D218='User Input'!$C$1,1,0)</f>
        <v>0</v>
      </c>
      <c r="S218" s="2">
        <f t="shared" si="58"/>
        <v>0</v>
      </c>
      <c r="T218" s="2">
        <f t="shared" si="59"/>
        <v>0</v>
      </c>
      <c r="U218" s="2" t="str">
        <f t="shared" si="55"/>
        <v>Chris Young</v>
      </c>
      <c r="V218" s="2">
        <f t="shared" si="56"/>
        <v>0</v>
      </c>
      <c r="W218" s="9" t="str">
        <f t="shared" si="57"/>
        <v>NYN</v>
      </c>
      <c r="X218" s="221"/>
      <c r="Y218" s="276"/>
      <c r="Z218" s="209"/>
      <c r="AA218" s="235"/>
      <c r="AB218" s="206"/>
      <c r="AC218" s="198"/>
      <c r="AD218" s="198"/>
      <c r="AE218" s="198"/>
      <c r="AF218" s="198"/>
      <c r="AG218" s="216"/>
      <c r="AH218" s="199"/>
      <c r="AI218" s="197"/>
      <c r="AJ218" s="197"/>
      <c r="AK218" s="113"/>
      <c r="AL218" s="113"/>
      <c r="AM218" s="113"/>
      <c r="AN218" s="2">
        <f t="shared" si="60"/>
        <v>0</v>
      </c>
      <c r="AO218" s="2">
        <f t="shared" si="61"/>
        <v>0</v>
      </c>
      <c r="AP218" s="2">
        <f>IF(AA218='User Input'!$C$1,1,0)</f>
        <v>0</v>
      </c>
      <c r="AQ218" s="2">
        <f t="shared" si="49"/>
        <v>0</v>
      </c>
      <c r="AR218" s="2">
        <f t="shared" si="50"/>
        <v>0</v>
      </c>
      <c r="AS218" s="2">
        <f t="shared" si="51"/>
        <v>0</v>
      </c>
      <c r="AT218" s="2">
        <f t="shared" si="52"/>
        <v>0</v>
      </c>
      <c r="AU218" s="9">
        <f t="shared" si="53"/>
        <v>0</v>
      </c>
    </row>
    <row r="219" spans="1:47" s="202" customFormat="1">
      <c r="A219" s="277">
        <f t="shared" si="62"/>
        <v>217</v>
      </c>
      <c r="B219" s="277">
        <f>IFERROR(VLOOKUP(C219,Import!$B$3:$T$450,19,FALSE),"")</f>
        <v>351</v>
      </c>
      <c r="C219" s="111" t="str">
        <f>IFERROR(VLOOKUP(A219,Import!$V$3:$X$419,3,FALSE),"")</f>
        <v>Ike Davis</v>
      </c>
      <c r="D219" s="235"/>
      <c r="E219" s="120"/>
      <c r="F219" s="112" t="str">
        <f>IFERROR(VLOOKUP($C219,Import!$B$3:$L$408,2,FALSE),"")</f>
        <v>NYN</v>
      </c>
      <c r="G219" s="112" t="str">
        <f>IFERROR(VLOOKUP($C219,Import!$B$3:$L$408,3,FALSE),"")</f>
        <v>1B</v>
      </c>
      <c r="H219" s="112" t="str">
        <f>IFERROR(VLOOKUP($C219,Import!$B$3:$L$408,4,FALSE),"")</f>
        <v>1B</v>
      </c>
      <c r="I219" s="112">
        <f>IFERROR(VLOOKUP($C219,Import!$B$3:$L$408,5,FALSE),"")</f>
        <v>-1</v>
      </c>
      <c r="J219" s="112" t="str">
        <f>IFERROR(VLOOKUP($C219,Import!$B$3:$L$408,2,FALSE),"")</f>
        <v>NYN</v>
      </c>
      <c r="K219" s="112">
        <f>IFERROR(VLOOKUP($C219,Import!$B$3:$L$408,6,FALSE),"")</f>
        <v>379</v>
      </c>
      <c r="L219" s="112">
        <f>IFERROR(VLOOKUP($C219,Import!$B$3:$L$408,7,FALSE),"")</f>
        <v>40</v>
      </c>
      <c r="M219" s="112">
        <f>IFERROR(VLOOKUP($C219,Import!$B$3:$L$408,8,FALSE),"")</f>
        <v>20</v>
      </c>
      <c r="N219" s="112">
        <f>IFERROR(VLOOKUP($C219,Import!$B$3:$L$408,9,FALSE),"")</f>
        <v>55</v>
      </c>
      <c r="O219" s="112">
        <f>IFERROR(VLOOKUP($C219,Import!$B$3:$L$408,10,FALSE),"")</f>
        <v>2</v>
      </c>
      <c r="P219" s="278">
        <f>IFERROR(VLOOKUP($C219,Import!$B$3:$L$408,11,FALSE),"")</f>
        <v>0.21199999999999999</v>
      </c>
      <c r="Q219" s="2">
        <f t="shared" si="54"/>
        <v>80.347999999999999</v>
      </c>
      <c r="R219" s="2">
        <f>IF(D219='User Input'!$C$1,1,0)</f>
        <v>0</v>
      </c>
      <c r="S219" s="2">
        <f t="shared" si="58"/>
        <v>0</v>
      </c>
      <c r="T219" s="2">
        <f t="shared" si="59"/>
        <v>0</v>
      </c>
      <c r="U219" s="2" t="str">
        <f t="shared" si="55"/>
        <v>Ike Davis</v>
      </c>
      <c r="V219" s="2">
        <f t="shared" si="56"/>
        <v>0</v>
      </c>
      <c r="W219" s="9" t="str">
        <f t="shared" si="57"/>
        <v>NYN</v>
      </c>
      <c r="X219" s="221"/>
      <c r="Y219" s="276"/>
      <c r="Z219" s="209"/>
      <c r="AA219" s="235"/>
      <c r="AB219" s="206"/>
      <c r="AC219" s="198"/>
      <c r="AD219" s="198"/>
      <c r="AE219" s="198"/>
      <c r="AF219" s="198"/>
      <c r="AG219" s="216"/>
      <c r="AH219" s="199"/>
      <c r="AI219" s="197"/>
      <c r="AJ219" s="197"/>
      <c r="AK219" s="113"/>
      <c r="AL219" s="113"/>
      <c r="AM219" s="113"/>
      <c r="AN219" s="2">
        <f t="shared" si="60"/>
        <v>0</v>
      </c>
      <c r="AO219" s="2">
        <f t="shared" si="61"/>
        <v>0</v>
      </c>
      <c r="AP219" s="2">
        <f>IF(AA219='User Input'!$C$1,1,0)</f>
        <v>0</v>
      </c>
      <c r="AQ219" s="2">
        <f t="shared" si="49"/>
        <v>0</v>
      </c>
      <c r="AR219" s="2">
        <f t="shared" si="50"/>
        <v>0</v>
      </c>
      <c r="AS219" s="2">
        <f t="shared" si="51"/>
        <v>0</v>
      </c>
      <c r="AT219" s="2">
        <f t="shared" si="52"/>
        <v>0</v>
      </c>
      <c r="AU219" s="9">
        <f t="shared" si="53"/>
        <v>0</v>
      </c>
    </row>
    <row r="220" spans="1:47" s="202" customFormat="1">
      <c r="A220" s="277">
        <f t="shared" si="62"/>
        <v>218</v>
      </c>
      <c r="B220" s="277">
        <f>IFERROR(VLOOKUP(C220,Import!$B$3:$T$450,19,FALSE),"")</f>
        <v>352</v>
      </c>
      <c r="C220" s="111" t="str">
        <f>IFERROR(VLOOKUP(A220,Import!$V$3:$X$419,3,FALSE),"")</f>
        <v>Corey Dickerson</v>
      </c>
      <c r="D220" s="236"/>
      <c r="E220" s="240"/>
      <c r="F220" s="112" t="str">
        <f>IFERROR(VLOOKUP($C220,Import!$B$3:$L$408,2,FALSE),"")</f>
        <v>COL</v>
      </c>
      <c r="G220" s="112" t="str">
        <f>IFERROR(VLOOKUP($C220,Import!$B$3:$L$408,3,FALSE),"")</f>
        <v>OF</v>
      </c>
      <c r="H220" s="112" t="str">
        <f>IFERROR(VLOOKUP($C220,Import!$B$3:$L$408,4,FALSE),"")</f>
        <v>OF</v>
      </c>
      <c r="I220" s="112">
        <f>IFERROR(VLOOKUP($C220,Import!$B$3:$L$408,5,FALSE),"")</f>
        <v>-1</v>
      </c>
      <c r="J220" s="112" t="str">
        <f>IFERROR(VLOOKUP($C220,Import!$B$3:$L$408,2,FALSE),"")</f>
        <v>COL</v>
      </c>
      <c r="K220" s="112">
        <f>IFERROR(VLOOKUP($C220,Import!$B$3:$L$408,6,FALSE),"")</f>
        <v>399</v>
      </c>
      <c r="L220" s="112">
        <f>IFERROR(VLOOKUP($C220,Import!$B$3:$L$408,7,FALSE),"")</f>
        <v>57</v>
      </c>
      <c r="M220" s="112">
        <f>IFERROR(VLOOKUP($C220,Import!$B$3:$L$408,8,FALSE),"")</f>
        <v>12</v>
      </c>
      <c r="N220" s="112">
        <f>IFERROR(VLOOKUP($C220,Import!$B$3:$L$408,9,FALSE),"")</f>
        <v>37</v>
      </c>
      <c r="O220" s="112">
        <f>IFERROR(VLOOKUP($C220,Import!$B$3:$L$408,10,FALSE),"")</f>
        <v>10</v>
      </c>
      <c r="P220" s="278">
        <f>IFERROR(VLOOKUP($C220,Import!$B$3:$L$408,11,FALSE),"")</f>
        <v>0.27400000000000002</v>
      </c>
      <c r="Q220" s="2">
        <f t="shared" si="54"/>
        <v>109.32600000000001</v>
      </c>
      <c r="R220" s="2">
        <f>IF(D220='User Input'!$C$1,1,0)</f>
        <v>0</v>
      </c>
      <c r="S220" s="2">
        <f t="shared" si="58"/>
        <v>0</v>
      </c>
      <c r="T220" s="2">
        <f t="shared" si="59"/>
        <v>0</v>
      </c>
      <c r="U220" s="2" t="str">
        <f t="shared" si="55"/>
        <v>Corey Dickerson</v>
      </c>
      <c r="V220" s="2">
        <f t="shared" si="56"/>
        <v>0</v>
      </c>
      <c r="W220" s="9" t="str">
        <f t="shared" si="57"/>
        <v>COL</v>
      </c>
      <c r="X220" s="221"/>
      <c r="Y220" s="276"/>
      <c r="Z220" s="209"/>
      <c r="AA220" s="235"/>
      <c r="AB220" s="206"/>
      <c r="AC220" s="198"/>
      <c r="AD220" s="198"/>
      <c r="AE220" s="198"/>
      <c r="AF220" s="198"/>
      <c r="AG220" s="216"/>
      <c r="AH220" s="199"/>
      <c r="AI220" s="197"/>
      <c r="AJ220" s="197"/>
      <c r="AK220" s="113"/>
      <c r="AL220" s="113"/>
      <c r="AM220" s="113"/>
      <c r="AN220" s="2">
        <f t="shared" si="60"/>
        <v>0</v>
      </c>
      <c r="AO220" s="2">
        <f t="shared" si="61"/>
        <v>0</v>
      </c>
      <c r="AP220" s="2">
        <f>IF(AA220='User Input'!$C$1,1,0)</f>
        <v>0</v>
      </c>
      <c r="AQ220" s="2">
        <f t="shared" si="49"/>
        <v>0</v>
      </c>
      <c r="AR220" s="2">
        <f t="shared" si="50"/>
        <v>0</v>
      </c>
      <c r="AS220" s="2">
        <f t="shared" si="51"/>
        <v>0</v>
      </c>
      <c r="AT220" s="2">
        <f t="shared" si="52"/>
        <v>0</v>
      </c>
      <c r="AU220" s="9">
        <f t="shared" si="53"/>
        <v>0</v>
      </c>
    </row>
    <row r="221" spans="1:47" s="202" customFormat="1">
      <c r="A221" s="277">
        <f t="shared" si="62"/>
        <v>219</v>
      </c>
      <c r="B221" s="277">
        <f>IFERROR(VLOOKUP(C221,Import!$B$3:$T$450,19,FALSE),"")</f>
        <v>353</v>
      </c>
      <c r="C221" s="111" t="str">
        <f>IFERROR(VLOOKUP(A221,Import!$V$3:$X$419,3,FALSE),"")</f>
        <v>Jarrod Dyson</v>
      </c>
      <c r="D221" s="236"/>
      <c r="E221" s="240"/>
      <c r="F221" s="112" t="str">
        <f>IFERROR(VLOOKUP($C221,Import!$B$3:$L$408,2,FALSE),"")</f>
        <v>KC</v>
      </c>
      <c r="G221" s="112" t="str">
        <f>IFERROR(VLOOKUP($C221,Import!$B$3:$L$408,3,FALSE),"")</f>
        <v>OF</v>
      </c>
      <c r="H221" s="112" t="str">
        <f>IFERROR(VLOOKUP($C221,Import!$B$3:$L$408,4,FALSE),"")</f>
        <v>OF</v>
      </c>
      <c r="I221" s="112">
        <f>IFERROR(VLOOKUP($C221,Import!$B$3:$L$408,5,FALSE),"")</f>
        <v>-2</v>
      </c>
      <c r="J221" s="112" t="str">
        <f>IFERROR(VLOOKUP($C221,Import!$B$3:$L$408,2,FALSE),"")</f>
        <v>KC</v>
      </c>
      <c r="K221" s="112">
        <f>IFERROR(VLOOKUP($C221,Import!$B$3:$L$408,6,FALSE),"")</f>
        <v>312</v>
      </c>
      <c r="L221" s="112">
        <f>IFERROR(VLOOKUP($C221,Import!$B$3:$L$408,7,FALSE),"")</f>
        <v>36</v>
      </c>
      <c r="M221" s="112">
        <f>IFERROR(VLOOKUP($C221,Import!$B$3:$L$408,8,FALSE),"")</f>
        <v>2</v>
      </c>
      <c r="N221" s="112">
        <f>IFERROR(VLOOKUP($C221,Import!$B$3:$L$408,9,FALSE),"")</f>
        <v>20</v>
      </c>
      <c r="O221" s="112">
        <f>IFERROR(VLOOKUP($C221,Import!$B$3:$L$408,10,FALSE),"")</f>
        <v>30</v>
      </c>
      <c r="P221" s="278">
        <f>IFERROR(VLOOKUP($C221,Import!$B$3:$L$408,11,FALSE),"")</f>
        <v>0.25</v>
      </c>
      <c r="Q221" s="2">
        <f t="shared" si="54"/>
        <v>78</v>
      </c>
      <c r="R221" s="2">
        <f>IF(D221='User Input'!$C$1,1,0)</f>
        <v>0</v>
      </c>
      <c r="S221" s="2">
        <f t="shared" si="58"/>
        <v>0</v>
      </c>
      <c r="T221" s="2">
        <f t="shared" si="59"/>
        <v>0</v>
      </c>
      <c r="U221" s="2" t="str">
        <f t="shared" si="55"/>
        <v>Jarrod Dyson</v>
      </c>
      <c r="V221" s="2">
        <f t="shared" si="56"/>
        <v>0</v>
      </c>
      <c r="W221" s="9" t="str">
        <f t="shared" si="57"/>
        <v>KC</v>
      </c>
      <c r="X221" s="221"/>
      <c r="Y221" s="276"/>
      <c r="Z221" s="209"/>
      <c r="AA221" s="235"/>
      <c r="AB221" s="206"/>
      <c r="AC221" s="198"/>
      <c r="AD221" s="198"/>
      <c r="AE221" s="198"/>
      <c r="AF221" s="198"/>
      <c r="AG221" s="216"/>
      <c r="AH221" s="199"/>
      <c r="AI221" s="197"/>
      <c r="AJ221" s="197"/>
      <c r="AK221" s="113"/>
      <c r="AL221" s="113"/>
      <c r="AM221" s="113"/>
      <c r="AN221" s="2">
        <f t="shared" si="60"/>
        <v>0</v>
      </c>
      <c r="AO221" s="2">
        <f t="shared" si="61"/>
        <v>0</v>
      </c>
      <c r="AP221" s="2">
        <f>IF(AA221='User Input'!$C$1,1,0)</f>
        <v>0</v>
      </c>
      <c r="AQ221" s="2">
        <f t="shared" si="49"/>
        <v>0</v>
      </c>
      <c r="AR221" s="2">
        <f t="shared" si="50"/>
        <v>0</v>
      </c>
      <c r="AS221" s="2">
        <f t="shared" si="51"/>
        <v>0</v>
      </c>
      <c r="AT221" s="2">
        <f t="shared" si="52"/>
        <v>0</v>
      </c>
      <c r="AU221" s="9">
        <f t="shared" si="53"/>
        <v>0</v>
      </c>
    </row>
    <row r="222" spans="1:47" s="202" customFormat="1">
      <c r="A222" s="277">
        <f t="shared" si="62"/>
        <v>220</v>
      </c>
      <c r="B222" s="277">
        <f>IFERROR(VLOOKUP(C222,Import!$B$3:$T$450,19,FALSE),"")</f>
        <v>354</v>
      </c>
      <c r="C222" s="111" t="str">
        <f>IFERROR(VLOOKUP(A222,Import!$V$3:$X$419,3,FALSE),"")</f>
        <v>Ichiro Suzuki</v>
      </c>
      <c r="D222" s="236"/>
      <c r="E222" s="240"/>
      <c r="F222" s="112" t="str">
        <f>IFERROR(VLOOKUP($C222,Import!$B$3:$L$408,2,FALSE),"")</f>
        <v>NYA</v>
      </c>
      <c r="G222" s="112" t="str">
        <f>IFERROR(VLOOKUP($C222,Import!$B$3:$L$408,3,FALSE),"")</f>
        <v>OF</v>
      </c>
      <c r="H222" s="112" t="str">
        <f>IFERROR(VLOOKUP($C222,Import!$B$3:$L$408,4,FALSE),"")</f>
        <v>OF</v>
      </c>
      <c r="I222" s="112">
        <f>IFERROR(VLOOKUP($C222,Import!$B$3:$L$408,5,FALSE),"")</f>
        <v>-2</v>
      </c>
      <c r="J222" s="112" t="str">
        <f>IFERROR(VLOOKUP($C222,Import!$B$3:$L$408,2,FALSE),"")</f>
        <v>NYA</v>
      </c>
      <c r="K222" s="112">
        <f>IFERROR(VLOOKUP($C222,Import!$B$3:$L$408,6,FALSE),"")</f>
        <v>434</v>
      </c>
      <c r="L222" s="112">
        <f>IFERROR(VLOOKUP($C222,Import!$B$3:$L$408,7,FALSE),"")</f>
        <v>45</v>
      </c>
      <c r="M222" s="112">
        <f>IFERROR(VLOOKUP($C222,Import!$B$3:$L$408,8,FALSE),"")</f>
        <v>7</v>
      </c>
      <c r="N222" s="112">
        <f>IFERROR(VLOOKUP($C222,Import!$B$3:$L$408,9,FALSE),"")</f>
        <v>49</v>
      </c>
      <c r="O222" s="112">
        <f>IFERROR(VLOOKUP($C222,Import!$B$3:$L$408,10,FALSE),"")</f>
        <v>17</v>
      </c>
      <c r="P222" s="278">
        <f>IFERROR(VLOOKUP($C222,Import!$B$3:$L$408,11,FALSE),"")</f>
        <v>0.27400000000000002</v>
      </c>
      <c r="Q222" s="2">
        <f t="shared" si="54"/>
        <v>118.91600000000001</v>
      </c>
      <c r="R222" s="2">
        <f>IF(D222='User Input'!$C$1,1,0)</f>
        <v>0</v>
      </c>
      <c r="S222" s="2">
        <f t="shared" si="58"/>
        <v>0</v>
      </c>
      <c r="T222" s="2">
        <f t="shared" si="59"/>
        <v>0</v>
      </c>
      <c r="U222" s="2" t="str">
        <f t="shared" si="55"/>
        <v>Ichiro Suzuki</v>
      </c>
      <c r="V222" s="2">
        <f t="shared" si="56"/>
        <v>0</v>
      </c>
      <c r="W222" s="9" t="str">
        <f t="shared" si="57"/>
        <v>NYA</v>
      </c>
      <c r="X222" s="221"/>
      <c r="Y222" s="276"/>
      <c r="Z222" s="226"/>
      <c r="AA222" s="235"/>
      <c r="AB222" s="206"/>
      <c r="AC222" s="198"/>
      <c r="AD222" s="198"/>
      <c r="AE222" s="198"/>
      <c r="AF222" s="198"/>
      <c r="AG222" s="216"/>
      <c r="AH222" s="199"/>
      <c r="AI222" s="197"/>
      <c r="AJ222" s="197"/>
      <c r="AK222" s="113"/>
      <c r="AL222" s="113"/>
      <c r="AM222" s="113"/>
      <c r="AN222" s="2">
        <f t="shared" si="60"/>
        <v>0</v>
      </c>
      <c r="AO222" s="2">
        <f t="shared" si="61"/>
        <v>0</v>
      </c>
      <c r="AP222" s="2">
        <f>IF(AA222='User Input'!$C$1,1,0)</f>
        <v>0</v>
      </c>
      <c r="AQ222" s="2">
        <f t="shared" si="49"/>
        <v>0</v>
      </c>
      <c r="AR222" s="2">
        <f t="shared" si="50"/>
        <v>0</v>
      </c>
      <c r="AS222" s="2">
        <f t="shared" si="51"/>
        <v>0</v>
      </c>
      <c r="AT222" s="2">
        <f t="shared" si="52"/>
        <v>0</v>
      </c>
      <c r="AU222" s="9">
        <f t="shared" si="53"/>
        <v>0</v>
      </c>
    </row>
    <row r="223" spans="1:47" s="202" customFormat="1">
      <c r="A223" s="277">
        <f t="shared" si="62"/>
        <v>221</v>
      </c>
      <c r="B223" s="277">
        <f>IFERROR(VLOOKUP(C223,Import!$B$3:$T$450,19,FALSE),"")</f>
        <v>355</v>
      </c>
      <c r="C223" s="111" t="str">
        <f>IFERROR(VLOOKUP(A223,Import!$V$3:$X$419,3,FALSE),"")</f>
        <v>Andre Ethier</v>
      </c>
      <c r="D223" s="236"/>
      <c r="E223" s="240"/>
      <c r="F223" s="112" t="str">
        <f>IFERROR(VLOOKUP($C223,Import!$B$3:$L$408,2,FALSE),"")</f>
        <v>LAN</v>
      </c>
      <c r="G223" s="112" t="str">
        <f>IFERROR(VLOOKUP($C223,Import!$B$3:$L$408,3,FALSE),"")</f>
        <v>OF</v>
      </c>
      <c r="H223" s="112" t="str">
        <f>IFERROR(VLOOKUP($C223,Import!$B$3:$L$408,4,FALSE),"")</f>
        <v>OF</v>
      </c>
      <c r="I223" s="112">
        <f>IFERROR(VLOOKUP($C223,Import!$B$3:$L$408,5,FALSE),"")</f>
        <v>-2</v>
      </c>
      <c r="J223" s="112" t="str">
        <f>IFERROR(VLOOKUP($C223,Import!$B$3:$L$408,2,FALSE),"")</f>
        <v>LAN</v>
      </c>
      <c r="K223" s="112">
        <f>IFERROR(VLOOKUP($C223,Import!$B$3:$L$408,6,FALSE),"")</f>
        <v>410</v>
      </c>
      <c r="L223" s="112">
        <f>IFERROR(VLOOKUP($C223,Import!$B$3:$L$408,7,FALSE),"")</f>
        <v>43</v>
      </c>
      <c r="M223" s="112">
        <f>IFERROR(VLOOKUP($C223,Import!$B$3:$L$408,8,FALSE),"")</f>
        <v>14</v>
      </c>
      <c r="N223" s="112">
        <f>IFERROR(VLOOKUP($C223,Import!$B$3:$L$408,9,FALSE),"")</f>
        <v>51</v>
      </c>
      <c r="O223" s="112">
        <f>IFERROR(VLOOKUP($C223,Import!$B$3:$L$408,10,FALSE),"")</f>
        <v>3</v>
      </c>
      <c r="P223" s="278">
        <f>IFERROR(VLOOKUP($C223,Import!$B$3:$L$408,11,FALSE),"")</f>
        <v>0.27700000000000002</v>
      </c>
      <c r="Q223" s="2">
        <f t="shared" si="54"/>
        <v>113.57000000000001</v>
      </c>
      <c r="R223" s="2">
        <f>IF(D223='User Input'!$C$1,1,0)</f>
        <v>0</v>
      </c>
      <c r="S223" s="2">
        <f t="shared" si="58"/>
        <v>0</v>
      </c>
      <c r="T223" s="2">
        <f t="shared" si="59"/>
        <v>0</v>
      </c>
      <c r="U223" s="2" t="str">
        <f t="shared" si="55"/>
        <v>Andre Ethier</v>
      </c>
      <c r="V223" s="2">
        <f t="shared" si="56"/>
        <v>0</v>
      </c>
      <c r="W223" s="9" t="str">
        <f t="shared" si="57"/>
        <v>LAN</v>
      </c>
      <c r="X223" s="221"/>
      <c r="Y223" s="276"/>
      <c r="Z223" s="226"/>
      <c r="AA223" s="235"/>
      <c r="AB223" s="206"/>
      <c r="AC223" s="198"/>
      <c r="AD223" s="198"/>
      <c r="AE223" s="198"/>
      <c r="AF223" s="198"/>
      <c r="AG223" s="216"/>
      <c r="AH223" s="199"/>
      <c r="AI223" s="197"/>
      <c r="AJ223" s="197"/>
      <c r="AK223" s="113"/>
      <c r="AL223" s="113"/>
      <c r="AM223" s="113"/>
      <c r="AN223" s="2">
        <f t="shared" si="60"/>
        <v>0</v>
      </c>
      <c r="AO223" s="2">
        <f t="shared" si="61"/>
        <v>0</v>
      </c>
      <c r="AP223" s="2">
        <f>IF(AA223='User Input'!$C$1,1,0)</f>
        <v>0</v>
      </c>
      <c r="AQ223" s="2">
        <f t="shared" si="49"/>
        <v>0</v>
      </c>
      <c r="AR223" s="2">
        <f t="shared" si="50"/>
        <v>0</v>
      </c>
      <c r="AS223" s="2">
        <f t="shared" si="51"/>
        <v>0</v>
      </c>
      <c r="AT223" s="2">
        <f t="shared" si="52"/>
        <v>0</v>
      </c>
      <c r="AU223" s="9">
        <f t="shared" si="53"/>
        <v>0</v>
      </c>
    </row>
    <row r="224" spans="1:47" s="202" customFormat="1">
      <c r="A224" s="277">
        <f t="shared" si="62"/>
        <v>222</v>
      </c>
      <c r="B224" s="277">
        <f>IFERROR(VLOOKUP(C224,Import!$B$3:$T$450,19,FALSE),"")</f>
        <v>357</v>
      </c>
      <c r="C224" s="111" t="str">
        <f>IFERROR(VLOOKUP(A224,Import!$V$3:$X$419,3,FALSE),"")</f>
        <v>Yonder Alonso</v>
      </c>
      <c r="D224" s="235"/>
      <c r="E224" s="120"/>
      <c r="F224" s="112" t="str">
        <f>IFERROR(VLOOKUP($C224,Import!$B$3:$L$408,2,FALSE),"")</f>
        <v>SD</v>
      </c>
      <c r="G224" s="112" t="str">
        <f>IFERROR(VLOOKUP($C224,Import!$B$3:$L$408,3,FALSE),"")</f>
        <v>1B</v>
      </c>
      <c r="H224" s="112" t="str">
        <f>IFERROR(VLOOKUP($C224,Import!$B$3:$L$408,4,FALSE),"")</f>
        <v>1B</v>
      </c>
      <c r="I224" s="112">
        <f>IFERROR(VLOOKUP($C224,Import!$B$3:$L$408,5,FALSE),"")</f>
        <v>-2</v>
      </c>
      <c r="J224" s="112" t="str">
        <f>IFERROR(VLOOKUP($C224,Import!$B$3:$L$408,2,FALSE),"")</f>
        <v>SD</v>
      </c>
      <c r="K224" s="112">
        <f>IFERROR(VLOOKUP($C224,Import!$B$3:$L$408,6,FALSE),"")</f>
        <v>505</v>
      </c>
      <c r="L224" s="112">
        <f>IFERROR(VLOOKUP($C224,Import!$B$3:$L$408,7,FALSE),"")</f>
        <v>65</v>
      </c>
      <c r="M224" s="112">
        <f>IFERROR(VLOOKUP($C224,Import!$B$3:$L$408,8,FALSE),"")</f>
        <v>12</v>
      </c>
      <c r="N224" s="112">
        <f>IFERROR(VLOOKUP($C224,Import!$B$3:$L$408,9,FALSE),"")</f>
        <v>70</v>
      </c>
      <c r="O224" s="112">
        <f>IFERROR(VLOOKUP($C224,Import!$B$3:$L$408,10,FALSE),"")</f>
        <v>5</v>
      </c>
      <c r="P224" s="278">
        <f>IFERROR(VLOOKUP($C224,Import!$B$3:$L$408,11,FALSE),"")</f>
        <v>0.27100000000000002</v>
      </c>
      <c r="Q224" s="2">
        <f t="shared" si="54"/>
        <v>136.85500000000002</v>
      </c>
      <c r="R224" s="2">
        <f>IF(D224='User Input'!$C$1,1,0)</f>
        <v>0</v>
      </c>
      <c r="S224" s="2">
        <f t="shared" si="58"/>
        <v>0</v>
      </c>
      <c r="T224" s="2">
        <f t="shared" si="59"/>
        <v>0</v>
      </c>
      <c r="U224" s="2" t="str">
        <f t="shared" si="55"/>
        <v>Yonder Alonso</v>
      </c>
      <c r="V224" s="2">
        <f t="shared" si="56"/>
        <v>0</v>
      </c>
      <c r="W224" s="9" t="str">
        <f t="shared" si="57"/>
        <v>SD</v>
      </c>
      <c r="X224" s="221"/>
      <c r="Y224" s="276"/>
      <c r="Z224" s="209"/>
      <c r="AA224" s="235"/>
      <c r="AB224" s="206"/>
      <c r="AC224" s="198"/>
      <c r="AD224" s="198"/>
      <c r="AE224" s="198"/>
      <c r="AF224" s="198"/>
      <c r="AG224" s="216"/>
      <c r="AH224" s="199"/>
      <c r="AI224" s="197"/>
      <c r="AJ224" s="197"/>
      <c r="AK224" s="113"/>
      <c r="AL224" s="113"/>
      <c r="AM224" s="113"/>
      <c r="AN224" s="2">
        <f t="shared" si="60"/>
        <v>0</v>
      </c>
      <c r="AO224" s="2">
        <f t="shared" si="61"/>
        <v>0</v>
      </c>
      <c r="AP224" s="2">
        <f>IF(AA224='User Input'!$C$1,1,0)</f>
        <v>0</v>
      </c>
      <c r="AQ224" s="2">
        <f t="shared" si="49"/>
        <v>0</v>
      </c>
      <c r="AR224" s="2">
        <f t="shared" si="50"/>
        <v>0</v>
      </c>
      <c r="AS224" s="2">
        <f t="shared" si="51"/>
        <v>0</v>
      </c>
      <c r="AT224" s="2">
        <f t="shared" si="52"/>
        <v>0</v>
      </c>
      <c r="AU224" s="9">
        <f t="shared" si="53"/>
        <v>0</v>
      </c>
    </row>
    <row r="225" spans="1:47" s="202" customFormat="1">
      <c r="A225" s="277">
        <f t="shared" si="62"/>
        <v>223</v>
      </c>
      <c r="B225" s="277">
        <f>IFERROR(VLOOKUP(C225,Import!$B$3:$T$450,19,FALSE),"")</f>
        <v>358</v>
      </c>
      <c r="C225" s="111" t="str">
        <f>IFERROR(VLOOKUP(A225,Import!$V$3:$X$419,3,FALSE),"")</f>
        <v>Andrew Lambo</v>
      </c>
      <c r="D225" s="236"/>
      <c r="E225" s="240"/>
      <c r="F225" s="112" t="str">
        <f>IFERROR(VLOOKUP($C225,Import!$B$3:$L$408,2,FALSE),"")</f>
        <v>PIT</v>
      </c>
      <c r="G225" s="112" t="str">
        <f>IFERROR(VLOOKUP($C225,Import!$B$3:$L$408,3,FALSE),"")</f>
        <v>OF</v>
      </c>
      <c r="H225" s="112" t="str">
        <f>IFERROR(VLOOKUP($C225,Import!$B$3:$L$408,4,FALSE),"")</f>
        <v>OF</v>
      </c>
      <c r="I225" s="112">
        <f>IFERROR(VLOOKUP($C225,Import!$B$3:$L$408,5,FALSE),"")</f>
        <v>-2</v>
      </c>
      <c r="J225" s="112" t="str">
        <f>IFERROR(VLOOKUP($C225,Import!$B$3:$L$408,2,FALSE),"")</f>
        <v>PIT</v>
      </c>
      <c r="K225" s="112">
        <f>IFERROR(VLOOKUP($C225,Import!$B$3:$L$408,6,FALSE),"")</f>
        <v>387</v>
      </c>
      <c r="L225" s="112">
        <f>IFERROR(VLOOKUP($C225,Import!$B$3:$L$408,7,FALSE),"")</f>
        <v>41</v>
      </c>
      <c r="M225" s="112">
        <f>IFERROR(VLOOKUP($C225,Import!$B$3:$L$408,8,FALSE),"")</f>
        <v>17</v>
      </c>
      <c r="N225" s="112">
        <f>IFERROR(VLOOKUP($C225,Import!$B$3:$L$408,9,FALSE),"")</f>
        <v>48</v>
      </c>
      <c r="O225" s="112">
        <f>IFERROR(VLOOKUP($C225,Import!$B$3:$L$408,10,FALSE),"")</f>
        <v>1</v>
      </c>
      <c r="P225" s="278">
        <f>IFERROR(VLOOKUP($C225,Import!$B$3:$L$408,11,FALSE),"")</f>
        <v>0.23899999999999999</v>
      </c>
      <c r="Q225" s="2">
        <f t="shared" si="54"/>
        <v>92.492999999999995</v>
      </c>
      <c r="R225" s="2">
        <f>IF(D225='User Input'!$C$1,1,0)</f>
        <v>0</v>
      </c>
      <c r="S225" s="2">
        <f t="shared" si="58"/>
        <v>0</v>
      </c>
      <c r="T225" s="2">
        <f t="shared" si="59"/>
        <v>0</v>
      </c>
      <c r="U225" s="2" t="str">
        <f t="shared" si="55"/>
        <v>Andrew Lambo</v>
      </c>
      <c r="V225" s="2">
        <f t="shared" si="56"/>
        <v>0</v>
      </c>
      <c r="W225" s="9" t="str">
        <f t="shared" si="57"/>
        <v>PIT</v>
      </c>
      <c r="X225" s="221"/>
      <c r="Y225" s="276"/>
      <c r="Z225" s="209"/>
      <c r="AA225" s="235"/>
      <c r="AB225" s="206"/>
      <c r="AC225" s="198"/>
      <c r="AD225" s="198"/>
      <c r="AE225" s="198"/>
      <c r="AF225" s="198"/>
      <c r="AG225" s="216"/>
      <c r="AH225" s="199"/>
      <c r="AI225" s="197"/>
      <c r="AJ225" s="197"/>
      <c r="AK225" s="113"/>
      <c r="AL225" s="113"/>
      <c r="AM225" s="113"/>
      <c r="AN225" s="2">
        <f t="shared" si="60"/>
        <v>0</v>
      </c>
      <c r="AO225" s="2">
        <f t="shared" si="61"/>
        <v>0</v>
      </c>
      <c r="AP225" s="2">
        <f>IF(AA225='User Input'!$C$1,1,0)</f>
        <v>0</v>
      </c>
      <c r="AQ225" s="2">
        <f t="shared" si="49"/>
        <v>0</v>
      </c>
      <c r="AR225" s="2">
        <f t="shared" si="50"/>
        <v>0</v>
      </c>
      <c r="AS225" s="2">
        <f t="shared" si="51"/>
        <v>0</v>
      </c>
      <c r="AT225" s="2">
        <f t="shared" si="52"/>
        <v>0</v>
      </c>
      <c r="AU225" s="9">
        <f t="shared" si="53"/>
        <v>0</v>
      </c>
    </row>
    <row r="226" spans="1:47" s="202" customFormat="1">
      <c r="A226" s="277">
        <f t="shared" si="62"/>
        <v>224</v>
      </c>
      <c r="B226" s="277">
        <f>IFERROR(VLOOKUP(C226,Import!$B$3:$T$450,19,FALSE),"")</f>
        <v>359</v>
      </c>
      <c r="C226" s="111" t="str">
        <f>IFERROR(VLOOKUP(A226,Import!$V$3:$X$419,3,FALSE),"")</f>
        <v>Nick Markakis</v>
      </c>
      <c r="D226" s="235"/>
      <c r="E226" s="120"/>
      <c r="F226" s="112" t="str">
        <f>IFERROR(VLOOKUP($C226,Import!$B$3:$L$408,2,FALSE),"")</f>
        <v>BAL</v>
      </c>
      <c r="G226" s="112" t="str">
        <f>IFERROR(VLOOKUP($C226,Import!$B$3:$L$408,3,FALSE),"")</f>
        <v>OF</v>
      </c>
      <c r="H226" s="112" t="str">
        <f>IFERROR(VLOOKUP($C226,Import!$B$3:$L$408,4,FALSE),"")</f>
        <v>OF</v>
      </c>
      <c r="I226" s="112">
        <f>IFERROR(VLOOKUP($C226,Import!$B$3:$L$408,5,FALSE),"")</f>
        <v>-2</v>
      </c>
      <c r="J226" s="112" t="str">
        <f>IFERROR(VLOOKUP($C226,Import!$B$3:$L$408,2,FALSE),"")</f>
        <v>BAL</v>
      </c>
      <c r="K226" s="112">
        <f>IFERROR(VLOOKUP($C226,Import!$B$3:$L$408,6,FALSE),"")</f>
        <v>544</v>
      </c>
      <c r="L226" s="112">
        <f>IFERROR(VLOOKUP($C226,Import!$B$3:$L$408,7,FALSE),"")</f>
        <v>72</v>
      </c>
      <c r="M226" s="112">
        <f>IFERROR(VLOOKUP($C226,Import!$B$3:$L$408,8,FALSE),"")</f>
        <v>12</v>
      </c>
      <c r="N226" s="112">
        <f>IFERROR(VLOOKUP($C226,Import!$B$3:$L$408,9,FALSE),"")</f>
        <v>60</v>
      </c>
      <c r="O226" s="112">
        <f>IFERROR(VLOOKUP($C226,Import!$B$3:$L$408,10,FALSE),"")</f>
        <v>2</v>
      </c>
      <c r="P226" s="278">
        <f>IFERROR(VLOOKUP($C226,Import!$B$3:$L$408,11,FALSE),"")</f>
        <v>0.26700000000000002</v>
      </c>
      <c r="Q226" s="2">
        <f t="shared" si="54"/>
        <v>145.24800000000002</v>
      </c>
      <c r="R226" s="2">
        <f>IF(D226='User Input'!$C$1,1,0)</f>
        <v>0</v>
      </c>
      <c r="S226" s="2">
        <f t="shared" si="58"/>
        <v>0</v>
      </c>
      <c r="T226" s="2">
        <f t="shared" si="59"/>
        <v>0</v>
      </c>
      <c r="U226" s="2" t="str">
        <f t="shared" si="55"/>
        <v>Nick Markakis</v>
      </c>
      <c r="V226" s="2">
        <f t="shared" si="56"/>
        <v>0</v>
      </c>
      <c r="W226" s="9" t="str">
        <f t="shared" si="57"/>
        <v>BAL</v>
      </c>
      <c r="X226" s="221"/>
      <c r="Y226" s="276"/>
      <c r="Z226" s="226"/>
      <c r="AA226" s="235"/>
      <c r="AB226" s="206"/>
      <c r="AC226" s="198"/>
      <c r="AD226" s="198"/>
      <c r="AE226" s="198"/>
      <c r="AF226" s="198"/>
      <c r="AG226" s="216"/>
      <c r="AH226" s="199"/>
      <c r="AI226" s="197"/>
      <c r="AJ226" s="197"/>
      <c r="AK226" s="113"/>
      <c r="AL226" s="113"/>
      <c r="AM226" s="113"/>
      <c r="AN226" s="2">
        <f t="shared" si="60"/>
        <v>0</v>
      </c>
      <c r="AO226" s="2">
        <f t="shared" si="61"/>
        <v>0</v>
      </c>
      <c r="AP226" s="2">
        <f>IF(AA226='User Input'!$C$1,1,0)</f>
        <v>0</v>
      </c>
      <c r="AQ226" s="2">
        <f t="shared" si="49"/>
        <v>0</v>
      </c>
      <c r="AR226" s="2">
        <f t="shared" si="50"/>
        <v>0</v>
      </c>
      <c r="AS226" s="2">
        <f t="shared" si="51"/>
        <v>0</v>
      </c>
      <c r="AT226" s="2">
        <f t="shared" si="52"/>
        <v>0</v>
      </c>
      <c r="AU226" s="9">
        <f t="shared" si="53"/>
        <v>0</v>
      </c>
    </row>
    <row r="227" spans="1:47" s="202" customFormat="1">
      <c r="A227" s="277">
        <f t="shared" si="62"/>
        <v>225</v>
      </c>
      <c r="B227" s="277">
        <f>IFERROR(VLOOKUP(C227,Import!$B$3:$T$450,19,FALSE),"")</f>
        <v>360</v>
      </c>
      <c r="C227" s="111" t="str">
        <f>IFERROR(VLOOKUP(A227,Import!$V$3:$X$419,3,FALSE),"")</f>
        <v>Angel Pagan</v>
      </c>
      <c r="D227" s="236"/>
      <c r="E227" s="240"/>
      <c r="F227" s="112" t="str">
        <f>IFERROR(VLOOKUP($C227,Import!$B$3:$L$408,2,FALSE),"")</f>
        <v>SF</v>
      </c>
      <c r="G227" s="112" t="str">
        <f>IFERROR(VLOOKUP($C227,Import!$B$3:$L$408,3,FALSE),"")</f>
        <v>OF</v>
      </c>
      <c r="H227" s="112" t="str">
        <f>IFERROR(VLOOKUP($C227,Import!$B$3:$L$408,4,FALSE),"")</f>
        <v>OF</v>
      </c>
      <c r="I227" s="112">
        <f>IFERROR(VLOOKUP($C227,Import!$B$3:$L$408,5,FALSE),"")</f>
        <v>-2</v>
      </c>
      <c r="J227" s="112" t="str">
        <f>IFERROR(VLOOKUP($C227,Import!$B$3:$L$408,2,FALSE),"")</f>
        <v>SF</v>
      </c>
      <c r="K227" s="112">
        <f>IFERROR(VLOOKUP($C227,Import!$B$3:$L$408,6,FALSE),"")</f>
        <v>540</v>
      </c>
      <c r="L227" s="112">
        <f>IFERROR(VLOOKUP($C227,Import!$B$3:$L$408,7,FALSE),"")</f>
        <v>63</v>
      </c>
      <c r="M227" s="112">
        <f>IFERROR(VLOOKUP($C227,Import!$B$3:$L$408,8,FALSE),"")</f>
        <v>7</v>
      </c>
      <c r="N227" s="112">
        <f>IFERROR(VLOOKUP($C227,Import!$B$3:$L$408,9,FALSE),"")</f>
        <v>39</v>
      </c>
      <c r="O227" s="112">
        <f>IFERROR(VLOOKUP($C227,Import!$B$3:$L$408,10,FALSE),"")</f>
        <v>17</v>
      </c>
      <c r="P227" s="278">
        <f>IFERROR(VLOOKUP($C227,Import!$B$3:$L$408,11,FALSE),"")</f>
        <v>0.27500000000000002</v>
      </c>
      <c r="Q227" s="2">
        <f t="shared" si="54"/>
        <v>148.5</v>
      </c>
      <c r="R227" s="2">
        <f>IF(D227='User Input'!$C$1,1,0)</f>
        <v>0</v>
      </c>
      <c r="S227" s="2">
        <f t="shared" si="58"/>
        <v>0</v>
      </c>
      <c r="T227" s="2">
        <f t="shared" si="59"/>
        <v>0</v>
      </c>
      <c r="U227" s="2" t="str">
        <f t="shared" si="55"/>
        <v>Angel Pagan</v>
      </c>
      <c r="V227" s="2">
        <f t="shared" si="56"/>
        <v>0</v>
      </c>
      <c r="W227" s="9" t="str">
        <f t="shared" si="57"/>
        <v>SF</v>
      </c>
      <c r="X227" s="221"/>
      <c r="Y227" s="276"/>
      <c r="Z227" s="209"/>
      <c r="AA227" s="235"/>
      <c r="AB227" s="206"/>
      <c r="AC227" s="198"/>
      <c r="AD227" s="198"/>
      <c r="AE227" s="198"/>
      <c r="AF227" s="198"/>
      <c r="AG227" s="216"/>
      <c r="AH227" s="199"/>
      <c r="AI227" s="197"/>
      <c r="AJ227" s="197"/>
      <c r="AK227" s="113"/>
      <c r="AL227" s="113"/>
      <c r="AM227" s="113"/>
      <c r="AN227" s="2">
        <f t="shared" si="60"/>
        <v>0</v>
      </c>
      <c r="AO227" s="2">
        <f t="shared" si="61"/>
        <v>0</v>
      </c>
      <c r="AP227" s="2">
        <f>IF(AA227='User Input'!$C$1,1,0)</f>
        <v>0</v>
      </c>
      <c r="AQ227" s="2">
        <f t="shared" si="49"/>
        <v>0</v>
      </c>
      <c r="AR227" s="2">
        <f t="shared" si="50"/>
        <v>0</v>
      </c>
      <c r="AS227" s="2">
        <f t="shared" si="51"/>
        <v>0</v>
      </c>
      <c r="AT227" s="2">
        <f t="shared" si="52"/>
        <v>0</v>
      </c>
      <c r="AU227" s="9">
        <f t="shared" si="53"/>
        <v>0</v>
      </c>
    </row>
    <row r="228" spans="1:47" s="202" customFormat="1">
      <c r="A228" s="277">
        <f t="shared" si="62"/>
        <v>226</v>
      </c>
      <c r="B228" s="277">
        <f>IFERROR(VLOOKUP(C228,Import!$B$3:$T$450,19,FALSE),"")</f>
        <v>362</v>
      </c>
      <c r="C228" s="111" t="str">
        <f>IFERROR(VLOOKUP(A228,Import!$V$3:$X$419,3,FALSE),"")</f>
        <v>Carlos Quentin</v>
      </c>
      <c r="D228" s="236"/>
      <c r="E228" s="240"/>
      <c r="F228" s="112" t="str">
        <f>IFERROR(VLOOKUP($C228,Import!$B$3:$L$408,2,FALSE),"")</f>
        <v>SD</v>
      </c>
      <c r="G228" s="112" t="str">
        <f>IFERROR(VLOOKUP($C228,Import!$B$3:$L$408,3,FALSE),"")</f>
        <v>OF</v>
      </c>
      <c r="H228" s="112" t="str">
        <f>IFERROR(VLOOKUP($C228,Import!$B$3:$L$408,4,FALSE),"")</f>
        <v>OF</v>
      </c>
      <c r="I228" s="112">
        <f>IFERROR(VLOOKUP($C228,Import!$B$3:$L$408,5,FALSE),"")</f>
        <v>-2</v>
      </c>
      <c r="J228" s="112" t="str">
        <f>IFERROR(VLOOKUP($C228,Import!$B$3:$L$408,2,FALSE),"")</f>
        <v>SD</v>
      </c>
      <c r="K228" s="112">
        <f>IFERROR(VLOOKUP($C228,Import!$B$3:$L$408,6,FALSE),"")</f>
        <v>466</v>
      </c>
      <c r="L228" s="112">
        <f>IFERROR(VLOOKUP($C228,Import!$B$3:$L$408,7,FALSE),"")</f>
        <v>52</v>
      </c>
      <c r="M228" s="112">
        <f>IFERROR(VLOOKUP($C228,Import!$B$3:$L$408,8,FALSE),"")</f>
        <v>18</v>
      </c>
      <c r="N228" s="112">
        <f>IFERROR(VLOOKUP($C228,Import!$B$3:$L$408,9,FALSE),"")</f>
        <v>58</v>
      </c>
      <c r="O228" s="112">
        <f>IFERROR(VLOOKUP($C228,Import!$B$3:$L$408,10,FALSE),"")</f>
        <v>0</v>
      </c>
      <c r="P228" s="278">
        <f>IFERROR(VLOOKUP($C228,Import!$B$3:$L$408,11,FALSE),"")</f>
        <v>0.25</v>
      </c>
      <c r="Q228" s="2">
        <f t="shared" si="54"/>
        <v>116.5</v>
      </c>
      <c r="R228" s="2">
        <f>IF(D228='User Input'!$C$1,1,0)</f>
        <v>0</v>
      </c>
      <c r="S228" s="2">
        <f t="shared" si="58"/>
        <v>0</v>
      </c>
      <c r="T228" s="2">
        <f t="shared" si="59"/>
        <v>0</v>
      </c>
      <c r="U228" s="2" t="str">
        <f t="shared" si="55"/>
        <v>Carlos Quentin</v>
      </c>
      <c r="V228" s="2">
        <f t="shared" si="56"/>
        <v>0</v>
      </c>
      <c r="W228" s="9" t="str">
        <f t="shared" si="57"/>
        <v>SD</v>
      </c>
      <c r="X228" s="221"/>
      <c r="Y228" s="276"/>
      <c r="Z228" s="209"/>
      <c r="AA228" s="235"/>
      <c r="AB228" s="206"/>
      <c r="AC228" s="198"/>
      <c r="AD228" s="198"/>
      <c r="AE228" s="198"/>
      <c r="AF228" s="198"/>
      <c r="AG228" s="216"/>
      <c r="AH228" s="199"/>
      <c r="AI228" s="197"/>
      <c r="AJ228" s="197"/>
      <c r="AK228" s="113"/>
      <c r="AL228" s="113"/>
      <c r="AM228" s="113"/>
      <c r="AN228" s="2">
        <f t="shared" si="60"/>
        <v>0</v>
      </c>
      <c r="AO228" s="2">
        <f t="shared" si="61"/>
        <v>0</v>
      </c>
      <c r="AP228" s="2">
        <f>IF(AA228='User Input'!$C$1,1,0)</f>
        <v>0</v>
      </c>
      <c r="AQ228" s="2">
        <f t="shared" ref="AQ228:AQ291" si="63">AP228+AQ227</f>
        <v>0</v>
      </c>
      <c r="AR228" s="2">
        <f t="shared" ref="AR228:AR291" si="64">IF(AQ228=AQ227,0,AQ228)</f>
        <v>0</v>
      </c>
      <c r="AS228" s="2">
        <f t="shared" ref="AS228:AS291" si="65">Z228</f>
        <v>0</v>
      </c>
      <c r="AT228" s="2">
        <f t="shared" ref="AT228:AT291" si="66">AB228</f>
        <v>0</v>
      </c>
      <c r="AU228" s="9">
        <f t="shared" ref="AU228:AU291" si="67">AG228</f>
        <v>0</v>
      </c>
    </row>
    <row r="229" spans="1:47" s="202" customFormat="1">
      <c r="A229" s="277">
        <f t="shared" si="62"/>
        <v>227</v>
      </c>
      <c r="B229" s="277">
        <f>IFERROR(VLOOKUP(C229,Import!$B$3:$T$450,19,FALSE),"")</f>
        <v>364</v>
      </c>
      <c r="C229" s="111" t="str">
        <f>IFERROR(VLOOKUP(A229,Import!$V$3:$X$419,3,FALSE),"")</f>
        <v>Ryan Ludwick</v>
      </c>
      <c r="D229" s="236"/>
      <c r="E229" s="240"/>
      <c r="F229" s="112" t="str">
        <f>IFERROR(VLOOKUP($C229,Import!$B$3:$L$408,2,FALSE),"")</f>
        <v>CIN</v>
      </c>
      <c r="G229" s="112" t="str">
        <f>IFERROR(VLOOKUP($C229,Import!$B$3:$L$408,3,FALSE),"")</f>
        <v>OF</v>
      </c>
      <c r="H229" s="112" t="str">
        <f>IFERROR(VLOOKUP($C229,Import!$B$3:$L$408,4,FALSE),"")</f>
        <v>OF</v>
      </c>
      <c r="I229" s="112">
        <f>IFERROR(VLOOKUP($C229,Import!$B$3:$L$408,5,FALSE),"")</f>
        <v>-2</v>
      </c>
      <c r="J229" s="112" t="str">
        <f>IFERROR(VLOOKUP($C229,Import!$B$3:$L$408,2,FALSE),"")</f>
        <v>CIN</v>
      </c>
      <c r="K229" s="112">
        <f>IFERROR(VLOOKUP($C229,Import!$B$3:$L$408,6,FALSE),"")</f>
        <v>454</v>
      </c>
      <c r="L229" s="112">
        <f>IFERROR(VLOOKUP($C229,Import!$B$3:$L$408,7,FALSE),"")</f>
        <v>48</v>
      </c>
      <c r="M229" s="112">
        <f>IFERROR(VLOOKUP($C229,Import!$B$3:$L$408,8,FALSE),"")</f>
        <v>17</v>
      </c>
      <c r="N229" s="112">
        <f>IFERROR(VLOOKUP($C229,Import!$B$3:$L$408,9,FALSE),"")</f>
        <v>61</v>
      </c>
      <c r="O229" s="112">
        <f>IFERROR(VLOOKUP($C229,Import!$B$3:$L$408,10,FALSE),"")</f>
        <v>1</v>
      </c>
      <c r="P229" s="278">
        <f>IFERROR(VLOOKUP($C229,Import!$B$3:$L$408,11,FALSE),"")</f>
        <v>0.23799999999999999</v>
      </c>
      <c r="Q229" s="2">
        <f t="shared" si="54"/>
        <v>108.05199999999999</v>
      </c>
      <c r="R229" s="2">
        <f>IF(D229='User Input'!$C$1,1,0)</f>
        <v>0</v>
      </c>
      <c r="S229" s="2">
        <f t="shared" si="58"/>
        <v>0</v>
      </c>
      <c r="T229" s="2">
        <f t="shared" si="59"/>
        <v>0</v>
      </c>
      <c r="U229" s="2" t="str">
        <f t="shared" si="55"/>
        <v>Ryan Ludwick</v>
      </c>
      <c r="V229" s="2">
        <f t="shared" si="56"/>
        <v>0</v>
      </c>
      <c r="W229" s="9" t="str">
        <f t="shared" si="57"/>
        <v>CIN</v>
      </c>
      <c r="X229" s="221"/>
      <c r="Y229" s="276"/>
      <c r="Z229" s="209"/>
      <c r="AA229" s="235"/>
      <c r="AB229" s="206"/>
      <c r="AC229" s="198"/>
      <c r="AD229" s="198"/>
      <c r="AE229" s="198"/>
      <c r="AF229" s="198"/>
      <c r="AG229" s="216"/>
      <c r="AH229" s="199"/>
      <c r="AI229" s="197"/>
      <c r="AJ229" s="197"/>
      <c r="AK229" s="113"/>
      <c r="AL229" s="113"/>
      <c r="AM229" s="113"/>
      <c r="AN229" s="2">
        <f t="shared" si="60"/>
        <v>0</v>
      </c>
      <c r="AO229" s="2">
        <f t="shared" si="61"/>
        <v>0</v>
      </c>
      <c r="AP229" s="2">
        <f>IF(AA229='User Input'!$C$1,1,0)</f>
        <v>0</v>
      </c>
      <c r="AQ229" s="2">
        <f t="shared" si="63"/>
        <v>0</v>
      </c>
      <c r="AR229" s="2">
        <f t="shared" si="64"/>
        <v>0</v>
      </c>
      <c r="AS229" s="2">
        <f t="shared" si="65"/>
        <v>0</v>
      </c>
      <c r="AT229" s="2">
        <f t="shared" si="66"/>
        <v>0</v>
      </c>
      <c r="AU229" s="9">
        <f t="shared" si="67"/>
        <v>0</v>
      </c>
    </row>
    <row r="230" spans="1:47" s="202" customFormat="1">
      <c r="A230" s="277">
        <f t="shared" si="62"/>
        <v>228</v>
      </c>
      <c r="B230" s="277">
        <f>IFERROR(VLOOKUP(C230,Import!$B$3:$T$450,19,FALSE),"")</f>
        <v>365</v>
      </c>
      <c r="C230" s="111" t="str">
        <f>IFERROR(VLOOKUP(A230,Import!$V$3:$X$419,3,FALSE),"")</f>
        <v>Cody Ross</v>
      </c>
      <c r="D230" s="236"/>
      <c r="E230" s="240"/>
      <c r="F230" s="112" t="str">
        <f>IFERROR(VLOOKUP($C230,Import!$B$3:$L$408,2,FALSE),"")</f>
        <v>ARI</v>
      </c>
      <c r="G230" s="112" t="str">
        <f>IFERROR(VLOOKUP($C230,Import!$B$3:$L$408,3,FALSE),"")</f>
        <v>OF</v>
      </c>
      <c r="H230" s="112" t="str">
        <f>IFERROR(VLOOKUP($C230,Import!$B$3:$L$408,4,FALSE),"")</f>
        <v>OF</v>
      </c>
      <c r="I230" s="112">
        <f>IFERROR(VLOOKUP($C230,Import!$B$3:$L$408,5,FALSE),"")</f>
        <v>-2</v>
      </c>
      <c r="J230" s="112" t="str">
        <f>IFERROR(VLOOKUP($C230,Import!$B$3:$L$408,2,FALSE),"")</f>
        <v>ARI</v>
      </c>
      <c r="K230" s="112">
        <f>IFERROR(VLOOKUP($C230,Import!$B$3:$L$408,6,FALSE),"")</f>
        <v>443</v>
      </c>
      <c r="L230" s="112">
        <f>IFERROR(VLOOKUP($C230,Import!$B$3:$L$408,7,FALSE),"")</f>
        <v>54</v>
      </c>
      <c r="M230" s="112">
        <f>IFERROR(VLOOKUP($C230,Import!$B$3:$L$408,8,FALSE),"")</f>
        <v>15</v>
      </c>
      <c r="N230" s="112">
        <f>IFERROR(VLOOKUP($C230,Import!$B$3:$L$408,9,FALSE),"")</f>
        <v>65</v>
      </c>
      <c r="O230" s="112">
        <f>IFERROR(VLOOKUP($C230,Import!$B$3:$L$408,10,FALSE),"")</f>
        <v>4</v>
      </c>
      <c r="P230" s="278">
        <f>IFERROR(VLOOKUP($C230,Import!$B$3:$L$408,11,FALSE),"")</f>
        <v>0.26200000000000001</v>
      </c>
      <c r="Q230" s="2">
        <f t="shared" si="54"/>
        <v>116.066</v>
      </c>
      <c r="R230" s="2">
        <f>IF(D230='User Input'!$C$1,1,0)</f>
        <v>0</v>
      </c>
      <c r="S230" s="2">
        <f t="shared" si="58"/>
        <v>0</v>
      </c>
      <c r="T230" s="2">
        <f t="shared" si="59"/>
        <v>0</v>
      </c>
      <c r="U230" s="2" t="str">
        <f t="shared" si="55"/>
        <v>Cody Ross</v>
      </c>
      <c r="V230" s="2">
        <f t="shared" si="56"/>
        <v>0</v>
      </c>
      <c r="W230" s="9" t="str">
        <f t="shared" si="57"/>
        <v>ARI</v>
      </c>
      <c r="X230" s="221"/>
      <c r="Y230" s="276"/>
      <c r="Z230" s="209"/>
      <c r="AA230" s="235"/>
      <c r="AB230" s="206"/>
      <c r="AC230" s="198"/>
      <c r="AD230" s="198"/>
      <c r="AE230" s="198"/>
      <c r="AF230" s="198"/>
      <c r="AG230" s="216"/>
      <c r="AH230" s="199"/>
      <c r="AI230" s="197"/>
      <c r="AJ230" s="197"/>
      <c r="AK230" s="113"/>
      <c r="AL230" s="113"/>
      <c r="AM230" s="113"/>
      <c r="AN230" s="2">
        <f t="shared" si="60"/>
        <v>0</v>
      </c>
      <c r="AO230" s="2">
        <f t="shared" si="61"/>
        <v>0</v>
      </c>
      <c r="AP230" s="2">
        <f>IF(AA230='User Input'!$C$1,1,0)</f>
        <v>0</v>
      </c>
      <c r="AQ230" s="2">
        <f t="shared" si="63"/>
        <v>0</v>
      </c>
      <c r="AR230" s="2">
        <f t="shared" si="64"/>
        <v>0</v>
      </c>
      <c r="AS230" s="2">
        <f t="shared" si="65"/>
        <v>0</v>
      </c>
      <c r="AT230" s="2">
        <f t="shared" si="66"/>
        <v>0</v>
      </c>
      <c r="AU230" s="9">
        <f t="shared" si="67"/>
        <v>0</v>
      </c>
    </row>
    <row r="231" spans="1:47" s="202" customFormat="1">
      <c r="A231" s="277">
        <f t="shared" si="62"/>
        <v>229</v>
      </c>
      <c r="B231" s="277">
        <f>IFERROR(VLOOKUP(C231,Import!$B$3:$T$450,19,FALSE),"")</f>
        <v>366</v>
      </c>
      <c r="C231" s="111" t="str">
        <f>IFERROR(VLOOKUP(A231,Import!$V$3:$X$419,3,FALSE),"")</f>
        <v>David DeJesus</v>
      </c>
      <c r="D231" s="236"/>
      <c r="E231" s="240"/>
      <c r="F231" s="112" t="str">
        <f>IFERROR(VLOOKUP($C231,Import!$B$3:$L$408,2,FALSE),"")</f>
        <v>TB</v>
      </c>
      <c r="G231" s="112" t="str">
        <f>IFERROR(VLOOKUP($C231,Import!$B$3:$L$408,3,FALSE),"")</f>
        <v>OF</v>
      </c>
      <c r="H231" s="112" t="str">
        <f>IFERROR(VLOOKUP($C231,Import!$B$3:$L$408,4,FALSE),"")</f>
        <v>OF</v>
      </c>
      <c r="I231" s="112">
        <f>IFERROR(VLOOKUP($C231,Import!$B$3:$L$408,5,FALSE),"")</f>
        <v>-2</v>
      </c>
      <c r="J231" s="112" t="str">
        <f>IFERROR(VLOOKUP($C231,Import!$B$3:$L$408,2,FALSE),"")</f>
        <v>TB</v>
      </c>
      <c r="K231" s="112">
        <f>IFERROR(VLOOKUP($C231,Import!$B$3:$L$408,6,FALSE),"")</f>
        <v>477</v>
      </c>
      <c r="L231" s="112">
        <f>IFERROR(VLOOKUP($C231,Import!$B$3:$L$408,7,FALSE),"")</f>
        <v>69</v>
      </c>
      <c r="M231" s="112">
        <f>IFERROR(VLOOKUP($C231,Import!$B$3:$L$408,8,FALSE),"")</f>
        <v>11</v>
      </c>
      <c r="N231" s="112">
        <f>IFERROR(VLOOKUP($C231,Import!$B$3:$L$408,9,FALSE),"")</f>
        <v>39</v>
      </c>
      <c r="O231" s="112">
        <f>IFERROR(VLOOKUP($C231,Import!$B$3:$L$408,10,FALSE),"")</f>
        <v>8</v>
      </c>
      <c r="P231" s="278">
        <f>IFERROR(VLOOKUP($C231,Import!$B$3:$L$408,11,FALSE),"")</f>
        <v>0.26100000000000001</v>
      </c>
      <c r="Q231" s="2">
        <f t="shared" si="54"/>
        <v>124.497</v>
      </c>
      <c r="R231" s="2">
        <f>IF(D231='User Input'!$C$1,1,0)</f>
        <v>0</v>
      </c>
      <c r="S231" s="2">
        <f t="shared" si="58"/>
        <v>0</v>
      </c>
      <c r="T231" s="2">
        <f t="shared" si="59"/>
        <v>0</v>
      </c>
      <c r="U231" s="2" t="str">
        <f t="shared" si="55"/>
        <v>David DeJesus</v>
      </c>
      <c r="V231" s="2">
        <f t="shared" si="56"/>
        <v>0</v>
      </c>
      <c r="W231" s="9" t="str">
        <f t="shared" si="57"/>
        <v>TB</v>
      </c>
      <c r="X231" s="221"/>
      <c r="Y231" s="276"/>
      <c r="Z231" s="209"/>
      <c r="AA231" s="235"/>
      <c r="AB231" s="206"/>
      <c r="AC231" s="198"/>
      <c r="AD231" s="198"/>
      <c r="AE231" s="198"/>
      <c r="AF231" s="198"/>
      <c r="AG231" s="216"/>
      <c r="AH231" s="199"/>
      <c r="AI231" s="197"/>
      <c r="AJ231" s="197"/>
      <c r="AK231" s="113"/>
      <c r="AL231" s="113"/>
      <c r="AM231" s="113"/>
      <c r="AN231" s="2">
        <f t="shared" si="60"/>
        <v>0</v>
      </c>
      <c r="AO231" s="2">
        <f t="shared" si="61"/>
        <v>0</v>
      </c>
      <c r="AP231" s="2">
        <f>IF(AA231='User Input'!$C$1,1,0)</f>
        <v>0</v>
      </c>
      <c r="AQ231" s="2">
        <f t="shared" si="63"/>
        <v>0</v>
      </c>
      <c r="AR231" s="2">
        <f t="shared" si="64"/>
        <v>0</v>
      </c>
      <c r="AS231" s="2">
        <f t="shared" si="65"/>
        <v>0</v>
      </c>
      <c r="AT231" s="2">
        <f t="shared" si="66"/>
        <v>0</v>
      </c>
      <c r="AU231" s="9">
        <f t="shared" si="67"/>
        <v>0</v>
      </c>
    </row>
    <row r="232" spans="1:47" s="202" customFormat="1">
      <c r="A232" s="277">
        <f t="shared" si="62"/>
        <v>230</v>
      </c>
      <c r="B232" s="277">
        <f>IFERROR(VLOOKUP(C232,Import!$B$3:$T$450,19,FALSE),"")</f>
        <v>367</v>
      </c>
      <c r="C232" s="111" t="str">
        <f>IFERROR(VLOOKUP(A232,Import!$V$3:$X$419,3,FALSE),"")</f>
        <v>Tyler Flowers</v>
      </c>
      <c r="D232" s="236"/>
      <c r="E232" s="240"/>
      <c r="F232" s="112" t="str">
        <f>IFERROR(VLOOKUP($C232,Import!$B$3:$L$408,2,FALSE),"")</f>
        <v>CHA</v>
      </c>
      <c r="G232" s="112" t="str">
        <f>IFERROR(VLOOKUP($C232,Import!$B$3:$L$408,3,FALSE),"")</f>
        <v>C</v>
      </c>
      <c r="H232" s="112" t="str">
        <f>IFERROR(VLOOKUP($C232,Import!$B$3:$L$408,4,FALSE),"")</f>
        <v>C</v>
      </c>
      <c r="I232" s="112">
        <f>IFERROR(VLOOKUP($C232,Import!$B$3:$L$408,5,FALSE),"")</f>
        <v>-2</v>
      </c>
      <c r="J232" s="112" t="str">
        <f>IFERROR(VLOOKUP($C232,Import!$B$3:$L$408,2,FALSE),"")</f>
        <v>CHA</v>
      </c>
      <c r="K232" s="112">
        <f>IFERROR(VLOOKUP($C232,Import!$B$3:$L$408,6,FALSE),"")</f>
        <v>451</v>
      </c>
      <c r="L232" s="112">
        <f>IFERROR(VLOOKUP($C232,Import!$B$3:$L$408,7,FALSE),"")</f>
        <v>41</v>
      </c>
      <c r="M232" s="112">
        <f>IFERROR(VLOOKUP($C232,Import!$B$3:$L$408,8,FALSE),"")</f>
        <v>15</v>
      </c>
      <c r="N232" s="112">
        <f>IFERROR(VLOOKUP($C232,Import!$B$3:$L$408,9,FALSE),"")</f>
        <v>50</v>
      </c>
      <c r="O232" s="112">
        <f>IFERROR(VLOOKUP($C232,Import!$B$3:$L$408,10,FALSE),"")</f>
        <v>1</v>
      </c>
      <c r="P232" s="278">
        <f>IFERROR(VLOOKUP($C232,Import!$B$3:$L$408,11,FALSE),"")</f>
        <v>0.216</v>
      </c>
      <c r="Q232" s="2">
        <f t="shared" si="54"/>
        <v>97.415999999999997</v>
      </c>
      <c r="R232" s="2">
        <f>IF(D232='User Input'!$C$1,1,0)</f>
        <v>0</v>
      </c>
      <c r="S232" s="2">
        <f t="shared" si="58"/>
        <v>0</v>
      </c>
      <c r="T232" s="2">
        <f t="shared" si="59"/>
        <v>0</v>
      </c>
      <c r="U232" s="2" t="str">
        <f t="shared" si="55"/>
        <v>Tyler Flowers</v>
      </c>
      <c r="V232" s="2">
        <f t="shared" si="56"/>
        <v>0</v>
      </c>
      <c r="W232" s="9" t="str">
        <f t="shared" si="57"/>
        <v>CHA</v>
      </c>
      <c r="X232" s="221"/>
      <c r="Y232" s="276"/>
      <c r="Z232" s="209"/>
      <c r="AA232" s="235"/>
      <c r="AB232" s="206"/>
      <c r="AC232" s="198"/>
      <c r="AD232" s="198"/>
      <c r="AE232" s="198"/>
      <c r="AF232" s="198"/>
      <c r="AG232" s="216"/>
      <c r="AH232" s="199"/>
      <c r="AI232" s="197"/>
      <c r="AJ232" s="197"/>
      <c r="AK232" s="113"/>
      <c r="AL232" s="113"/>
      <c r="AM232" s="113"/>
      <c r="AN232" s="2">
        <f t="shared" si="60"/>
        <v>0</v>
      </c>
      <c r="AO232" s="2">
        <f t="shared" si="61"/>
        <v>0</v>
      </c>
      <c r="AP232" s="2">
        <f>IF(AA232='User Input'!$C$1,1,0)</f>
        <v>0</v>
      </c>
      <c r="AQ232" s="2">
        <f t="shared" si="63"/>
        <v>0</v>
      </c>
      <c r="AR232" s="2">
        <f t="shared" si="64"/>
        <v>0</v>
      </c>
      <c r="AS232" s="2">
        <f t="shared" si="65"/>
        <v>0</v>
      </c>
      <c r="AT232" s="2">
        <f t="shared" si="66"/>
        <v>0</v>
      </c>
      <c r="AU232" s="9">
        <f t="shared" si="67"/>
        <v>0</v>
      </c>
    </row>
    <row r="233" spans="1:47" s="202" customFormat="1">
      <c r="A233" s="277">
        <f t="shared" si="62"/>
        <v>231</v>
      </c>
      <c r="B233" s="277">
        <f>IFERROR(VLOOKUP(C233,Import!$B$3:$T$450,19,FALSE),"")</f>
        <v>368</v>
      </c>
      <c r="C233" s="111" t="str">
        <f>IFERROR(VLOOKUP(A233,Import!$V$3:$X$419,3,FALSE),"")</f>
        <v>Logan Morrison</v>
      </c>
      <c r="D233" s="235"/>
      <c r="E233" s="204"/>
      <c r="F233" s="112" t="str">
        <f>IFERROR(VLOOKUP($C233,Import!$B$3:$L$408,2,FALSE),"")</f>
        <v>SEA</v>
      </c>
      <c r="G233" s="112" t="str">
        <f>IFERROR(VLOOKUP($C233,Import!$B$3:$L$408,3,FALSE),"")</f>
        <v>1B</v>
      </c>
      <c r="H233" s="112" t="str">
        <f>IFERROR(VLOOKUP($C233,Import!$B$3:$L$408,4,FALSE),"")</f>
        <v>1B</v>
      </c>
      <c r="I233" s="112">
        <f>IFERROR(VLOOKUP($C233,Import!$B$3:$L$408,5,FALSE),"")</f>
        <v>-2</v>
      </c>
      <c r="J233" s="112" t="str">
        <f>IFERROR(VLOOKUP($C233,Import!$B$3:$L$408,2,FALSE),"")</f>
        <v>SEA</v>
      </c>
      <c r="K233" s="112">
        <f>IFERROR(VLOOKUP($C233,Import!$B$3:$L$408,6,FALSE),"")</f>
        <v>521</v>
      </c>
      <c r="L233" s="112">
        <f>IFERROR(VLOOKUP($C233,Import!$B$3:$L$408,7,FALSE),"")</f>
        <v>61</v>
      </c>
      <c r="M233" s="112">
        <f>IFERROR(VLOOKUP($C233,Import!$B$3:$L$408,8,FALSE),"")</f>
        <v>17</v>
      </c>
      <c r="N233" s="112">
        <f>IFERROR(VLOOKUP($C233,Import!$B$3:$L$408,9,FALSE),"")</f>
        <v>70</v>
      </c>
      <c r="O233" s="112">
        <f>IFERROR(VLOOKUP($C233,Import!$B$3:$L$408,10,FALSE),"")</f>
        <v>0</v>
      </c>
      <c r="P233" s="278">
        <f>IFERROR(VLOOKUP($C233,Import!$B$3:$L$408,11,FALSE),"")</f>
        <v>0.245</v>
      </c>
      <c r="Q233" s="2">
        <f t="shared" si="54"/>
        <v>127.645</v>
      </c>
      <c r="R233" s="2">
        <f>IF(D233='User Input'!$C$1,1,0)</f>
        <v>0</v>
      </c>
      <c r="S233" s="2">
        <f t="shared" si="58"/>
        <v>0</v>
      </c>
      <c r="T233" s="2">
        <f t="shared" si="59"/>
        <v>0</v>
      </c>
      <c r="U233" s="2" t="str">
        <f t="shared" si="55"/>
        <v>Logan Morrison</v>
      </c>
      <c r="V233" s="2">
        <f t="shared" si="56"/>
        <v>0</v>
      </c>
      <c r="W233" s="9" t="str">
        <f t="shared" si="57"/>
        <v>SEA</v>
      </c>
      <c r="X233" s="221"/>
      <c r="Y233" s="276"/>
      <c r="Z233" s="209"/>
      <c r="AA233" s="235"/>
      <c r="AB233" s="206"/>
      <c r="AC233" s="198"/>
      <c r="AD233" s="198"/>
      <c r="AE233" s="198"/>
      <c r="AF233" s="198"/>
      <c r="AG233" s="216"/>
      <c r="AH233" s="199"/>
      <c r="AI233" s="197"/>
      <c r="AJ233" s="197"/>
      <c r="AK233" s="113"/>
      <c r="AL233" s="113"/>
      <c r="AM233" s="113"/>
      <c r="AN233" s="2">
        <f t="shared" si="60"/>
        <v>0</v>
      </c>
      <c r="AO233" s="2">
        <f t="shared" si="61"/>
        <v>0</v>
      </c>
      <c r="AP233" s="2">
        <f>IF(AA233='User Input'!$C$1,1,0)</f>
        <v>0</v>
      </c>
      <c r="AQ233" s="2">
        <f t="shared" si="63"/>
        <v>0</v>
      </c>
      <c r="AR233" s="2">
        <f t="shared" si="64"/>
        <v>0</v>
      </c>
      <c r="AS233" s="2">
        <f t="shared" si="65"/>
        <v>0</v>
      </c>
      <c r="AT233" s="2">
        <f t="shared" si="66"/>
        <v>0</v>
      </c>
      <c r="AU233" s="9">
        <f t="shared" si="67"/>
        <v>0</v>
      </c>
    </row>
    <row r="234" spans="1:47" s="202" customFormat="1">
      <c r="A234" s="277">
        <f t="shared" si="62"/>
        <v>232</v>
      </c>
      <c r="B234" s="277">
        <f>IFERROR(VLOOKUP(C234,Import!$B$3:$T$450,19,FALSE),"")</f>
        <v>369</v>
      </c>
      <c r="C234" s="111" t="str">
        <f>IFERROR(VLOOKUP(A234,Import!$V$3:$X$419,3,FALSE),"")</f>
        <v>Dee Gordon</v>
      </c>
      <c r="D234" s="236"/>
      <c r="E234" s="240"/>
      <c r="F234" s="112" t="str">
        <f>IFERROR(VLOOKUP($C234,Import!$B$3:$L$408,2,FALSE),"")</f>
        <v>LAN</v>
      </c>
      <c r="G234" s="112" t="str">
        <f>IFERROR(VLOOKUP($C234,Import!$B$3:$L$408,3,FALSE),"")</f>
        <v>SS</v>
      </c>
      <c r="H234" s="112" t="str">
        <f>IFERROR(VLOOKUP($C234,Import!$B$3:$L$408,4,FALSE),"")</f>
        <v>SS</v>
      </c>
      <c r="I234" s="112">
        <f>IFERROR(VLOOKUP($C234,Import!$B$3:$L$408,5,FALSE),"")</f>
        <v>-2</v>
      </c>
      <c r="J234" s="112" t="str">
        <f>IFERROR(VLOOKUP($C234,Import!$B$3:$L$408,2,FALSE),"")</f>
        <v>LAN</v>
      </c>
      <c r="K234" s="112">
        <f>IFERROR(VLOOKUP($C234,Import!$B$3:$L$408,6,FALSE),"")</f>
        <v>250</v>
      </c>
      <c r="L234" s="112">
        <f>IFERROR(VLOOKUP($C234,Import!$B$3:$L$408,7,FALSE),"")</f>
        <v>42</v>
      </c>
      <c r="M234" s="112">
        <f>IFERROR(VLOOKUP($C234,Import!$B$3:$L$408,8,FALSE),"")</f>
        <v>1</v>
      </c>
      <c r="N234" s="112">
        <f>IFERROR(VLOOKUP($C234,Import!$B$3:$L$408,9,FALSE),"")</f>
        <v>19</v>
      </c>
      <c r="O234" s="112">
        <f>IFERROR(VLOOKUP($C234,Import!$B$3:$L$408,10,FALSE),"")</f>
        <v>25</v>
      </c>
      <c r="P234" s="278">
        <f>IFERROR(VLOOKUP($C234,Import!$B$3:$L$408,11,FALSE),"")</f>
        <v>0.23100000000000001</v>
      </c>
      <c r="Q234" s="2">
        <f t="shared" si="54"/>
        <v>57.75</v>
      </c>
      <c r="R234" s="2">
        <f>IF(D234='User Input'!$C$1,1,0)</f>
        <v>0</v>
      </c>
      <c r="S234" s="2">
        <f t="shared" si="58"/>
        <v>0</v>
      </c>
      <c r="T234" s="2">
        <f t="shared" si="59"/>
        <v>0</v>
      </c>
      <c r="U234" s="2" t="str">
        <f t="shared" si="55"/>
        <v>Dee Gordon</v>
      </c>
      <c r="V234" s="2">
        <f t="shared" si="56"/>
        <v>0</v>
      </c>
      <c r="W234" s="9" t="str">
        <f t="shared" si="57"/>
        <v>LAN</v>
      </c>
      <c r="X234" s="221"/>
      <c r="Y234" s="276"/>
      <c r="Z234" s="226"/>
      <c r="AA234" s="235"/>
      <c r="AB234" s="206"/>
      <c r="AC234" s="198"/>
      <c r="AD234" s="198"/>
      <c r="AE234" s="198"/>
      <c r="AF234" s="198"/>
      <c r="AG234" s="216"/>
      <c r="AH234" s="199"/>
      <c r="AI234" s="197"/>
      <c r="AJ234" s="197"/>
      <c r="AK234" s="113"/>
      <c r="AL234" s="113"/>
      <c r="AM234" s="113"/>
      <c r="AN234" s="2">
        <f t="shared" si="60"/>
        <v>0</v>
      </c>
      <c r="AO234" s="2">
        <f t="shared" si="61"/>
        <v>0</v>
      </c>
      <c r="AP234" s="2">
        <f>IF(AA234='User Input'!$C$1,1,0)</f>
        <v>0</v>
      </c>
      <c r="AQ234" s="2">
        <f t="shared" si="63"/>
        <v>0</v>
      </c>
      <c r="AR234" s="2">
        <f t="shared" si="64"/>
        <v>0</v>
      </c>
      <c r="AS234" s="2">
        <f t="shared" si="65"/>
        <v>0</v>
      </c>
      <c r="AT234" s="2">
        <f t="shared" si="66"/>
        <v>0</v>
      </c>
      <c r="AU234" s="9">
        <f t="shared" si="67"/>
        <v>0</v>
      </c>
    </row>
    <row r="235" spans="1:47" s="202" customFormat="1">
      <c r="A235" s="277">
        <f t="shared" si="62"/>
        <v>233</v>
      </c>
      <c r="B235" s="277">
        <f>IFERROR(VLOOKUP(C235,Import!$B$3:$T$450,19,FALSE),"")</f>
        <v>370</v>
      </c>
      <c r="C235" s="111" t="str">
        <f>IFERROR(VLOOKUP(A235,Import!$V$3:$X$419,3,FALSE),"")</f>
        <v>Stephen Drew</v>
      </c>
      <c r="D235" s="235"/>
      <c r="E235" s="120"/>
      <c r="F235" s="112" t="str">
        <f>IFERROR(VLOOKUP($C235,Import!$B$3:$L$408,2,FALSE),"")</f>
        <v>FA</v>
      </c>
      <c r="G235" s="112" t="str">
        <f>IFERROR(VLOOKUP($C235,Import!$B$3:$L$408,3,FALSE),"")</f>
        <v>SS</v>
      </c>
      <c r="H235" s="112" t="str">
        <f>IFERROR(VLOOKUP($C235,Import!$B$3:$L$408,4,FALSE),"")</f>
        <v>SS</v>
      </c>
      <c r="I235" s="112">
        <f>IFERROR(VLOOKUP($C235,Import!$B$3:$L$408,5,FALSE),"")</f>
        <v>-2</v>
      </c>
      <c r="J235" s="112" t="str">
        <f>IFERROR(VLOOKUP($C235,Import!$B$3:$L$408,2,FALSE),"")</f>
        <v>FA</v>
      </c>
      <c r="K235" s="112">
        <f>IFERROR(VLOOKUP($C235,Import!$B$3:$L$408,6,FALSE),"")</f>
        <v>432</v>
      </c>
      <c r="L235" s="112">
        <f>IFERROR(VLOOKUP($C235,Import!$B$3:$L$408,7,FALSE),"")</f>
        <v>52</v>
      </c>
      <c r="M235" s="112">
        <f>IFERROR(VLOOKUP($C235,Import!$B$3:$L$408,8,FALSE),"")</f>
        <v>9</v>
      </c>
      <c r="N235" s="112">
        <f>IFERROR(VLOOKUP($C235,Import!$B$3:$L$408,9,FALSE),"")</f>
        <v>57</v>
      </c>
      <c r="O235" s="112">
        <f>IFERROR(VLOOKUP($C235,Import!$B$3:$L$408,10,FALSE),"")</f>
        <v>3</v>
      </c>
      <c r="P235" s="278">
        <f>IFERROR(VLOOKUP($C235,Import!$B$3:$L$408,11,FALSE),"")</f>
        <v>0.24199999999999999</v>
      </c>
      <c r="Q235" s="2">
        <f t="shared" si="54"/>
        <v>104.544</v>
      </c>
      <c r="R235" s="2">
        <f>IF(D235='User Input'!$C$1,1,0)</f>
        <v>0</v>
      </c>
      <c r="S235" s="2">
        <f t="shared" si="58"/>
        <v>0</v>
      </c>
      <c r="T235" s="2">
        <f t="shared" si="59"/>
        <v>0</v>
      </c>
      <c r="U235" s="2" t="str">
        <f t="shared" si="55"/>
        <v>Stephen Drew</v>
      </c>
      <c r="V235" s="2">
        <f t="shared" si="56"/>
        <v>0</v>
      </c>
      <c r="W235" s="9" t="str">
        <f t="shared" si="57"/>
        <v>FA</v>
      </c>
      <c r="X235" s="221"/>
      <c r="Y235" s="276"/>
      <c r="Z235" s="226"/>
      <c r="AA235" s="235"/>
      <c r="AB235" s="206"/>
      <c r="AC235" s="198"/>
      <c r="AD235" s="198"/>
      <c r="AE235" s="198"/>
      <c r="AF235" s="198"/>
      <c r="AG235" s="216"/>
      <c r="AH235" s="199"/>
      <c r="AI235" s="197"/>
      <c r="AJ235" s="197"/>
      <c r="AK235" s="113"/>
      <c r="AL235" s="113"/>
      <c r="AM235" s="113"/>
      <c r="AN235" s="2">
        <f t="shared" si="60"/>
        <v>0</v>
      </c>
      <c r="AO235" s="2">
        <f t="shared" si="61"/>
        <v>0</v>
      </c>
      <c r="AP235" s="2">
        <f>IF(AA235='User Input'!$C$1,1,0)</f>
        <v>0</v>
      </c>
      <c r="AQ235" s="2">
        <f t="shared" si="63"/>
        <v>0</v>
      </c>
      <c r="AR235" s="2">
        <f t="shared" si="64"/>
        <v>0</v>
      </c>
      <c r="AS235" s="2">
        <f t="shared" si="65"/>
        <v>0</v>
      </c>
      <c r="AT235" s="2">
        <f t="shared" si="66"/>
        <v>0</v>
      </c>
      <c r="AU235" s="9">
        <f t="shared" si="67"/>
        <v>0</v>
      </c>
    </row>
    <row r="236" spans="1:47" s="202" customFormat="1">
      <c r="A236" s="277">
        <f t="shared" si="62"/>
        <v>234</v>
      </c>
      <c r="B236" s="277">
        <f>IFERROR(VLOOKUP(C236,Import!$B$3:$T$450,19,FALSE),"")</f>
        <v>371</v>
      </c>
      <c r="C236" s="111" t="str">
        <f>IFERROR(VLOOKUP(A236,Import!$V$3:$X$419,3,FALSE),"")</f>
        <v>Russell Martin</v>
      </c>
      <c r="D236" s="235"/>
      <c r="E236" s="204"/>
      <c r="F236" s="112" t="str">
        <f>IFERROR(VLOOKUP($C236,Import!$B$3:$L$408,2,FALSE),"")</f>
        <v>PIT</v>
      </c>
      <c r="G236" s="112" t="str">
        <f>IFERROR(VLOOKUP($C236,Import!$B$3:$L$408,3,FALSE),"")</f>
        <v>C</v>
      </c>
      <c r="H236" s="112" t="str">
        <f>IFERROR(VLOOKUP($C236,Import!$B$3:$L$408,4,FALSE),"")</f>
        <v>C</v>
      </c>
      <c r="I236" s="112">
        <f>IFERROR(VLOOKUP($C236,Import!$B$3:$L$408,5,FALSE),"")</f>
        <v>-2</v>
      </c>
      <c r="J236" s="112" t="str">
        <f>IFERROR(VLOOKUP($C236,Import!$B$3:$L$408,2,FALSE),"")</f>
        <v>PIT</v>
      </c>
      <c r="K236" s="112">
        <f>IFERROR(VLOOKUP($C236,Import!$B$3:$L$408,6,FALSE),"")</f>
        <v>440</v>
      </c>
      <c r="L236" s="112">
        <f>IFERROR(VLOOKUP($C236,Import!$B$3:$L$408,7,FALSE),"")</f>
        <v>48</v>
      </c>
      <c r="M236" s="112">
        <f>IFERROR(VLOOKUP($C236,Import!$B$3:$L$408,8,FALSE),"")</f>
        <v>16</v>
      </c>
      <c r="N236" s="112">
        <f>IFERROR(VLOOKUP($C236,Import!$B$3:$L$408,9,FALSE),"")</f>
        <v>60</v>
      </c>
      <c r="O236" s="112">
        <f>IFERROR(VLOOKUP($C236,Import!$B$3:$L$408,10,FALSE),"")</f>
        <v>5</v>
      </c>
      <c r="P236" s="278">
        <f>IFERROR(VLOOKUP($C236,Import!$B$3:$L$408,11,FALSE),"")</f>
        <v>0.22</v>
      </c>
      <c r="Q236" s="2">
        <f t="shared" si="54"/>
        <v>96.8</v>
      </c>
      <c r="R236" s="2">
        <f>IF(D236='User Input'!$C$1,1,0)</f>
        <v>0</v>
      </c>
      <c r="S236" s="2">
        <f t="shared" si="58"/>
        <v>0</v>
      </c>
      <c r="T236" s="2">
        <f t="shared" si="59"/>
        <v>0</v>
      </c>
      <c r="U236" s="2" t="str">
        <f t="shared" si="55"/>
        <v>Russell Martin</v>
      </c>
      <c r="V236" s="2">
        <f t="shared" si="56"/>
        <v>0</v>
      </c>
      <c r="W236" s="9" t="str">
        <f t="shared" si="57"/>
        <v>PIT</v>
      </c>
      <c r="X236" s="221"/>
      <c r="Y236" s="276"/>
      <c r="Z236" s="209"/>
      <c r="AA236" s="235"/>
      <c r="AB236" s="206"/>
      <c r="AC236" s="198"/>
      <c r="AD236" s="198"/>
      <c r="AE236" s="198"/>
      <c r="AF236" s="198"/>
      <c r="AG236" s="216"/>
      <c r="AH236" s="199"/>
      <c r="AI236" s="197"/>
      <c r="AJ236" s="197"/>
      <c r="AK236" s="113"/>
      <c r="AL236" s="113"/>
      <c r="AM236" s="113"/>
      <c r="AN236" s="2">
        <f t="shared" si="60"/>
        <v>0</v>
      </c>
      <c r="AO236" s="2">
        <f t="shared" si="61"/>
        <v>0</v>
      </c>
      <c r="AP236" s="2">
        <f>IF(AA236='User Input'!$C$1,1,0)</f>
        <v>0</v>
      </c>
      <c r="AQ236" s="2">
        <f t="shared" si="63"/>
        <v>0</v>
      </c>
      <c r="AR236" s="2">
        <f t="shared" si="64"/>
        <v>0</v>
      </c>
      <c r="AS236" s="2">
        <f t="shared" si="65"/>
        <v>0</v>
      </c>
      <c r="AT236" s="2">
        <f t="shared" si="66"/>
        <v>0</v>
      </c>
      <c r="AU236" s="9">
        <f t="shared" si="67"/>
        <v>0</v>
      </c>
    </row>
    <row r="237" spans="1:47" s="202" customFormat="1">
      <c r="A237" s="277">
        <f t="shared" si="62"/>
        <v>235</v>
      </c>
      <c r="B237" s="277">
        <f>IFERROR(VLOOKUP(C237,Import!$B$3:$T$450,19,FALSE),"")</f>
        <v>372</v>
      </c>
      <c r="C237" s="111" t="str">
        <f>IFERROR(VLOOKUP(A237,Import!$V$3:$X$419,3,FALSE),"")</f>
        <v>Nolan Reimold</v>
      </c>
      <c r="D237" s="235"/>
      <c r="E237" s="204"/>
      <c r="F237" s="112" t="str">
        <f>IFERROR(VLOOKUP($C237,Import!$B$3:$L$408,2,FALSE),"")</f>
        <v>BAL</v>
      </c>
      <c r="G237" s="112" t="str">
        <f>IFERROR(VLOOKUP($C237,Import!$B$3:$L$408,3,FALSE),"")</f>
        <v>OF</v>
      </c>
      <c r="H237" s="112" t="str">
        <f>IFERROR(VLOOKUP($C237,Import!$B$3:$L$408,4,FALSE),"")</f>
        <v>OF</v>
      </c>
      <c r="I237" s="112">
        <f>IFERROR(VLOOKUP($C237,Import!$B$3:$L$408,5,FALSE),"")</f>
        <v>-2</v>
      </c>
      <c r="J237" s="112" t="str">
        <f>IFERROR(VLOOKUP($C237,Import!$B$3:$L$408,2,FALSE),"")</f>
        <v>BAL</v>
      </c>
      <c r="K237" s="112">
        <f>IFERROR(VLOOKUP($C237,Import!$B$3:$L$408,6,FALSE),"")</f>
        <v>389</v>
      </c>
      <c r="L237" s="112">
        <f>IFERROR(VLOOKUP($C237,Import!$B$3:$L$408,7,FALSE),"")</f>
        <v>42</v>
      </c>
      <c r="M237" s="112">
        <f>IFERROR(VLOOKUP($C237,Import!$B$3:$L$408,8,FALSE),"")</f>
        <v>14</v>
      </c>
      <c r="N237" s="112">
        <f>IFERROR(VLOOKUP($C237,Import!$B$3:$L$408,9,FALSE),"")</f>
        <v>56</v>
      </c>
      <c r="O237" s="112">
        <f>IFERROR(VLOOKUP($C237,Import!$B$3:$L$408,10,FALSE),"")</f>
        <v>3</v>
      </c>
      <c r="P237" s="278">
        <f>IFERROR(VLOOKUP($C237,Import!$B$3:$L$408,11,FALSE),"")</f>
        <v>0.23499999999999999</v>
      </c>
      <c r="Q237" s="2">
        <f t="shared" si="54"/>
        <v>91.414999999999992</v>
      </c>
      <c r="R237" s="2">
        <f>IF(D237='User Input'!$C$1,1,0)</f>
        <v>0</v>
      </c>
      <c r="S237" s="2">
        <f t="shared" si="58"/>
        <v>0</v>
      </c>
      <c r="T237" s="2">
        <f t="shared" si="59"/>
        <v>0</v>
      </c>
      <c r="U237" s="2" t="str">
        <f t="shared" si="55"/>
        <v>Nolan Reimold</v>
      </c>
      <c r="V237" s="2">
        <f t="shared" si="56"/>
        <v>0</v>
      </c>
      <c r="W237" s="9" t="str">
        <f t="shared" si="57"/>
        <v>BAL</v>
      </c>
      <c r="X237" s="221"/>
      <c r="Y237" s="276"/>
      <c r="Z237" s="209"/>
      <c r="AA237" s="235"/>
      <c r="AB237" s="206"/>
      <c r="AC237" s="198"/>
      <c r="AD237" s="198"/>
      <c r="AE237" s="198"/>
      <c r="AF237" s="198"/>
      <c r="AG237" s="216"/>
      <c r="AH237" s="199"/>
      <c r="AI237" s="197"/>
      <c r="AJ237" s="197"/>
      <c r="AK237" s="113"/>
      <c r="AL237" s="113"/>
      <c r="AM237" s="113"/>
      <c r="AN237" s="2">
        <f t="shared" si="60"/>
        <v>0</v>
      </c>
      <c r="AO237" s="2">
        <f t="shared" si="61"/>
        <v>0</v>
      </c>
      <c r="AP237" s="2">
        <f>IF(AA237='User Input'!$C$1,1,0)</f>
        <v>0</v>
      </c>
      <c r="AQ237" s="2">
        <f t="shared" si="63"/>
        <v>0</v>
      </c>
      <c r="AR237" s="2">
        <f t="shared" si="64"/>
        <v>0</v>
      </c>
      <c r="AS237" s="2">
        <f t="shared" si="65"/>
        <v>0</v>
      </c>
      <c r="AT237" s="2">
        <f t="shared" si="66"/>
        <v>0</v>
      </c>
      <c r="AU237" s="9">
        <f t="shared" si="67"/>
        <v>0</v>
      </c>
    </row>
    <row r="238" spans="1:47" s="202" customFormat="1">
      <c r="A238" s="277">
        <f t="shared" si="62"/>
        <v>236</v>
      </c>
      <c r="B238" s="277">
        <f>IFERROR(VLOOKUP(C238,Import!$B$3:$T$450,19,FALSE),"")</f>
        <v>373</v>
      </c>
      <c r="C238" s="111" t="str">
        <f>IFERROR(VLOOKUP(A238,Import!$V$3:$X$419,3,FALSE),"")</f>
        <v>Yunel Escobar</v>
      </c>
      <c r="D238" s="236"/>
      <c r="E238" s="224"/>
      <c r="F238" s="112" t="str">
        <f>IFERROR(VLOOKUP($C238,Import!$B$3:$L$408,2,FALSE),"")</f>
        <v>TB</v>
      </c>
      <c r="G238" s="112" t="str">
        <f>IFERROR(VLOOKUP($C238,Import!$B$3:$L$408,3,FALSE),"")</f>
        <v>SS</v>
      </c>
      <c r="H238" s="112" t="str">
        <f>IFERROR(VLOOKUP($C238,Import!$B$3:$L$408,4,FALSE),"")</f>
        <v>SS</v>
      </c>
      <c r="I238" s="112">
        <f>IFERROR(VLOOKUP($C238,Import!$B$3:$L$408,5,FALSE),"")</f>
        <v>-2</v>
      </c>
      <c r="J238" s="112" t="str">
        <f>IFERROR(VLOOKUP($C238,Import!$B$3:$L$408,2,FALSE),"")</f>
        <v>TB</v>
      </c>
      <c r="K238" s="112">
        <f>IFERROR(VLOOKUP($C238,Import!$B$3:$L$408,6,FALSE),"")</f>
        <v>515</v>
      </c>
      <c r="L238" s="112">
        <f>IFERROR(VLOOKUP($C238,Import!$B$3:$L$408,7,FALSE),"")</f>
        <v>64</v>
      </c>
      <c r="M238" s="112">
        <f>IFERROR(VLOOKUP($C238,Import!$B$3:$L$408,8,FALSE),"")</f>
        <v>8</v>
      </c>
      <c r="N238" s="112">
        <f>IFERROR(VLOOKUP($C238,Import!$B$3:$L$408,9,FALSE),"")</f>
        <v>59</v>
      </c>
      <c r="O238" s="112">
        <f>IFERROR(VLOOKUP($C238,Import!$B$3:$L$408,10,FALSE),"")</f>
        <v>5</v>
      </c>
      <c r="P238" s="278">
        <f>IFERROR(VLOOKUP($C238,Import!$B$3:$L$408,11,FALSE),"")</f>
        <v>0.252</v>
      </c>
      <c r="Q238" s="2">
        <f t="shared" si="54"/>
        <v>129.78</v>
      </c>
      <c r="R238" s="2">
        <f>IF(D238='User Input'!$C$1,1,0)</f>
        <v>0</v>
      </c>
      <c r="S238" s="2">
        <f t="shared" si="58"/>
        <v>0</v>
      </c>
      <c r="T238" s="2">
        <f t="shared" si="59"/>
        <v>0</v>
      </c>
      <c r="U238" s="2" t="str">
        <f t="shared" si="55"/>
        <v>Yunel Escobar</v>
      </c>
      <c r="V238" s="2">
        <f t="shared" si="56"/>
        <v>0</v>
      </c>
      <c r="W238" s="9" t="str">
        <f t="shared" si="57"/>
        <v>TB</v>
      </c>
      <c r="X238" s="221"/>
      <c r="Y238" s="276"/>
      <c r="Z238" s="226"/>
      <c r="AA238" s="235"/>
      <c r="AB238" s="206"/>
      <c r="AC238" s="198"/>
      <c r="AD238" s="198"/>
      <c r="AE238" s="198"/>
      <c r="AF238" s="198"/>
      <c r="AG238" s="216"/>
      <c r="AH238" s="199"/>
      <c r="AI238" s="197"/>
      <c r="AJ238" s="197"/>
      <c r="AK238" s="113"/>
      <c r="AL238" s="113"/>
      <c r="AM238" s="113"/>
      <c r="AN238" s="2">
        <f t="shared" si="60"/>
        <v>0</v>
      </c>
      <c r="AO238" s="2">
        <f t="shared" si="61"/>
        <v>0</v>
      </c>
      <c r="AP238" s="2">
        <f>IF(AA238='User Input'!$C$1,1,0)</f>
        <v>0</v>
      </c>
      <c r="AQ238" s="2">
        <f t="shared" si="63"/>
        <v>0</v>
      </c>
      <c r="AR238" s="2">
        <f t="shared" si="64"/>
        <v>0</v>
      </c>
      <c r="AS238" s="2">
        <f t="shared" si="65"/>
        <v>0</v>
      </c>
      <c r="AT238" s="2">
        <f t="shared" si="66"/>
        <v>0</v>
      </c>
      <c r="AU238" s="9">
        <f t="shared" si="67"/>
        <v>0</v>
      </c>
    </row>
    <row r="239" spans="1:47" s="202" customFormat="1">
      <c r="A239" s="277">
        <f t="shared" si="62"/>
        <v>237</v>
      </c>
      <c r="B239" s="277">
        <f>IFERROR(VLOOKUP(C239,Import!$B$3:$T$450,19,FALSE),"")</f>
        <v>374</v>
      </c>
      <c r="C239" s="111" t="str">
        <f>IFERROR(VLOOKUP(A239,Import!$V$3:$X$419,3,FALSE),"")</f>
        <v>Carlos Ruiz</v>
      </c>
      <c r="D239" s="235"/>
      <c r="E239" s="204"/>
      <c r="F239" s="112" t="str">
        <f>IFERROR(VLOOKUP($C239,Import!$B$3:$L$408,2,FALSE),"")</f>
        <v>PHI</v>
      </c>
      <c r="G239" s="112" t="str">
        <f>IFERROR(VLOOKUP($C239,Import!$B$3:$L$408,3,FALSE),"")</f>
        <v>C</v>
      </c>
      <c r="H239" s="112" t="str">
        <f>IFERROR(VLOOKUP($C239,Import!$B$3:$L$408,4,FALSE),"")</f>
        <v>C</v>
      </c>
      <c r="I239" s="112">
        <f>IFERROR(VLOOKUP($C239,Import!$B$3:$L$408,5,FALSE),"")</f>
        <v>-2</v>
      </c>
      <c r="J239" s="112" t="str">
        <f>IFERROR(VLOOKUP($C239,Import!$B$3:$L$408,2,FALSE),"")</f>
        <v>PHI</v>
      </c>
      <c r="K239" s="112">
        <f>IFERROR(VLOOKUP($C239,Import!$B$3:$L$408,6,FALSE),"")</f>
        <v>479</v>
      </c>
      <c r="L239" s="112">
        <f>IFERROR(VLOOKUP($C239,Import!$B$3:$L$408,7,FALSE),"")</f>
        <v>50</v>
      </c>
      <c r="M239" s="112">
        <f>IFERROR(VLOOKUP($C239,Import!$B$3:$L$408,8,FALSE),"")</f>
        <v>7</v>
      </c>
      <c r="N239" s="112">
        <f>IFERROR(VLOOKUP($C239,Import!$B$3:$L$408,9,FALSE),"")</f>
        <v>60</v>
      </c>
      <c r="O239" s="112">
        <f>IFERROR(VLOOKUP($C239,Import!$B$3:$L$408,10,FALSE),"")</f>
        <v>2</v>
      </c>
      <c r="P239" s="278">
        <f>IFERROR(VLOOKUP($C239,Import!$B$3:$L$408,11,FALSE),"")</f>
        <v>0.25900000000000001</v>
      </c>
      <c r="Q239" s="2">
        <f t="shared" si="54"/>
        <v>124.06100000000001</v>
      </c>
      <c r="R239" s="2">
        <f>IF(D239='User Input'!$C$1,1,0)</f>
        <v>0</v>
      </c>
      <c r="S239" s="2">
        <f t="shared" si="58"/>
        <v>0</v>
      </c>
      <c r="T239" s="2">
        <f t="shared" si="59"/>
        <v>0</v>
      </c>
      <c r="U239" s="2" t="str">
        <f t="shared" si="55"/>
        <v>Carlos Ruiz</v>
      </c>
      <c r="V239" s="2">
        <f t="shared" si="56"/>
        <v>0</v>
      </c>
      <c r="W239" s="9" t="str">
        <f t="shared" si="57"/>
        <v>PHI</v>
      </c>
      <c r="X239" s="221"/>
      <c r="Y239" s="276"/>
      <c r="Z239" s="209"/>
      <c r="AA239" s="235"/>
      <c r="AB239" s="206"/>
      <c r="AC239" s="198"/>
      <c r="AD239" s="198"/>
      <c r="AE239" s="198"/>
      <c r="AF239" s="198"/>
      <c r="AG239" s="216"/>
      <c r="AH239" s="199"/>
      <c r="AI239" s="197"/>
      <c r="AJ239" s="197"/>
      <c r="AK239" s="113"/>
      <c r="AL239" s="113"/>
      <c r="AM239" s="113"/>
      <c r="AN239" s="2">
        <f t="shared" si="60"/>
        <v>0</v>
      </c>
      <c r="AO239" s="2">
        <f t="shared" si="61"/>
        <v>0</v>
      </c>
      <c r="AP239" s="2">
        <f>IF(AA239='User Input'!$C$1,1,0)</f>
        <v>0</v>
      </c>
      <c r="AQ239" s="2">
        <f t="shared" si="63"/>
        <v>0</v>
      </c>
      <c r="AR239" s="2">
        <f t="shared" si="64"/>
        <v>0</v>
      </c>
      <c r="AS239" s="2">
        <f t="shared" si="65"/>
        <v>0</v>
      </c>
      <c r="AT239" s="2">
        <f t="shared" si="66"/>
        <v>0</v>
      </c>
      <c r="AU239" s="9">
        <f t="shared" si="67"/>
        <v>0</v>
      </c>
    </row>
    <row r="240" spans="1:47" s="202" customFormat="1">
      <c r="A240" s="277">
        <f t="shared" si="62"/>
        <v>238</v>
      </c>
      <c r="B240" s="277">
        <f>IFERROR(VLOOKUP(C240,Import!$B$3:$T$450,19,FALSE),"")</f>
        <v>375</v>
      </c>
      <c r="C240" s="111" t="str">
        <f>IFERROR(VLOOKUP(A240,Import!$V$3:$X$419,3,FALSE),"")</f>
        <v>Robbie Grossman</v>
      </c>
      <c r="D240" s="235"/>
      <c r="E240" s="204"/>
      <c r="F240" s="112" t="str">
        <f>IFERROR(VLOOKUP($C240,Import!$B$3:$L$408,2,FALSE),"")</f>
        <v>HOU</v>
      </c>
      <c r="G240" s="112" t="str">
        <f>IFERROR(VLOOKUP($C240,Import!$B$3:$L$408,3,FALSE),"")</f>
        <v>OF</v>
      </c>
      <c r="H240" s="112" t="str">
        <f>IFERROR(VLOOKUP($C240,Import!$B$3:$L$408,4,FALSE),"")</f>
        <v>OF</v>
      </c>
      <c r="I240" s="112">
        <f>IFERROR(VLOOKUP($C240,Import!$B$3:$L$408,5,FALSE),"")</f>
        <v>-2</v>
      </c>
      <c r="J240" s="112" t="str">
        <f>IFERROR(VLOOKUP($C240,Import!$B$3:$L$408,2,FALSE),"")</f>
        <v>HOU</v>
      </c>
      <c r="K240" s="112">
        <f>IFERROR(VLOOKUP($C240,Import!$B$3:$L$408,6,FALSE),"")</f>
        <v>410</v>
      </c>
      <c r="L240" s="112">
        <f>IFERROR(VLOOKUP($C240,Import!$B$3:$L$408,7,FALSE),"")</f>
        <v>45</v>
      </c>
      <c r="M240" s="112">
        <f>IFERROR(VLOOKUP($C240,Import!$B$3:$L$408,8,FALSE),"")</f>
        <v>7</v>
      </c>
      <c r="N240" s="112">
        <f>IFERROR(VLOOKUP($C240,Import!$B$3:$L$408,9,FALSE),"")</f>
        <v>49</v>
      </c>
      <c r="O240" s="112">
        <f>IFERROR(VLOOKUP($C240,Import!$B$3:$L$408,10,FALSE),"")</f>
        <v>14</v>
      </c>
      <c r="P240" s="278">
        <f>IFERROR(VLOOKUP($C240,Import!$B$3:$L$408,11,FALSE),"")</f>
        <v>0.25800000000000001</v>
      </c>
      <c r="Q240" s="2">
        <f t="shared" si="54"/>
        <v>105.78</v>
      </c>
      <c r="R240" s="2">
        <f>IF(D240='User Input'!$C$1,1,0)</f>
        <v>0</v>
      </c>
      <c r="S240" s="2">
        <f t="shared" si="58"/>
        <v>0</v>
      </c>
      <c r="T240" s="2">
        <f t="shared" si="59"/>
        <v>0</v>
      </c>
      <c r="U240" s="2" t="str">
        <f t="shared" si="55"/>
        <v>Robbie Grossman</v>
      </c>
      <c r="V240" s="2">
        <f t="shared" si="56"/>
        <v>0</v>
      </c>
      <c r="W240" s="9" t="str">
        <f t="shared" si="57"/>
        <v>HOU</v>
      </c>
      <c r="X240" s="221"/>
      <c r="Y240" s="276"/>
      <c r="Z240" s="209"/>
      <c r="AA240" s="235"/>
      <c r="AB240" s="206"/>
      <c r="AC240" s="198"/>
      <c r="AD240" s="198"/>
      <c r="AE240" s="198"/>
      <c r="AF240" s="198"/>
      <c r="AG240" s="216"/>
      <c r="AH240" s="199"/>
      <c r="AI240" s="197"/>
      <c r="AJ240" s="197"/>
      <c r="AK240" s="113"/>
      <c r="AL240" s="113"/>
      <c r="AM240" s="113"/>
      <c r="AN240" s="2">
        <f t="shared" si="60"/>
        <v>0</v>
      </c>
      <c r="AO240" s="2">
        <f t="shared" si="61"/>
        <v>0</v>
      </c>
      <c r="AP240" s="2">
        <f>IF(AA240='User Input'!$C$1,1,0)</f>
        <v>0</v>
      </c>
      <c r="AQ240" s="2">
        <f t="shared" si="63"/>
        <v>0</v>
      </c>
      <c r="AR240" s="2">
        <f t="shared" si="64"/>
        <v>0</v>
      </c>
      <c r="AS240" s="2">
        <f t="shared" si="65"/>
        <v>0</v>
      </c>
      <c r="AT240" s="2">
        <f t="shared" si="66"/>
        <v>0</v>
      </c>
      <c r="AU240" s="9">
        <f t="shared" si="67"/>
        <v>0</v>
      </c>
    </row>
    <row r="241" spans="1:47" s="202" customFormat="1">
      <c r="A241" s="277">
        <f t="shared" si="62"/>
        <v>239</v>
      </c>
      <c r="B241" s="277">
        <f>IFERROR(VLOOKUP(C241,Import!$B$3:$T$450,19,FALSE),"")</f>
        <v>376</v>
      </c>
      <c r="C241" s="111" t="str">
        <f>IFERROR(VLOOKUP(A241,Import!$V$3:$X$419,3,FALSE),"")</f>
        <v>L.J. Hoes</v>
      </c>
      <c r="D241" s="236"/>
      <c r="E241" s="240"/>
      <c r="F241" s="112" t="str">
        <f>IFERROR(VLOOKUP($C241,Import!$B$3:$L$408,2,FALSE),"")</f>
        <v>HOU</v>
      </c>
      <c r="G241" s="112" t="str">
        <f>IFERROR(VLOOKUP($C241,Import!$B$3:$L$408,3,FALSE),"")</f>
        <v>OF</v>
      </c>
      <c r="H241" s="112" t="str">
        <f>IFERROR(VLOOKUP($C241,Import!$B$3:$L$408,4,FALSE),"")</f>
        <v>OF</v>
      </c>
      <c r="I241" s="112">
        <f>IFERROR(VLOOKUP($C241,Import!$B$3:$L$408,5,FALSE),"")</f>
        <v>-2</v>
      </c>
      <c r="J241" s="112" t="str">
        <f>IFERROR(VLOOKUP($C241,Import!$B$3:$L$408,2,FALSE),"")</f>
        <v>HOU</v>
      </c>
      <c r="K241" s="112">
        <f>IFERROR(VLOOKUP($C241,Import!$B$3:$L$408,6,FALSE),"")</f>
        <v>399</v>
      </c>
      <c r="L241" s="112">
        <f>IFERROR(VLOOKUP($C241,Import!$B$3:$L$408,7,FALSE),"")</f>
        <v>41</v>
      </c>
      <c r="M241" s="112">
        <f>IFERROR(VLOOKUP($C241,Import!$B$3:$L$408,8,FALSE),"")</f>
        <v>3</v>
      </c>
      <c r="N241" s="112">
        <f>IFERROR(VLOOKUP($C241,Import!$B$3:$L$408,9,FALSE),"")</f>
        <v>44</v>
      </c>
      <c r="O241" s="112">
        <f>IFERROR(VLOOKUP($C241,Import!$B$3:$L$408,10,FALSE),"")</f>
        <v>16</v>
      </c>
      <c r="P241" s="278">
        <f>IFERROR(VLOOKUP($C241,Import!$B$3:$L$408,11,FALSE),"")</f>
        <v>0.27700000000000002</v>
      </c>
      <c r="Q241" s="2">
        <f t="shared" si="54"/>
        <v>110.52300000000001</v>
      </c>
      <c r="R241" s="2">
        <f>IF(D241='User Input'!$C$1,1,0)</f>
        <v>0</v>
      </c>
      <c r="S241" s="2">
        <f t="shared" si="58"/>
        <v>0</v>
      </c>
      <c r="T241" s="2">
        <f t="shared" si="59"/>
        <v>0</v>
      </c>
      <c r="U241" s="2" t="str">
        <f t="shared" si="55"/>
        <v>L.J. Hoes</v>
      </c>
      <c r="V241" s="2">
        <f t="shared" si="56"/>
        <v>0</v>
      </c>
      <c r="W241" s="9" t="str">
        <f t="shared" si="57"/>
        <v>HOU</v>
      </c>
      <c r="X241" s="221"/>
      <c r="Y241" s="276"/>
      <c r="Z241" s="226"/>
      <c r="AA241" s="235"/>
      <c r="AB241" s="206"/>
      <c r="AC241" s="198"/>
      <c r="AD241" s="198"/>
      <c r="AE241" s="198"/>
      <c r="AF241" s="198"/>
      <c r="AG241" s="216"/>
      <c r="AH241" s="199"/>
      <c r="AI241" s="197"/>
      <c r="AJ241" s="197"/>
      <c r="AK241" s="113"/>
      <c r="AL241" s="113"/>
      <c r="AM241" s="113"/>
      <c r="AN241" s="2">
        <f t="shared" si="60"/>
        <v>0</v>
      </c>
      <c r="AO241" s="2">
        <f t="shared" si="61"/>
        <v>0</v>
      </c>
      <c r="AP241" s="2">
        <f>IF(AA241='User Input'!$C$1,1,0)</f>
        <v>0</v>
      </c>
      <c r="AQ241" s="2">
        <f t="shared" si="63"/>
        <v>0</v>
      </c>
      <c r="AR241" s="2">
        <f t="shared" si="64"/>
        <v>0</v>
      </c>
      <c r="AS241" s="2">
        <f t="shared" si="65"/>
        <v>0</v>
      </c>
      <c r="AT241" s="2">
        <f t="shared" si="66"/>
        <v>0</v>
      </c>
      <c r="AU241" s="9">
        <f t="shared" si="67"/>
        <v>0</v>
      </c>
    </row>
    <row r="242" spans="1:47" s="202" customFormat="1">
      <c r="A242" s="277">
        <f t="shared" si="62"/>
        <v>240</v>
      </c>
      <c r="B242" s="277">
        <f>IFERROR(VLOOKUP(C242,Import!$B$3:$T$450,19,FALSE),"")</f>
        <v>377</v>
      </c>
      <c r="C242" s="111" t="str">
        <f>IFERROR(VLOOKUP(A242,Import!$V$3:$X$419,3,FALSE),"")</f>
        <v>Chris Iannetta</v>
      </c>
      <c r="D242" s="236"/>
      <c r="E242" s="240"/>
      <c r="F242" s="112" t="str">
        <f>IFERROR(VLOOKUP($C242,Import!$B$3:$L$408,2,FALSE),"")</f>
        <v>LAA</v>
      </c>
      <c r="G242" s="112" t="str">
        <f>IFERROR(VLOOKUP($C242,Import!$B$3:$L$408,3,FALSE),"")</f>
        <v>C</v>
      </c>
      <c r="H242" s="112" t="str">
        <f>IFERROR(VLOOKUP($C242,Import!$B$3:$L$408,4,FALSE),"")</f>
        <v>C</v>
      </c>
      <c r="I242" s="112">
        <f>IFERROR(VLOOKUP($C242,Import!$B$3:$L$408,5,FALSE),"")</f>
        <v>-2</v>
      </c>
      <c r="J242" s="112" t="str">
        <f>IFERROR(VLOOKUP($C242,Import!$B$3:$L$408,2,FALSE),"")</f>
        <v>LAA</v>
      </c>
      <c r="K242" s="112">
        <f>IFERROR(VLOOKUP($C242,Import!$B$3:$L$408,6,FALSE),"")</f>
        <v>352</v>
      </c>
      <c r="L242" s="112">
        <f>IFERROR(VLOOKUP($C242,Import!$B$3:$L$408,7,FALSE),"")</f>
        <v>43</v>
      </c>
      <c r="M242" s="112">
        <f>IFERROR(VLOOKUP($C242,Import!$B$3:$L$408,8,FALSE),"")</f>
        <v>13</v>
      </c>
      <c r="N242" s="112">
        <f>IFERROR(VLOOKUP($C242,Import!$B$3:$L$408,9,FALSE),"")</f>
        <v>50</v>
      </c>
      <c r="O242" s="112">
        <f>IFERROR(VLOOKUP($C242,Import!$B$3:$L$408,10,FALSE),"")</f>
        <v>1</v>
      </c>
      <c r="P242" s="278">
        <f>IFERROR(VLOOKUP($C242,Import!$B$3:$L$408,11,FALSE),"")</f>
        <v>0.22</v>
      </c>
      <c r="Q242" s="2">
        <f t="shared" si="54"/>
        <v>77.44</v>
      </c>
      <c r="R242" s="2">
        <f>IF(D242='User Input'!$C$1,1,0)</f>
        <v>0</v>
      </c>
      <c r="S242" s="2">
        <f t="shared" si="58"/>
        <v>0</v>
      </c>
      <c r="T242" s="2">
        <f t="shared" si="59"/>
        <v>0</v>
      </c>
      <c r="U242" s="2" t="str">
        <f t="shared" si="55"/>
        <v>Chris Iannetta</v>
      </c>
      <c r="V242" s="2">
        <f t="shared" si="56"/>
        <v>0</v>
      </c>
      <c r="W242" s="9" t="str">
        <f t="shared" si="57"/>
        <v>LAA</v>
      </c>
      <c r="X242" s="221"/>
      <c r="Y242" s="276"/>
      <c r="Z242" s="209"/>
      <c r="AA242" s="235"/>
      <c r="AB242" s="206"/>
      <c r="AC242" s="198"/>
      <c r="AD242" s="198"/>
      <c r="AE242" s="198"/>
      <c r="AF242" s="198"/>
      <c r="AG242" s="216"/>
      <c r="AH242" s="199"/>
      <c r="AI242" s="197"/>
      <c r="AJ242" s="197"/>
      <c r="AK242" s="113"/>
      <c r="AL242" s="113"/>
      <c r="AM242" s="113"/>
      <c r="AN242" s="2">
        <f t="shared" si="60"/>
        <v>0</v>
      </c>
      <c r="AO242" s="2">
        <f t="shared" si="61"/>
        <v>0</v>
      </c>
      <c r="AP242" s="2">
        <f>IF(AA242='User Input'!$C$1,1,0)</f>
        <v>0</v>
      </c>
      <c r="AQ242" s="2">
        <f t="shared" si="63"/>
        <v>0</v>
      </c>
      <c r="AR242" s="2">
        <f t="shared" si="64"/>
        <v>0</v>
      </c>
      <c r="AS242" s="2">
        <f t="shared" si="65"/>
        <v>0</v>
      </c>
      <c r="AT242" s="2">
        <f t="shared" si="66"/>
        <v>0</v>
      </c>
      <c r="AU242" s="9">
        <f t="shared" si="67"/>
        <v>0</v>
      </c>
    </row>
    <row r="243" spans="1:47" s="202" customFormat="1">
      <c r="A243" s="277">
        <f t="shared" si="62"/>
        <v>241</v>
      </c>
      <c r="B243" s="277">
        <f>IFERROR(VLOOKUP(C243,Import!$B$3:$T$450,19,FALSE),"")</f>
        <v>379</v>
      </c>
      <c r="C243" s="111" t="str">
        <f>IFERROR(VLOOKUP(A243,Import!$V$3:$X$419,3,FALSE),"")</f>
        <v>Kurt Suzuki</v>
      </c>
      <c r="D243" s="235"/>
      <c r="E243" s="204"/>
      <c r="F243" s="112" t="str">
        <f>IFERROR(VLOOKUP($C243,Import!$B$3:$L$408,2,FALSE),"")</f>
        <v>MIN</v>
      </c>
      <c r="G243" s="112" t="str">
        <f>IFERROR(VLOOKUP($C243,Import!$B$3:$L$408,3,FALSE),"")</f>
        <v>C</v>
      </c>
      <c r="H243" s="112" t="str">
        <f>IFERROR(VLOOKUP($C243,Import!$B$3:$L$408,4,FALSE),"")</f>
        <v>C</v>
      </c>
      <c r="I243" s="112">
        <f>IFERROR(VLOOKUP($C243,Import!$B$3:$L$408,5,FALSE),"")</f>
        <v>-2</v>
      </c>
      <c r="J243" s="112" t="str">
        <f>IFERROR(VLOOKUP($C243,Import!$B$3:$L$408,2,FALSE),"")</f>
        <v>MIN</v>
      </c>
      <c r="K243" s="112">
        <f>IFERROR(VLOOKUP($C243,Import!$B$3:$L$408,6,FALSE),"")</f>
        <v>398</v>
      </c>
      <c r="L243" s="112">
        <f>IFERROR(VLOOKUP($C243,Import!$B$3:$L$408,7,FALSE),"")</f>
        <v>48</v>
      </c>
      <c r="M243" s="112">
        <f>IFERROR(VLOOKUP($C243,Import!$B$3:$L$408,8,FALSE),"")</f>
        <v>7</v>
      </c>
      <c r="N243" s="112">
        <f>IFERROR(VLOOKUP($C243,Import!$B$3:$L$408,9,FALSE),"")</f>
        <v>54</v>
      </c>
      <c r="O243" s="112">
        <f>IFERROR(VLOOKUP($C243,Import!$B$3:$L$408,10,FALSE),"")</f>
        <v>3</v>
      </c>
      <c r="P243" s="278">
        <f>IFERROR(VLOOKUP($C243,Import!$B$3:$L$408,11,FALSE),"")</f>
        <v>0.23200000000000001</v>
      </c>
      <c r="Q243" s="2">
        <f t="shared" si="54"/>
        <v>92.335999999999999</v>
      </c>
      <c r="R243" s="2">
        <f>IF(D243='User Input'!$C$1,1,0)</f>
        <v>0</v>
      </c>
      <c r="S243" s="2">
        <f t="shared" si="58"/>
        <v>0</v>
      </c>
      <c r="T243" s="2">
        <f t="shared" si="59"/>
        <v>0</v>
      </c>
      <c r="U243" s="2" t="str">
        <f t="shared" si="55"/>
        <v>Kurt Suzuki</v>
      </c>
      <c r="V243" s="2">
        <f t="shared" si="56"/>
        <v>0</v>
      </c>
      <c r="W243" s="9" t="str">
        <f t="shared" si="57"/>
        <v>MIN</v>
      </c>
      <c r="X243" s="221"/>
      <c r="Y243" s="276"/>
      <c r="Z243" s="226"/>
      <c r="AA243" s="235"/>
      <c r="AB243" s="206"/>
      <c r="AC243" s="198"/>
      <c r="AD243" s="198"/>
      <c r="AE243" s="198"/>
      <c r="AF243" s="198"/>
      <c r="AG243" s="216"/>
      <c r="AH243" s="199"/>
      <c r="AI243" s="197"/>
      <c r="AJ243" s="197"/>
      <c r="AK243" s="113"/>
      <c r="AL243" s="113"/>
      <c r="AM243" s="113"/>
      <c r="AN243" s="2">
        <f t="shared" si="60"/>
        <v>0</v>
      </c>
      <c r="AO243" s="2">
        <f t="shared" si="61"/>
        <v>0</v>
      </c>
      <c r="AP243" s="2">
        <f>IF(AA243='User Input'!$C$1,1,0)</f>
        <v>0</v>
      </c>
      <c r="AQ243" s="2">
        <f t="shared" si="63"/>
        <v>0</v>
      </c>
      <c r="AR243" s="2">
        <f t="shared" si="64"/>
        <v>0</v>
      </c>
      <c r="AS243" s="2">
        <f t="shared" si="65"/>
        <v>0</v>
      </c>
      <c r="AT243" s="2">
        <f t="shared" si="66"/>
        <v>0</v>
      </c>
      <c r="AU243" s="9">
        <f t="shared" si="67"/>
        <v>0</v>
      </c>
    </row>
    <row r="244" spans="1:47" s="202" customFormat="1">
      <c r="A244" s="277">
        <f t="shared" si="62"/>
        <v>242</v>
      </c>
      <c r="B244" s="277">
        <f>IFERROR(VLOOKUP(C244,Import!$B$3:$T$450,19,FALSE),"")</f>
        <v>380</v>
      </c>
      <c r="C244" s="111" t="str">
        <f>IFERROR(VLOOKUP(A244,Import!$V$3:$X$419,3,FALSE),"")</f>
        <v>Melky Cabrera</v>
      </c>
      <c r="D244" s="235"/>
      <c r="E244" s="204"/>
      <c r="F244" s="112" t="str">
        <f>IFERROR(VLOOKUP($C244,Import!$B$3:$L$408,2,FALSE),"")</f>
        <v>TOR</v>
      </c>
      <c r="G244" s="112" t="str">
        <f>IFERROR(VLOOKUP($C244,Import!$B$3:$L$408,3,FALSE),"")</f>
        <v>OF</v>
      </c>
      <c r="H244" s="112" t="str">
        <f>IFERROR(VLOOKUP($C244,Import!$B$3:$L$408,4,FALSE),"")</f>
        <v>OF</v>
      </c>
      <c r="I244" s="112">
        <f>IFERROR(VLOOKUP($C244,Import!$B$3:$L$408,5,FALSE),"")</f>
        <v>-2</v>
      </c>
      <c r="J244" s="112" t="str">
        <f>IFERROR(VLOOKUP($C244,Import!$B$3:$L$408,2,FALSE),"")</f>
        <v>TOR</v>
      </c>
      <c r="K244" s="112">
        <f>IFERROR(VLOOKUP($C244,Import!$B$3:$L$408,6,FALSE),"")</f>
        <v>487</v>
      </c>
      <c r="L244" s="112">
        <f>IFERROR(VLOOKUP($C244,Import!$B$3:$L$408,7,FALSE),"")</f>
        <v>63</v>
      </c>
      <c r="M244" s="112">
        <f>IFERROR(VLOOKUP($C244,Import!$B$3:$L$408,8,FALSE),"")</f>
        <v>9</v>
      </c>
      <c r="N244" s="112">
        <f>IFERROR(VLOOKUP($C244,Import!$B$3:$L$408,9,FALSE),"")</f>
        <v>71</v>
      </c>
      <c r="O244" s="112">
        <f>IFERROR(VLOOKUP($C244,Import!$B$3:$L$408,10,FALSE),"")</f>
        <v>9</v>
      </c>
      <c r="P244" s="278">
        <f>IFERROR(VLOOKUP($C244,Import!$B$3:$L$408,11,FALSE),"")</f>
        <v>0.27200000000000002</v>
      </c>
      <c r="Q244" s="2">
        <f t="shared" si="54"/>
        <v>132.464</v>
      </c>
      <c r="R244" s="2">
        <f>IF(D244='User Input'!$C$1,1,0)</f>
        <v>0</v>
      </c>
      <c r="S244" s="2">
        <f t="shared" si="58"/>
        <v>0</v>
      </c>
      <c r="T244" s="2">
        <f t="shared" si="59"/>
        <v>0</v>
      </c>
      <c r="U244" s="2" t="str">
        <f t="shared" si="55"/>
        <v>Melky Cabrera</v>
      </c>
      <c r="V244" s="2">
        <f t="shared" si="56"/>
        <v>0</v>
      </c>
      <c r="W244" s="9" t="str">
        <f t="shared" si="57"/>
        <v>TOR</v>
      </c>
      <c r="X244" s="221"/>
      <c r="Y244" s="276"/>
      <c r="Z244" s="226"/>
      <c r="AA244" s="235"/>
      <c r="AB244" s="206"/>
      <c r="AC244" s="198"/>
      <c r="AD244" s="198"/>
      <c r="AE244" s="198"/>
      <c r="AF244" s="198"/>
      <c r="AG244" s="216"/>
      <c r="AH244" s="199"/>
      <c r="AI244" s="197"/>
      <c r="AJ244" s="197"/>
      <c r="AK244" s="113"/>
      <c r="AL244" s="113"/>
      <c r="AM244" s="113"/>
      <c r="AN244" s="2">
        <f t="shared" si="60"/>
        <v>0</v>
      </c>
      <c r="AO244" s="2">
        <f t="shared" si="61"/>
        <v>0</v>
      </c>
      <c r="AP244" s="2">
        <f>IF(AA244='User Input'!$C$1,1,0)</f>
        <v>0</v>
      </c>
      <c r="AQ244" s="2">
        <f t="shared" si="63"/>
        <v>0</v>
      </c>
      <c r="AR244" s="2">
        <f t="shared" si="64"/>
        <v>0</v>
      </c>
      <c r="AS244" s="2">
        <f t="shared" si="65"/>
        <v>0</v>
      </c>
      <c r="AT244" s="2">
        <f t="shared" si="66"/>
        <v>0</v>
      </c>
      <c r="AU244" s="9">
        <f t="shared" si="67"/>
        <v>0</v>
      </c>
    </row>
    <row r="245" spans="1:47" s="202" customFormat="1">
      <c r="A245" s="277">
        <f t="shared" si="62"/>
        <v>243</v>
      </c>
      <c r="B245" s="277">
        <f>IFERROR(VLOOKUP(C245,Import!$B$3:$T$450,19,FALSE),"")</f>
        <v>381</v>
      </c>
      <c r="C245" s="111" t="str">
        <f>IFERROR(VLOOKUP(A245,Import!$V$3:$X$419,3,FALSE),"")</f>
        <v>John Jaso</v>
      </c>
      <c r="D245" s="236"/>
      <c r="E245" s="240"/>
      <c r="F245" s="112" t="str">
        <f>IFERROR(VLOOKUP($C245,Import!$B$3:$L$408,2,FALSE),"")</f>
        <v>OAK</v>
      </c>
      <c r="G245" s="112" t="str">
        <f>IFERROR(VLOOKUP($C245,Import!$B$3:$L$408,3,FALSE),"")</f>
        <v>C</v>
      </c>
      <c r="H245" s="112" t="str">
        <f>IFERROR(VLOOKUP($C245,Import!$B$3:$L$408,4,FALSE),"")</f>
        <v>C</v>
      </c>
      <c r="I245" s="112">
        <f>IFERROR(VLOOKUP($C245,Import!$B$3:$L$408,5,FALSE),"")</f>
        <v>-2</v>
      </c>
      <c r="J245" s="112" t="str">
        <f>IFERROR(VLOOKUP($C245,Import!$B$3:$L$408,2,FALSE),"")</f>
        <v>OAK</v>
      </c>
      <c r="K245" s="112">
        <f>IFERROR(VLOOKUP($C245,Import!$B$3:$L$408,6,FALSE),"")</f>
        <v>337</v>
      </c>
      <c r="L245" s="112">
        <f>IFERROR(VLOOKUP($C245,Import!$B$3:$L$408,7,FALSE),"")</f>
        <v>44</v>
      </c>
      <c r="M245" s="112">
        <f>IFERROR(VLOOKUP($C245,Import!$B$3:$L$408,8,FALSE),"")</f>
        <v>6</v>
      </c>
      <c r="N245" s="112">
        <f>IFERROR(VLOOKUP($C245,Import!$B$3:$L$408,9,FALSE),"")</f>
        <v>52</v>
      </c>
      <c r="O245" s="112">
        <f>IFERROR(VLOOKUP($C245,Import!$B$3:$L$408,10,FALSE),"")</f>
        <v>3</v>
      </c>
      <c r="P245" s="278">
        <f>IFERROR(VLOOKUP($C245,Import!$B$3:$L$408,11,FALSE),"")</f>
        <v>0.26</v>
      </c>
      <c r="Q245" s="2">
        <f t="shared" si="54"/>
        <v>87.62</v>
      </c>
      <c r="R245" s="2">
        <f>IF(D245='User Input'!$C$1,1,0)</f>
        <v>0</v>
      </c>
      <c r="S245" s="2">
        <f t="shared" si="58"/>
        <v>0</v>
      </c>
      <c r="T245" s="2">
        <f t="shared" si="59"/>
        <v>0</v>
      </c>
      <c r="U245" s="2" t="str">
        <f t="shared" si="55"/>
        <v>John Jaso</v>
      </c>
      <c r="V245" s="2">
        <f t="shared" si="56"/>
        <v>0</v>
      </c>
      <c r="W245" s="9" t="str">
        <f t="shared" si="57"/>
        <v>OAK</v>
      </c>
      <c r="X245" s="221"/>
      <c r="Y245" s="276"/>
      <c r="Z245" s="209"/>
      <c r="AA245" s="235"/>
      <c r="AB245" s="206"/>
      <c r="AC245" s="198"/>
      <c r="AD245" s="198"/>
      <c r="AE245" s="198"/>
      <c r="AF245" s="198"/>
      <c r="AG245" s="216"/>
      <c r="AH245" s="199"/>
      <c r="AI245" s="197"/>
      <c r="AJ245" s="197"/>
      <c r="AK245" s="113"/>
      <c r="AL245" s="113"/>
      <c r="AM245" s="113"/>
      <c r="AN245" s="2">
        <f t="shared" si="60"/>
        <v>0</v>
      </c>
      <c r="AO245" s="2">
        <f t="shared" si="61"/>
        <v>0</v>
      </c>
      <c r="AP245" s="2">
        <f>IF(AA245='User Input'!$C$1,1,0)</f>
        <v>0</v>
      </c>
      <c r="AQ245" s="2">
        <f t="shared" si="63"/>
        <v>0</v>
      </c>
      <c r="AR245" s="2">
        <f t="shared" si="64"/>
        <v>0</v>
      </c>
      <c r="AS245" s="2">
        <f t="shared" si="65"/>
        <v>0</v>
      </c>
      <c r="AT245" s="2">
        <f t="shared" si="66"/>
        <v>0</v>
      </c>
      <c r="AU245" s="9">
        <f t="shared" si="67"/>
        <v>0</v>
      </c>
    </row>
    <row r="246" spans="1:47" s="202" customFormat="1">
      <c r="A246" s="277">
        <f t="shared" si="62"/>
        <v>244</v>
      </c>
      <c r="B246" s="277">
        <f>IFERROR(VLOOKUP(C246,Import!$B$3:$T$450,19,FALSE),"")</f>
        <v>384</v>
      </c>
      <c r="C246" s="111" t="str">
        <f>IFERROR(VLOOKUP(A246,Import!$V$3:$X$419,3,FALSE),"")</f>
        <v>Casey McGehee</v>
      </c>
      <c r="D246" s="235"/>
      <c r="E246" s="204"/>
      <c r="F246" s="112" t="str">
        <f>IFERROR(VLOOKUP($C246,Import!$B$3:$L$408,2,FALSE),"")</f>
        <v>MIA</v>
      </c>
      <c r="G246" s="112" t="str">
        <f>IFERROR(VLOOKUP($C246,Import!$B$3:$L$408,3,FALSE),"")</f>
        <v>3B</v>
      </c>
      <c r="H246" s="112" t="str">
        <f>IFERROR(VLOOKUP($C246,Import!$B$3:$L$408,4,FALSE),"")</f>
        <v>3B</v>
      </c>
      <c r="I246" s="112">
        <f>IFERROR(VLOOKUP($C246,Import!$B$3:$L$408,5,FALSE),"")</f>
        <v>-2</v>
      </c>
      <c r="J246" s="112" t="str">
        <f>IFERROR(VLOOKUP($C246,Import!$B$3:$L$408,2,FALSE),"")</f>
        <v>MIA</v>
      </c>
      <c r="K246" s="112">
        <f>IFERROR(VLOOKUP($C246,Import!$B$3:$L$408,6,FALSE),"")</f>
        <v>472</v>
      </c>
      <c r="L246" s="112">
        <f>IFERROR(VLOOKUP($C246,Import!$B$3:$L$408,7,FALSE),"")</f>
        <v>44</v>
      </c>
      <c r="M246" s="112">
        <f>IFERROR(VLOOKUP($C246,Import!$B$3:$L$408,8,FALSE),"")</f>
        <v>12</v>
      </c>
      <c r="N246" s="112">
        <f>IFERROR(VLOOKUP($C246,Import!$B$3:$L$408,9,FALSE),"")</f>
        <v>59</v>
      </c>
      <c r="O246" s="112">
        <f>IFERROR(VLOOKUP($C246,Import!$B$3:$L$408,10,FALSE),"")</f>
        <v>2</v>
      </c>
      <c r="P246" s="278">
        <f>IFERROR(VLOOKUP($C246,Import!$B$3:$L$408,11,FALSE),"")</f>
        <v>0.23100000000000001</v>
      </c>
      <c r="Q246" s="2">
        <f t="shared" si="54"/>
        <v>109.03200000000001</v>
      </c>
      <c r="R246" s="2">
        <f>IF(D246='User Input'!$C$1,1,0)</f>
        <v>0</v>
      </c>
      <c r="S246" s="2">
        <f t="shared" si="58"/>
        <v>0</v>
      </c>
      <c r="T246" s="2">
        <f t="shared" si="59"/>
        <v>0</v>
      </c>
      <c r="U246" s="2" t="str">
        <f t="shared" si="55"/>
        <v>Casey McGehee</v>
      </c>
      <c r="V246" s="2">
        <f t="shared" si="56"/>
        <v>0</v>
      </c>
      <c r="W246" s="9" t="str">
        <f t="shared" si="57"/>
        <v>MIA</v>
      </c>
      <c r="X246" s="221"/>
      <c r="Y246" s="276"/>
      <c r="Z246" s="209"/>
      <c r="AA246" s="235"/>
      <c r="AB246" s="206"/>
      <c r="AC246" s="198"/>
      <c r="AD246" s="198"/>
      <c r="AE246" s="198"/>
      <c r="AF246" s="198"/>
      <c r="AG246" s="216"/>
      <c r="AH246" s="199"/>
      <c r="AI246" s="197"/>
      <c r="AJ246" s="197"/>
      <c r="AK246" s="113"/>
      <c r="AL246" s="113"/>
      <c r="AM246" s="113"/>
      <c r="AN246" s="2">
        <f t="shared" si="60"/>
        <v>0</v>
      </c>
      <c r="AO246" s="2">
        <f t="shared" si="61"/>
        <v>0</v>
      </c>
      <c r="AP246" s="2">
        <f>IF(AA246='User Input'!$C$1,1,0)</f>
        <v>0</v>
      </c>
      <c r="AQ246" s="2">
        <f t="shared" si="63"/>
        <v>0</v>
      </c>
      <c r="AR246" s="2">
        <f t="shared" si="64"/>
        <v>0</v>
      </c>
      <c r="AS246" s="2">
        <f t="shared" si="65"/>
        <v>0</v>
      </c>
      <c r="AT246" s="2">
        <f t="shared" si="66"/>
        <v>0</v>
      </c>
      <c r="AU246" s="9">
        <f t="shared" si="67"/>
        <v>0</v>
      </c>
    </row>
    <row r="247" spans="1:47" s="202" customFormat="1">
      <c r="A247" s="277">
        <f t="shared" si="62"/>
        <v>245</v>
      </c>
      <c r="B247" s="277">
        <f>IFERROR(VLOOKUP(C247,Import!$B$3:$T$450,19,FALSE),"")</f>
        <v>385</v>
      </c>
      <c r="C247" s="111" t="str">
        <f>IFERROR(VLOOKUP(A247,Import!$V$3:$X$419,3,FALSE),"")</f>
        <v>Juan Uribe</v>
      </c>
      <c r="D247" s="235"/>
      <c r="E247" s="120"/>
      <c r="F247" s="112" t="str">
        <f>IFERROR(VLOOKUP($C247,Import!$B$3:$L$408,2,FALSE),"")</f>
        <v>LAN</v>
      </c>
      <c r="G247" s="112" t="str">
        <f>IFERROR(VLOOKUP($C247,Import!$B$3:$L$408,3,FALSE),"")</f>
        <v>3B</v>
      </c>
      <c r="H247" s="112" t="str">
        <f>IFERROR(VLOOKUP($C247,Import!$B$3:$L$408,4,FALSE),"")</f>
        <v>3B</v>
      </c>
      <c r="I247" s="112">
        <f>IFERROR(VLOOKUP($C247,Import!$B$3:$L$408,5,FALSE),"")</f>
        <v>-2</v>
      </c>
      <c r="J247" s="112" t="str">
        <f>IFERROR(VLOOKUP($C247,Import!$B$3:$L$408,2,FALSE),"")</f>
        <v>LAN</v>
      </c>
      <c r="K247" s="112">
        <f>IFERROR(VLOOKUP($C247,Import!$B$3:$L$408,6,FALSE),"")</f>
        <v>355</v>
      </c>
      <c r="L247" s="112">
        <f>IFERROR(VLOOKUP($C247,Import!$B$3:$L$408,7,FALSE),"")</f>
        <v>44</v>
      </c>
      <c r="M247" s="112">
        <f>IFERROR(VLOOKUP($C247,Import!$B$3:$L$408,8,FALSE),"")</f>
        <v>14</v>
      </c>
      <c r="N247" s="112">
        <f>IFERROR(VLOOKUP($C247,Import!$B$3:$L$408,9,FALSE),"")</f>
        <v>53</v>
      </c>
      <c r="O247" s="112">
        <f>IFERROR(VLOOKUP($C247,Import!$B$3:$L$408,10,FALSE),"")</f>
        <v>4</v>
      </c>
      <c r="P247" s="278">
        <f>IFERROR(VLOOKUP($C247,Import!$B$3:$L$408,11,FALSE),"")</f>
        <v>0.23499999999999999</v>
      </c>
      <c r="Q247" s="2">
        <f t="shared" si="54"/>
        <v>83.424999999999997</v>
      </c>
      <c r="R247" s="2">
        <f>IF(D247='User Input'!$C$1,1,0)</f>
        <v>0</v>
      </c>
      <c r="S247" s="2">
        <f t="shared" si="58"/>
        <v>0</v>
      </c>
      <c r="T247" s="2">
        <f t="shared" si="59"/>
        <v>0</v>
      </c>
      <c r="U247" s="2" t="str">
        <f t="shared" si="55"/>
        <v>Juan Uribe</v>
      </c>
      <c r="V247" s="2">
        <f t="shared" si="56"/>
        <v>0</v>
      </c>
      <c r="W247" s="9" t="str">
        <f t="shared" si="57"/>
        <v>LAN</v>
      </c>
      <c r="X247" s="221"/>
      <c r="Y247" s="276"/>
      <c r="Z247" s="209"/>
      <c r="AA247" s="235"/>
      <c r="AB247" s="206"/>
      <c r="AC247" s="198"/>
      <c r="AD247" s="198"/>
      <c r="AE247" s="198"/>
      <c r="AF247" s="198"/>
      <c r="AG247" s="216"/>
      <c r="AH247" s="199"/>
      <c r="AI247" s="197"/>
      <c r="AJ247" s="197"/>
      <c r="AK247" s="113"/>
      <c r="AL247" s="113"/>
      <c r="AM247" s="113"/>
      <c r="AN247" s="2">
        <f t="shared" si="60"/>
        <v>0</v>
      </c>
      <c r="AO247" s="2">
        <f t="shared" si="61"/>
        <v>0</v>
      </c>
      <c r="AP247" s="2">
        <f>IF(AA247='User Input'!$C$1,1,0)</f>
        <v>0</v>
      </c>
      <c r="AQ247" s="2">
        <f t="shared" si="63"/>
        <v>0</v>
      </c>
      <c r="AR247" s="2">
        <f t="shared" si="64"/>
        <v>0</v>
      </c>
      <c r="AS247" s="2">
        <f t="shared" si="65"/>
        <v>0</v>
      </c>
      <c r="AT247" s="2">
        <f t="shared" si="66"/>
        <v>0</v>
      </c>
      <c r="AU247" s="9">
        <f t="shared" si="67"/>
        <v>0</v>
      </c>
    </row>
    <row r="248" spans="1:47" s="202" customFormat="1">
      <c r="A248" s="277">
        <f t="shared" si="62"/>
        <v>246</v>
      </c>
      <c r="B248" s="277">
        <f>IFERROR(VLOOKUP(C248,Import!$B$3:$T$450,19,FALSE),"")</f>
        <v>387</v>
      </c>
      <c r="C248" s="111" t="str">
        <f>IFERROR(VLOOKUP(A248,Import!$V$3:$X$419,3,FALSE),"")</f>
        <v>Nick Franklin</v>
      </c>
      <c r="D248" s="235"/>
      <c r="E248" s="120"/>
      <c r="F248" s="112" t="str">
        <f>IFERROR(VLOOKUP($C248,Import!$B$3:$L$408,2,FALSE),"")</f>
        <v>SEA</v>
      </c>
      <c r="G248" s="112" t="str">
        <f>IFERROR(VLOOKUP($C248,Import!$B$3:$L$408,3,FALSE),"")</f>
        <v>2B</v>
      </c>
      <c r="H248" s="112" t="str">
        <f>IFERROR(VLOOKUP($C248,Import!$B$3:$L$408,4,FALSE),"")</f>
        <v>2B</v>
      </c>
      <c r="I248" s="112">
        <f>IFERROR(VLOOKUP($C248,Import!$B$3:$L$408,5,FALSE),"")</f>
        <v>-2</v>
      </c>
      <c r="J248" s="112" t="str">
        <f>IFERROR(VLOOKUP($C248,Import!$B$3:$L$408,2,FALSE),"")</f>
        <v>SEA</v>
      </c>
      <c r="K248" s="112">
        <f>IFERROR(VLOOKUP($C248,Import!$B$3:$L$408,6,FALSE),"")</f>
        <v>291</v>
      </c>
      <c r="L248" s="112">
        <f>IFERROR(VLOOKUP($C248,Import!$B$3:$L$408,7,FALSE),"")</f>
        <v>32</v>
      </c>
      <c r="M248" s="112">
        <f>IFERROR(VLOOKUP($C248,Import!$B$3:$L$408,8,FALSE),"")</f>
        <v>9</v>
      </c>
      <c r="N248" s="112">
        <f>IFERROR(VLOOKUP($C248,Import!$B$3:$L$408,9,FALSE),"")</f>
        <v>36</v>
      </c>
      <c r="O248" s="112">
        <f>IFERROR(VLOOKUP($C248,Import!$B$3:$L$408,10,FALSE),"")</f>
        <v>8</v>
      </c>
      <c r="P248" s="278">
        <f>IFERROR(VLOOKUP($C248,Import!$B$3:$L$408,11,FALSE),"")</f>
        <v>0.251</v>
      </c>
      <c r="Q248" s="2">
        <f t="shared" si="54"/>
        <v>73.040999999999997</v>
      </c>
      <c r="R248" s="2">
        <f>IF(D248='User Input'!$C$1,1,0)</f>
        <v>0</v>
      </c>
      <c r="S248" s="2">
        <f t="shared" si="58"/>
        <v>0</v>
      </c>
      <c r="T248" s="2">
        <f t="shared" si="59"/>
        <v>0</v>
      </c>
      <c r="U248" s="2" t="str">
        <f t="shared" si="55"/>
        <v>Nick Franklin</v>
      </c>
      <c r="V248" s="2">
        <f t="shared" si="56"/>
        <v>0</v>
      </c>
      <c r="W248" s="9" t="str">
        <f t="shared" si="57"/>
        <v>SEA</v>
      </c>
      <c r="X248" s="221"/>
      <c r="Y248" s="276"/>
      <c r="Z248" s="226"/>
      <c r="AA248" s="235"/>
      <c r="AB248" s="206"/>
      <c r="AC248" s="198"/>
      <c r="AD248" s="198"/>
      <c r="AE248" s="198"/>
      <c r="AF248" s="198"/>
      <c r="AG248" s="216"/>
      <c r="AH248" s="199"/>
      <c r="AI248" s="197"/>
      <c r="AJ248" s="197"/>
      <c r="AK248" s="113"/>
      <c r="AL248" s="113"/>
      <c r="AM248" s="113"/>
      <c r="AN248" s="2">
        <f t="shared" si="60"/>
        <v>0</v>
      </c>
      <c r="AO248" s="2">
        <f t="shared" si="61"/>
        <v>0</v>
      </c>
      <c r="AP248" s="2">
        <f>IF(AA248='User Input'!$C$1,1,0)</f>
        <v>0</v>
      </c>
      <c r="AQ248" s="2">
        <f t="shared" si="63"/>
        <v>0</v>
      </c>
      <c r="AR248" s="2">
        <f t="shared" si="64"/>
        <v>0</v>
      </c>
      <c r="AS248" s="2">
        <f t="shared" si="65"/>
        <v>0</v>
      </c>
      <c r="AT248" s="2">
        <f t="shared" si="66"/>
        <v>0</v>
      </c>
      <c r="AU248" s="9">
        <f t="shared" si="67"/>
        <v>0</v>
      </c>
    </row>
    <row r="249" spans="1:47" s="202" customFormat="1">
      <c r="A249" s="277">
        <f t="shared" si="62"/>
        <v>247</v>
      </c>
      <c r="B249" s="277">
        <f>IFERROR(VLOOKUP(C249,Import!$B$3:$T$450,19,FALSE),"")</f>
        <v>388</v>
      </c>
      <c r="C249" s="111" t="str">
        <f>IFERROR(VLOOKUP(A249,Import!$V$3:$X$419,3,FALSE),"")</f>
        <v>Steve Lombardozzi</v>
      </c>
      <c r="D249" s="235"/>
      <c r="E249" s="120"/>
      <c r="F249" s="112" t="str">
        <f>IFERROR(VLOOKUP($C249,Import!$B$3:$L$408,2,FALSE),"")</f>
        <v>DET</v>
      </c>
      <c r="G249" s="112" t="str">
        <f>IFERROR(VLOOKUP($C249,Import!$B$3:$L$408,3,FALSE),"")</f>
        <v>2B, OF</v>
      </c>
      <c r="H249" s="112" t="str">
        <f>IFERROR(VLOOKUP($C249,Import!$B$3:$L$408,4,FALSE),"")</f>
        <v>2B, OF</v>
      </c>
      <c r="I249" s="112">
        <f>IFERROR(VLOOKUP($C249,Import!$B$3:$L$408,5,FALSE),"")</f>
        <v>-2</v>
      </c>
      <c r="J249" s="112" t="str">
        <f>IFERROR(VLOOKUP($C249,Import!$B$3:$L$408,2,FALSE),"")</f>
        <v>DET</v>
      </c>
      <c r="K249" s="112">
        <f>IFERROR(VLOOKUP($C249,Import!$B$3:$L$408,6,FALSE),"")</f>
        <v>310</v>
      </c>
      <c r="L249" s="112">
        <f>IFERROR(VLOOKUP($C249,Import!$B$3:$L$408,7,FALSE),"")</f>
        <v>31</v>
      </c>
      <c r="M249" s="112">
        <f>IFERROR(VLOOKUP($C249,Import!$B$3:$L$408,8,FALSE),"")</f>
        <v>5</v>
      </c>
      <c r="N249" s="112">
        <f>IFERROR(VLOOKUP($C249,Import!$B$3:$L$408,9,FALSE),"")</f>
        <v>28</v>
      </c>
      <c r="O249" s="112">
        <f>IFERROR(VLOOKUP($C249,Import!$B$3:$L$408,10,FALSE),"")</f>
        <v>9</v>
      </c>
      <c r="P249" s="278">
        <f>IFERROR(VLOOKUP($C249,Import!$B$3:$L$408,11,FALSE),"")</f>
        <v>0.28100000000000003</v>
      </c>
      <c r="Q249" s="2">
        <f t="shared" si="54"/>
        <v>87.110000000000014</v>
      </c>
      <c r="R249" s="2">
        <f>IF(D249='User Input'!$C$1,1,0)</f>
        <v>0</v>
      </c>
      <c r="S249" s="2">
        <f t="shared" si="58"/>
        <v>0</v>
      </c>
      <c r="T249" s="2">
        <f t="shared" si="59"/>
        <v>0</v>
      </c>
      <c r="U249" s="2" t="str">
        <f t="shared" si="55"/>
        <v>Steve Lombardozzi</v>
      </c>
      <c r="V249" s="2">
        <f t="shared" si="56"/>
        <v>0</v>
      </c>
      <c r="W249" s="9" t="str">
        <f t="shared" si="57"/>
        <v>DET</v>
      </c>
      <c r="X249" s="221"/>
      <c r="Y249" s="276"/>
      <c r="Z249" s="226"/>
      <c r="AA249" s="235"/>
      <c r="AB249" s="206"/>
      <c r="AC249" s="198"/>
      <c r="AD249" s="198"/>
      <c r="AE249" s="198"/>
      <c r="AF249" s="198"/>
      <c r="AG249" s="216"/>
      <c r="AH249" s="199"/>
      <c r="AI249" s="197"/>
      <c r="AJ249" s="197"/>
      <c r="AK249" s="113"/>
      <c r="AL249" s="113"/>
      <c r="AM249" s="113"/>
      <c r="AN249" s="2">
        <f t="shared" si="60"/>
        <v>0</v>
      </c>
      <c r="AO249" s="2">
        <f t="shared" si="61"/>
        <v>0</v>
      </c>
      <c r="AP249" s="2">
        <f>IF(AA249='User Input'!$C$1,1,0)</f>
        <v>0</v>
      </c>
      <c r="AQ249" s="2">
        <f t="shared" si="63"/>
        <v>0</v>
      </c>
      <c r="AR249" s="2">
        <f t="shared" si="64"/>
        <v>0</v>
      </c>
      <c r="AS249" s="2">
        <f t="shared" si="65"/>
        <v>0</v>
      </c>
      <c r="AT249" s="2">
        <f t="shared" si="66"/>
        <v>0</v>
      </c>
      <c r="AU249" s="9">
        <f t="shared" si="67"/>
        <v>0</v>
      </c>
    </row>
    <row r="250" spans="1:47" s="202" customFormat="1">
      <c r="A250" s="277">
        <f t="shared" si="62"/>
        <v>248</v>
      </c>
      <c r="B250" s="277">
        <f>IFERROR(VLOOKUP(C250,Import!$B$3:$T$450,19,FALSE),"")</f>
        <v>400</v>
      </c>
      <c r="C250" s="111" t="str">
        <f>IFERROR(VLOOKUP(A250,Import!$V$3:$X$419,3,FALSE),"")</f>
        <v>Jemile Weeks</v>
      </c>
      <c r="D250" s="235"/>
      <c r="E250" s="204"/>
      <c r="F250" s="112" t="str">
        <f>IFERROR(VLOOKUP($C250,Import!$B$3:$L$408,2,FALSE),"")</f>
        <v>BAL</v>
      </c>
      <c r="G250" s="112" t="str">
        <f>IFERROR(VLOOKUP($C250,Import!$B$3:$L$408,3,FALSE),"")</f>
        <v>2B</v>
      </c>
      <c r="H250" s="112" t="str">
        <f>IFERROR(VLOOKUP($C250,Import!$B$3:$L$408,4,FALSE),"")</f>
        <v>2B</v>
      </c>
      <c r="I250" s="112">
        <f>IFERROR(VLOOKUP($C250,Import!$B$3:$L$408,5,FALSE),"")</f>
        <v>-2</v>
      </c>
      <c r="J250" s="112" t="str">
        <f>IFERROR(VLOOKUP($C250,Import!$B$3:$L$408,2,FALSE),"")</f>
        <v>BAL</v>
      </c>
      <c r="K250" s="112">
        <f>IFERROR(VLOOKUP($C250,Import!$B$3:$L$408,6,FALSE),"")</f>
        <v>298</v>
      </c>
      <c r="L250" s="112">
        <f>IFERROR(VLOOKUP($C250,Import!$B$3:$L$408,7,FALSE),"")</f>
        <v>37</v>
      </c>
      <c r="M250" s="112">
        <f>IFERROR(VLOOKUP($C250,Import!$B$3:$L$408,8,FALSE),"")</f>
        <v>2</v>
      </c>
      <c r="N250" s="112">
        <f>IFERROR(VLOOKUP($C250,Import!$B$3:$L$408,9,FALSE),"")</f>
        <v>19</v>
      </c>
      <c r="O250" s="112">
        <f>IFERROR(VLOOKUP($C250,Import!$B$3:$L$408,10,FALSE),"")</f>
        <v>22</v>
      </c>
      <c r="P250" s="278">
        <f>IFERROR(VLOOKUP($C250,Import!$B$3:$L$408,11,FALSE),"")</f>
        <v>0.23899999999999999</v>
      </c>
      <c r="Q250" s="2">
        <f t="shared" si="54"/>
        <v>71.221999999999994</v>
      </c>
      <c r="R250" s="2">
        <f>IF(D250='User Input'!$C$1,1,0)</f>
        <v>0</v>
      </c>
      <c r="S250" s="2">
        <f t="shared" si="58"/>
        <v>0</v>
      </c>
      <c r="T250" s="2">
        <f t="shared" si="59"/>
        <v>0</v>
      </c>
      <c r="U250" s="2" t="str">
        <f t="shared" si="55"/>
        <v>Jemile Weeks</v>
      </c>
      <c r="V250" s="2">
        <f t="shared" si="56"/>
        <v>0</v>
      </c>
      <c r="W250" s="9" t="str">
        <f t="shared" si="57"/>
        <v>BAL</v>
      </c>
      <c r="X250" s="221"/>
      <c r="Y250" s="276"/>
      <c r="Z250" s="226"/>
      <c r="AA250" s="235"/>
      <c r="AB250" s="206"/>
      <c r="AC250" s="198"/>
      <c r="AD250" s="198"/>
      <c r="AE250" s="198"/>
      <c r="AF250" s="198"/>
      <c r="AG250" s="216"/>
      <c r="AH250" s="199"/>
      <c r="AI250" s="197"/>
      <c r="AJ250" s="197"/>
      <c r="AK250" s="113"/>
      <c r="AL250" s="113"/>
      <c r="AM250" s="113"/>
      <c r="AN250" s="2">
        <f t="shared" si="60"/>
        <v>0</v>
      </c>
      <c r="AO250" s="2">
        <f t="shared" si="61"/>
        <v>0</v>
      </c>
      <c r="AP250" s="2">
        <f>IF(AA250='User Input'!$C$1,1,0)</f>
        <v>0</v>
      </c>
      <c r="AQ250" s="2">
        <f t="shared" si="63"/>
        <v>0</v>
      </c>
      <c r="AR250" s="2">
        <f t="shared" si="64"/>
        <v>0</v>
      </c>
      <c r="AS250" s="2">
        <f t="shared" si="65"/>
        <v>0</v>
      </c>
      <c r="AT250" s="2">
        <f t="shared" si="66"/>
        <v>0</v>
      </c>
      <c r="AU250" s="9">
        <f t="shared" si="67"/>
        <v>0</v>
      </c>
    </row>
    <row r="251" spans="1:47" s="202" customFormat="1">
      <c r="A251" s="277">
        <f t="shared" si="62"/>
        <v>249</v>
      </c>
      <c r="B251" s="277">
        <f>IFERROR(VLOOKUP(C251,Import!$B$3:$T$450,19,FALSE),"")</f>
        <v>401</v>
      </c>
      <c r="C251" s="111" t="str">
        <f>IFERROR(VLOOKUP(A251,Import!$V$3:$X$419,3,FALSE),"")</f>
        <v>Brandon Crawford</v>
      </c>
      <c r="D251" s="235"/>
      <c r="E251" s="204"/>
      <c r="F251" s="112" t="str">
        <f>IFERROR(VLOOKUP($C251,Import!$B$3:$L$408,2,FALSE),"")</f>
        <v>SF</v>
      </c>
      <c r="G251" s="112" t="str">
        <f>IFERROR(VLOOKUP($C251,Import!$B$3:$L$408,3,FALSE),"")</f>
        <v>SS</v>
      </c>
      <c r="H251" s="112" t="str">
        <f>IFERROR(VLOOKUP($C251,Import!$B$3:$L$408,4,FALSE),"")</f>
        <v>SS</v>
      </c>
      <c r="I251" s="112">
        <f>IFERROR(VLOOKUP($C251,Import!$B$3:$L$408,5,FALSE),"")</f>
        <v>-2</v>
      </c>
      <c r="J251" s="112" t="str">
        <f>IFERROR(VLOOKUP($C251,Import!$B$3:$L$408,2,FALSE),"")</f>
        <v>SF</v>
      </c>
      <c r="K251" s="112">
        <f>IFERROR(VLOOKUP($C251,Import!$B$3:$L$408,6,FALSE),"")</f>
        <v>417</v>
      </c>
      <c r="L251" s="112">
        <f>IFERROR(VLOOKUP($C251,Import!$B$3:$L$408,7,FALSE),"")</f>
        <v>48</v>
      </c>
      <c r="M251" s="112">
        <f>IFERROR(VLOOKUP($C251,Import!$B$3:$L$408,8,FALSE),"")</f>
        <v>8</v>
      </c>
      <c r="N251" s="112">
        <f>IFERROR(VLOOKUP($C251,Import!$B$3:$L$408,9,FALSE),"")</f>
        <v>51</v>
      </c>
      <c r="O251" s="112">
        <f>IFERROR(VLOOKUP($C251,Import!$B$3:$L$408,10,FALSE),"")</f>
        <v>2</v>
      </c>
      <c r="P251" s="278">
        <f>IFERROR(VLOOKUP($C251,Import!$B$3:$L$408,11,FALSE),"")</f>
        <v>0.24199999999999999</v>
      </c>
      <c r="Q251" s="2">
        <f t="shared" si="54"/>
        <v>100.914</v>
      </c>
      <c r="R251" s="2">
        <f>IF(D251='User Input'!$C$1,1,0)</f>
        <v>0</v>
      </c>
      <c r="S251" s="2">
        <f t="shared" si="58"/>
        <v>0</v>
      </c>
      <c r="T251" s="2">
        <f t="shared" si="59"/>
        <v>0</v>
      </c>
      <c r="U251" s="2" t="str">
        <f t="shared" si="55"/>
        <v>Brandon Crawford</v>
      </c>
      <c r="V251" s="2">
        <f t="shared" si="56"/>
        <v>0</v>
      </c>
      <c r="W251" s="9" t="str">
        <f t="shared" si="57"/>
        <v>SF</v>
      </c>
      <c r="X251" s="221"/>
      <c r="Y251" s="276"/>
      <c r="Z251" s="209"/>
      <c r="AA251" s="235"/>
      <c r="AB251" s="206"/>
      <c r="AC251" s="198"/>
      <c r="AD251" s="198"/>
      <c r="AE251" s="198"/>
      <c r="AF251" s="198"/>
      <c r="AG251" s="216"/>
      <c r="AH251" s="199"/>
      <c r="AI251" s="197"/>
      <c r="AJ251" s="197"/>
      <c r="AK251" s="113"/>
      <c r="AL251" s="113"/>
      <c r="AM251" s="113"/>
      <c r="AN251" s="2">
        <f t="shared" si="60"/>
        <v>0</v>
      </c>
      <c r="AO251" s="2">
        <f t="shared" si="61"/>
        <v>0</v>
      </c>
      <c r="AP251" s="2">
        <f>IF(AA251='User Input'!$C$1,1,0)</f>
        <v>0</v>
      </c>
      <c r="AQ251" s="2">
        <f t="shared" si="63"/>
        <v>0</v>
      </c>
      <c r="AR251" s="2">
        <f t="shared" si="64"/>
        <v>0</v>
      </c>
      <c r="AS251" s="2">
        <f t="shared" si="65"/>
        <v>0</v>
      </c>
      <c r="AT251" s="2">
        <f t="shared" si="66"/>
        <v>0</v>
      </c>
      <c r="AU251" s="9">
        <f t="shared" si="67"/>
        <v>0</v>
      </c>
    </row>
    <row r="252" spans="1:47" s="202" customFormat="1">
      <c r="A252" s="277">
        <f t="shared" si="62"/>
        <v>250</v>
      </c>
      <c r="B252" s="277">
        <f>IFERROR(VLOOKUP(C252,Import!$B$3:$T$450,19,FALSE),"")</f>
        <v>402</v>
      </c>
      <c r="C252" s="111" t="str">
        <f>IFERROR(VLOOKUP(A252,Import!$V$3:$X$419,3,FALSE),"")</f>
        <v>Adeiny Hechavarria</v>
      </c>
      <c r="D252" s="235"/>
      <c r="E252" s="204"/>
      <c r="F252" s="112" t="str">
        <f>IFERROR(VLOOKUP($C252,Import!$B$3:$L$408,2,FALSE),"")</f>
        <v>MIA</v>
      </c>
      <c r="G252" s="112" t="str">
        <f>IFERROR(VLOOKUP($C252,Import!$B$3:$L$408,3,FALSE),"")</f>
        <v>SS</v>
      </c>
      <c r="H252" s="112" t="str">
        <f>IFERROR(VLOOKUP($C252,Import!$B$3:$L$408,4,FALSE),"")</f>
        <v>SS</v>
      </c>
      <c r="I252" s="112">
        <f>IFERROR(VLOOKUP($C252,Import!$B$3:$L$408,5,FALSE),"")</f>
        <v>-2</v>
      </c>
      <c r="J252" s="112" t="str">
        <f>IFERROR(VLOOKUP($C252,Import!$B$3:$L$408,2,FALSE),"")</f>
        <v>MIA</v>
      </c>
      <c r="K252" s="112">
        <f>IFERROR(VLOOKUP($C252,Import!$B$3:$L$408,6,FALSE),"")</f>
        <v>551</v>
      </c>
      <c r="L252" s="112">
        <f>IFERROR(VLOOKUP($C252,Import!$B$3:$L$408,7,FALSE),"")</f>
        <v>37</v>
      </c>
      <c r="M252" s="112">
        <f>IFERROR(VLOOKUP($C252,Import!$B$3:$L$408,8,FALSE),"")</f>
        <v>4</v>
      </c>
      <c r="N252" s="112">
        <f>IFERROR(VLOOKUP($C252,Import!$B$3:$L$408,9,FALSE),"")</f>
        <v>47</v>
      </c>
      <c r="O252" s="112">
        <f>IFERROR(VLOOKUP($C252,Import!$B$3:$L$408,10,FALSE),"")</f>
        <v>14</v>
      </c>
      <c r="P252" s="278">
        <f>IFERROR(VLOOKUP($C252,Import!$B$3:$L$408,11,FALSE),"")</f>
        <v>0.23899999999999999</v>
      </c>
      <c r="Q252" s="2">
        <f t="shared" si="54"/>
        <v>131.68899999999999</v>
      </c>
      <c r="R252" s="2">
        <f>IF(D252='User Input'!$C$1,1,0)</f>
        <v>0</v>
      </c>
      <c r="S252" s="2">
        <f t="shared" si="58"/>
        <v>0</v>
      </c>
      <c r="T252" s="2">
        <f t="shared" si="59"/>
        <v>0</v>
      </c>
      <c r="U252" s="2" t="str">
        <f t="shared" si="55"/>
        <v>Adeiny Hechavarria</v>
      </c>
      <c r="V252" s="2">
        <f t="shared" si="56"/>
        <v>0</v>
      </c>
      <c r="W252" s="9" t="str">
        <f t="shared" si="57"/>
        <v>MIA</v>
      </c>
      <c r="X252" s="221"/>
      <c r="Y252" s="276"/>
      <c r="Z252" s="209"/>
      <c r="AA252" s="235"/>
      <c r="AB252" s="206"/>
      <c r="AC252" s="198"/>
      <c r="AD252" s="198"/>
      <c r="AE252" s="198"/>
      <c r="AF252" s="198"/>
      <c r="AG252" s="216"/>
      <c r="AH252" s="199"/>
      <c r="AI252" s="197"/>
      <c r="AJ252" s="197"/>
      <c r="AK252" s="113"/>
      <c r="AL252" s="113"/>
      <c r="AM252" s="113"/>
      <c r="AN252" s="2">
        <f t="shared" si="60"/>
        <v>0</v>
      </c>
      <c r="AO252" s="2">
        <f t="shared" si="61"/>
        <v>0</v>
      </c>
      <c r="AP252" s="2">
        <f>IF(AA252='User Input'!$C$1,1,0)</f>
        <v>0</v>
      </c>
      <c r="AQ252" s="2">
        <f t="shared" si="63"/>
        <v>0</v>
      </c>
      <c r="AR252" s="2">
        <f t="shared" si="64"/>
        <v>0</v>
      </c>
      <c r="AS252" s="2">
        <f t="shared" si="65"/>
        <v>0</v>
      </c>
      <c r="AT252" s="2">
        <f t="shared" si="66"/>
        <v>0</v>
      </c>
      <c r="AU252" s="9">
        <f t="shared" si="67"/>
        <v>0</v>
      </c>
    </row>
    <row r="253" spans="1:47" s="202" customFormat="1">
      <c r="A253" s="277">
        <f t="shared" si="62"/>
        <v>251</v>
      </c>
      <c r="B253" s="277">
        <f>IFERROR(VLOOKUP(C253,Import!$B$3:$T$450,19,FALSE),"")</f>
        <v>403</v>
      </c>
      <c r="C253" s="111" t="str">
        <f>IFERROR(VLOOKUP(A253,Import!$V$3:$X$419,3,FALSE),"")</f>
        <v>Rafael Furcal</v>
      </c>
      <c r="D253" s="235"/>
      <c r="E253" s="120"/>
      <c r="F253" s="112" t="str">
        <f>IFERROR(VLOOKUP($C253,Import!$B$3:$L$408,2,FALSE),"")</f>
        <v>MIA</v>
      </c>
      <c r="G253" s="112" t="str">
        <f>IFERROR(VLOOKUP($C253,Import!$B$3:$L$408,3,FALSE),"")</f>
        <v>SS</v>
      </c>
      <c r="H253" s="112" t="str">
        <f>IFERROR(VLOOKUP($C253,Import!$B$3:$L$408,4,FALSE),"")</f>
        <v>SS</v>
      </c>
      <c r="I253" s="112">
        <f>IFERROR(VLOOKUP($C253,Import!$B$3:$L$408,5,FALSE),"")</f>
        <v>-2</v>
      </c>
      <c r="J253" s="112" t="str">
        <f>IFERROR(VLOOKUP($C253,Import!$B$3:$L$408,2,FALSE),"")</f>
        <v>MIA</v>
      </c>
      <c r="K253" s="112">
        <f>IFERROR(VLOOKUP($C253,Import!$B$3:$L$408,6,FALSE),"")</f>
        <v>410</v>
      </c>
      <c r="L253" s="112">
        <f>IFERROR(VLOOKUP($C253,Import!$B$3:$L$408,7,FALSE),"")</f>
        <v>54</v>
      </c>
      <c r="M253" s="112">
        <f>IFERROR(VLOOKUP($C253,Import!$B$3:$L$408,8,FALSE),"")</f>
        <v>4</v>
      </c>
      <c r="N253" s="112">
        <f>IFERROR(VLOOKUP($C253,Import!$B$3:$L$408,9,FALSE),"")</f>
        <v>28</v>
      </c>
      <c r="O253" s="112">
        <f>IFERROR(VLOOKUP($C253,Import!$B$3:$L$408,10,FALSE),"")</f>
        <v>11</v>
      </c>
      <c r="P253" s="278">
        <f>IFERROR(VLOOKUP($C253,Import!$B$3:$L$408,11,FALSE),"")</f>
        <v>0.252</v>
      </c>
      <c r="Q253" s="2">
        <f t="shared" si="54"/>
        <v>103.32000000000001</v>
      </c>
      <c r="R253" s="2">
        <f>IF(D253='User Input'!$C$1,1,0)</f>
        <v>0</v>
      </c>
      <c r="S253" s="2">
        <f t="shared" si="58"/>
        <v>0</v>
      </c>
      <c r="T253" s="2">
        <f t="shared" si="59"/>
        <v>0</v>
      </c>
      <c r="U253" s="2" t="str">
        <f t="shared" si="55"/>
        <v>Rafael Furcal</v>
      </c>
      <c r="V253" s="2">
        <f t="shared" si="56"/>
        <v>0</v>
      </c>
      <c r="W253" s="9" t="str">
        <f t="shared" si="57"/>
        <v>MIA</v>
      </c>
      <c r="X253" s="221"/>
      <c r="Y253" s="276"/>
      <c r="Z253" s="209"/>
      <c r="AA253" s="235"/>
      <c r="AB253" s="206"/>
      <c r="AC253" s="198"/>
      <c r="AD253" s="198"/>
      <c r="AE253" s="198"/>
      <c r="AF253" s="198"/>
      <c r="AG253" s="216"/>
      <c r="AH253" s="199"/>
      <c r="AI253" s="197"/>
      <c r="AJ253" s="197"/>
      <c r="AK253" s="113"/>
      <c r="AL253" s="113"/>
      <c r="AM253" s="113"/>
      <c r="AN253" s="2">
        <f t="shared" si="60"/>
        <v>0</v>
      </c>
      <c r="AO253" s="2">
        <f t="shared" si="61"/>
        <v>0</v>
      </c>
      <c r="AP253" s="2">
        <f>IF(AA253='User Input'!$C$1,1,0)</f>
        <v>0</v>
      </c>
      <c r="AQ253" s="2">
        <f t="shared" si="63"/>
        <v>0</v>
      </c>
      <c r="AR253" s="2">
        <f t="shared" si="64"/>
        <v>0</v>
      </c>
      <c r="AS253" s="2">
        <f t="shared" si="65"/>
        <v>0</v>
      </c>
      <c r="AT253" s="2">
        <f t="shared" si="66"/>
        <v>0</v>
      </c>
      <c r="AU253" s="9">
        <f t="shared" si="67"/>
        <v>0</v>
      </c>
    </row>
    <row r="254" spans="1:47" s="202" customFormat="1">
      <c r="A254" s="277">
        <f t="shared" si="62"/>
        <v>252</v>
      </c>
      <c r="B254" s="277">
        <f>IFERROR(VLOOKUP(C254,Import!$B$3:$T$450,19,FALSE),"")</f>
        <v>406</v>
      </c>
      <c r="C254" s="111" t="str">
        <f>IFERROR(VLOOKUP(A254,Import!$V$3:$X$419,3,FALSE),"")</f>
        <v>Danny Espinosa</v>
      </c>
      <c r="D254" s="235"/>
      <c r="E254" s="120"/>
      <c r="F254" s="112" t="str">
        <f>IFERROR(VLOOKUP($C254,Import!$B$3:$L$408,2,FALSE),"")</f>
        <v>WAS</v>
      </c>
      <c r="G254" s="112" t="str">
        <f>IFERROR(VLOOKUP($C254,Import!$B$3:$L$408,3,FALSE),"")</f>
        <v>2B</v>
      </c>
      <c r="H254" s="112" t="str">
        <f>IFERROR(VLOOKUP($C254,Import!$B$3:$L$408,4,FALSE),"")</f>
        <v>2B</v>
      </c>
      <c r="I254" s="112">
        <f>IFERROR(VLOOKUP($C254,Import!$B$3:$L$408,5,FALSE),"")</f>
        <v>-2</v>
      </c>
      <c r="J254" s="112" t="str">
        <f>IFERROR(VLOOKUP($C254,Import!$B$3:$L$408,2,FALSE),"")</f>
        <v>WAS</v>
      </c>
      <c r="K254" s="112">
        <f>IFERROR(VLOOKUP($C254,Import!$B$3:$L$408,6,FALSE),"")</f>
        <v>217</v>
      </c>
      <c r="L254" s="112">
        <f>IFERROR(VLOOKUP($C254,Import!$B$3:$L$408,7,FALSE),"")</f>
        <v>27</v>
      </c>
      <c r="M254" s="112">
        <f>IFERROR(VLOOKUP($C254,Import!$B$3:$L$408,8,FALSE),"")</f>
        <v>6</v>
      </c>
      <c r="N254" s="112">
        <f>IFERROR(VLOOKUP($C254,Import!$B$3:$L$408,9,FALSE),"")</f>
        <v>22</v>
      </c>
      <c r="O254" s="112">
        <f>IFERROR(VLOOKUP($C254,Import!$B$3:$L$408,10,FALSE),"")</f>
        <v>4</v>
      </c>
      <c r="P254" s="278">
        <f>IFERROR(VLOOKUP($C254,Import!$B$3:$L$408,11,FALSE),"")</f>
        <v>0.23100000000000001</v>
      </c>
      <c r="Q254" s="2">
        <f t="shared" si="54"/>
        <v>50.127000000000002</v>
      </c>
      <c r="R254" s="2">
        <f>IF(D254='User Input'!$C$1,1,0)</f>
        <v>0</v>
      </c>
      <c r="S254" s="2">
        <f t="shared" si="58"/>
        <v>0</v>
      </c>
      <c r="T254" s="2">
        <f t="shared" si="59"/>
        <v>0</v>
      </c>
      <c r="U254" s="2" t="str">
        <f t="shared" si="55"/>
        <v>Danny Espinosa</v>
      </c>
      <c r="V254" s="2">
        <f t="shared" si="56"/>
        <v>0</v>
      </c>
      <c r="W254" s="9" t="str">
        <f t="shared" si="57"/>
        <v>WAS</v>
      </c>
      <c r="X254" s="221"/>
      <c r="Y254" s="276"/>
      <c r="Z254" s="226"/>
      <c r="AA254" s="235"/>
      <c r="AB254" s="206"/>
      <c r="AC254" s="198"/>
      <c r="AD254" s="198"/>
      <c r="AE254" s="198"/>
      <c r="AF254" s="198"/>
      <c r="AG254" s="216"/>
      <c r="AH254" s="199"/>
      <c r="AI254" s="197"/>
      <c r="AJ254" s="197"/>
      <c r="AK254" s="113"/>
      <c r="AL254" s="113"/>
      <c r="AM254" s="113"/>
      <c r="AN254" s="2">
        <f t="shared" si="60"/>
        <v>0</v>
      </c>
      <c r="AO254" s="2">
        <f t="shared" si="61"/>
        <v>0</v>
      </c>
      <c r="AP254" s="2">
        <f>IF(AA254='User Input'!$C$1,1,0)</f>
        <v>0</v>
      </c>
      <c r="AQ254" s="2">
        <f t="shared" si="63"/>
        <v>0</v>
      </c>
      <c r="AR254" s="2">
        <f t="shared" si="64"/>
        <v>0</v>
      </c>
      <c r="AS254" s="2">
        <f t="shared" si="65"/>
        <v>0</v>
      </c>
      <c r="AT254" s="2">
        <f t="shared" si="66"/>
        <v>0</v>
      </c>
      <c r="AU254" s="9">
        <f t="shared" si="67"/>
        <v>0</v>
      </c>
    </row>
    <row r="255" spans="1:47" s="202" customFormat="1">
      <c r="A255" s="277">
        <f t="shared" si="62"/>
        <v>253</v>
      </c>
      <c r="B255" s="277" t="str">
        <f>IFERROR(VLOOKUP(C255,Import!$B$3:$T$450,19,FALSE),"")</f>
        <v/>
      </c>
      <c r="C255" s="111" t="str">
        <f>IFERROR(VLOOKUP(A255,Import!$V$3:$X$419,3,FALSE),"")</f>
        <v/>
      </c>
      <c r="D255" s="235"/>
      <c r="E255" s="120"/>
      <c r="F255" s="112" t="str">
        <f>IFERROR(VLOOKUP($C255,Import!$B$3:$L$408,2,FALSE),"")</f>
        <v/>
      </c>
      <c r="G255" s="112" t="str">
        <f>IFERROR(VLOOKUP($C255,Import!$B$3:$L$408,3,FALSE),"")</f>
        <v/>
      </c>
      <c r="H255" s="112" t="str">
        <f>IFERROR(VLOOKUP($C255,Import!$B$3:$L$408,4,FALSE),"")</f>
        <v/>
      </c>
      <c r="I255" s="112" t="str">
        <f>IFERROR(VLOOKUP($C255,Import!$B$3:$L$408,5,FALSE),"")</f>
        <v/>
      </c>
      <c r="J255" s="112" t="str">
        <f>IFERROR(VLOOKUP($C255,Import!$B$3:$L$408,2,FALSE),"")</f>
        <v/>
      </c>
      <c r="K255" s="112" t="str">
        <f>IFERROR(VLOOKUP($C255,Import!$B$3:$L$408,6,FALSE),"")</f>
        <v/>
      </c>
      <c r="L255" s="112" t="str">
        <f>IFERROR(VLOOKUP($C255,Import!$B$3:$L$408,7,FALSE),"")</f>
        <v/>
      </c>
      <c r="M255" s="112" t="str">
        <f>IFERROR(VLOOKUP($C255,Import!$B$3:$L$408,8,FALSE),"")</f>
        <v/>
      </c>
      <c r="N255" s="112" t="str">
        <f>IFERROR(VLOOKUP($C255,Import!$B$3:$L$408,9,FALSE),"")</f>
        <v/>
      </c>
      <c r="O255" s="112" t="str">
        <f>IFERROR(VLOOKUP($C255,Import!$B$3:$L$408,10,FALSE),"")</f>
        <v/>
      </c>
      <c r="P255" s="278" t="str">
        <f>IFERROR(VLOOKUP($C255,Import!$B$3:$L$408,11,FALSE),"")</f>
        <v/>
      </c>
      <c r="Q255" s="2" t="e">
        <f t="shared" si="54"/>
        <v>#VALUE!</v>
      </c>
      <c r="R255" s="2">
        <f>IF(D255='User Input'!$C$1,1,0)</f>
        <v>0</v>
      </c>
      <c r="S255" s="2">
        <f t="shared" si="58"/>
        <v>0</v>
      </c>
      <c r="T255" s="2">
        <f t="shared" si="59"/>
        <v>0</v>
      </c>
      <c r="U255" s="2" t="str">
        <f t="shared" si="55"/>
        <v/>
      </c>
      <c r="V255" s="2">
        <f t="shared" si="56"/>
        <v>0</v>
      </c>
      <c r="W255" s="9" t="str">
        <f t="shared" si="57"/>
        <v/>
      </c>
      <c r="X255" s="221"/>
      <c r="Y255" s="276"/>
      <c r="Z255" s="226"/>
      <c r="AA255" s="235"/>
      <c r="AB255" s="206"/>
      <c r="AC255" s="198"/>
      <c r="AD255" s="198"/>
      <c r="AE255" s="198"/>
      <c r="AF255" s="198"/>
      <c r="AG255" s="216"/>
      <c r="AH255" s="199"/>
      <c r="AI255" s="197"/>
      <c r="AJ255" s="197"/>
      <c r="AK255" s="113"/>
      <c r="AL255" s="113"/>
      <c r="AM255" s="113"/>
      <c r="AN255" s="2">
        <f t="shared" si="60"/>
        <v>0</v>
      </c>
      <c r="AO255" s="2">
        <f t="shared" si="61"/>
        <v>0</v>
      </c>
      <c r="AP255" s="2">
        <f>IF(AA255='User Input'!$C$1,1,0)</f>
        <v>0</v>
      </c>
      <c r="AQ255" s="2">
        <f t="shared" si="63"/>
        <v>0</v>
      </c>
      <c r="AR255" s="2">
        <f t="shared" si="64"/>
        <v>0</v>
      </c>
      <c r="AS255" s="2">
        <f t="shared" si="65"/>
        <v>0</v>
      </c>
      <c r="AT255" s="2">
        <f t="shared" si="66"/>
        <v>0</v>
      </c>
      <c r="AU255" s="9">
        <f t="shared" si="67"/>
        <v>0</v>
      </c>
    </row>
    <row r="256" spans="1:47" s="202" customFormat="1">
      <c r="A256" s="277">
        <f t="shared" si="62"/>
        <v>254</v>
      </c>
      <c r="B256" s="277" t="str">
        <f>IFERROR(VLOOKUP(C256,Import!$B$3:$T$450,19,FALSE),"")</f>
        <v/>
      </c>
      <c r="C256" s="111" t="str">
        <f>IFERROR(VLOOKUP(A256,Import!$V$3:$X$419,3,FALSE),"")</f>
        <v/>
      </c>
      <c r="D256" s="235"/>
      <c r="E256" s="120"/>
      <c r="F256" s="112" t="str">
        <f>IFERROR(VLOOKUP($C256,Import!$B$3:$L$408,2,FALSE),"")</f>
        <v/>
      </c>
      <c r="G256" s="112" t="str">
        <f>IFERROR(VLOOKUP($C256,Import!$B$3:$L$408,3,FALSE),"")</f>
        <v/>
      </c>
      <c r="H256" s="112" t="str">
        <f>IFERROR(VLOOKUP($C256,Import!$B$3:$L$408,4,FALSE),"")</f>
        <v/>
      </c>
      <c r="I256" s="112" t="str">
        <f>IFERROR(VLOOKUP($C256,Import!$B$3:$L$408,5,FALSE),"")</f>
        <v/>
      </c>
      <c r="J256" s="112" t="str">
        <f>IFERROR(VLOOKUP($C256,Import!$B$3:$L$408,2,FALSE),"")</f>
        <v/>
      </c>
      <c r="K256" s="112" t="str">
        <f>IFERROR(VLOOKUP($C256,Import!$B$3:$L$408,6,FALSE),"")</f>
        <v/>
      </c>
      <c r="L256" s="112" t="str">
        <f>IFERROR(VLOOKUP($C256,Import!$B$3:$L$408,7,FALSE),"")</f>
        <v/>
      </c>
      <c r="M256" s="112" t="str">
        <f>IFERROR(VLOOKUP($C256,Import!$B$3:$L$408,8,FALSE),"")</f>
        <v/>
      </c>
      <c r="N256" s="112" t="str">
        <f>IFERROR(VLOOKUP($C256,Import!$B$3:$L$408,9,FALSE),"")</f>
        <v/>
      </c>
      <c r="O256" s="112" t="str">
        <f>IFERROR(VLOOKUP($C256,Import!$B$3:$L$408,10,FALSE),"")</f>
        <v/>
      </c>
      <c r="P256" s="278" t="str">
        <f>IFERROR(VLOOKUP($C256,Import!$B$3:$L$408,11,FALSE),"")</f>
        <v/>
      </c>
      <c r="Q256" s="2" t="e">
        <f t="shared" si="54"/>
        <v>#VALUE!</v>
      </c>
      <c r="R256" s="2">
        <f>IF(D256='User Input'!$C$1,1,0)</f>
        <v>0</v>
      </c>
      <c r="S256" s="2">
        <f t="shared" si="58"/>
        <v>0</v>
      </c>
      <c r="T256" s="2">
        <f t="shared" si="59"/>
        <v>0</v>
      </c>
      <c r="U256" s="2" t="str">
        <f t="shared" si="55"/>
        <v/>
      </c>
      <c r="V256" s="2">
        <f t="shared" si="56"/>
        <v>0</v>
      </c>
      <c r="W256" s="9" t="str">
        <f t="shared" si="57"/>
        <v/>
      </c>
      <c r="X256" s="221"/>
      <c r="Y256" s="276"/>
      <c r="Z256" s="209"/>
      <c r="AA256" s="235"/>
      <c r="AB256" s="206"/>
      <c r="AC256" s="198"/>
      <c r="AD256" s="198"/>
      <c r="AE256" s="198"/>
      <c r="AF256" s="198"/>
      <c r="AG256" s="216"/>
      <c r="AH256" s="199"/>
      <c r="AI256" s="197"/>
      <c r="AJ256" s="197"/>
      <c r="AK256" s="113"/>
      <c r="AL256" s="113"/>
      <c r="AM256" s="113"/>
      <c r="AN256" s="2">
        <f t="shared" si="60"/>
        <v>0</v>
      </c>
      <c r="AO256" s="2">
        <f t="shared" si="61"/>
        <v>0</v>
      </c>
      <c r="AP256" s="2">
        <f>IF(AA256='User Input'!$C$1,1,0)</f>
        <v>0</v>
      </c>
      <c r="AQ256" s="2">
        <f t="shared" si="63"/>
        <v>0</v>
      </c>
      <c r="AR256" s="2">
        <f t="shared" si="64"/>
        <v>0</v>
      </c>
      <c r="AS256" s="2">
        <f t="shared" si="65"/>
        <v>0</v>
      </c>
      <c r="AT256" s="2">
        <f t="shared" si="66"/>
        <v>0</v>
      </c>
      <c r="AU256" s="9">
        <f t="shared" si="67"/>
        <v>0</v>
      </c>
    </row>
    <row r="257" spans="1:47" s="202" customFormat="1">
      <c r="A257" s="277">
        <f t="shared" si="62"/>
        <v>255</v>
      </c>
      <c r="B257" s="277" t="str">
        <f>IFERROR(VLOOKUP(C257,Import!$B$3:$T$450,19,FALSE),"")</f>
        <v/>
      </c>
      <c r="C257" s="111" t="str">
        <f>IFERROR(VLOOKUP(A257,Import!$V$3:$X$419,3,FALSE),"")</f>
        <v/>
      </c>
      <c r="D257" s="235"/>
      <c r="E257" s="120"/>
      <c r="F257" s="112" t="str">
        <f>IFERROR(VLOOKUP($C257,Import!$B$3:$L$408,2,FALSE),"")</f>
        <v/>
      </c>
      <c r="G257" s="112" t="str">
        <f>IFERROR(VLOOKUP($C257,Import!$B$3:$L$408,3,FALSE),"")</f>
        <v/>
      </c>
      <c r="H257" s="112" t="str">
        <f>IFERROR(VLOOKUP($C257,Import!$B$3:$L$408,4,FALSE),"")</f>
        <v/>
      </c>
      <c r="I257" s="112" t="str">
        <f>IFERROR(VLOOKUP($C257,Import!$B$3:$L$408,5,FALSE),"")</f>
        <v/>
      </c>
      <c r="J257" s="112" t="str">
        <f>IFERROR(VLOOKUP($C257,Import!$B$3:$L$408,2,FALSE),"")</f>
        <v/>
      </c>
      <c r="K257" s="112" t="str">
        <f>IFERROR(VLOOKUP($C257,Import!$B$3:$L$408,6,FALSE),"")</f>
        <v/>
      </c>
      <c r="L257" s="112" t="str">
        <f>IFERROR(VLOOKUP($C257,Import!$B$3:$L$408,7,FALSE),"")</f>
        <v/>
      </c>
      <c r="M257" s="112" t="str">
        <f>IFERROR(VLOOKUP($C257,Import!$B$3:$L$408,8,FALSE),"")</f>
        <v/>
      </c>
      <c r="N257" s="112" t="str">
        <f>IFERROR(VLOOKUP($C257,Import!$B$3:$L$408,9,FALSE),"")</f>
        <v/>
      </c>
      <c r="O257" s="112" t="str">
        <f>IFERROR(VLOOKUP($C257,Import!$B$3:$L$408,10,FALSE),"")</f>
        <v/>
      </c>
      <c r="P257" s="278" t="str">
        <f>IFERROR(VLOOKUP($C257,Import!$B$3:$L$408,11,FALSE),"")</f>
        <v/>
      </c>
      <c r="Q257" s="2" t="e">
        <f t="shared" si="54"/>
        <v>#VALUE!</v>
      </c>
      <c r="R257" s="2">
        <f>IF(D257='User Input'!$C$1,1,0)</f>
        <v>0</v>
      </c>
      <c r="S257" s="2">
        <f t="shared" si="58"/>
        <v>0</v>
      </c>
      <c r="T257" s="2">
        <f t="shared" si="59"/>
        <v>0</v>
      </c>
      <c r="U257" s="2" t="str">
        <f t="shared" si="55"/>
        <v/>
      </c>
      <c r="V257" s="2">
        <f t="shared" si="56"/>
        <v>0</v>
      </c>
      <c r="W257" s="9" t="str">
        <f t="shared" si="57"/>
        <v/>
      </c>
      <c r="X257" s="221"/>
      <c r="Y257" s="276"/>
      <c r="Z257" s="209"/>
      <c r="AA257" s="235"/>
      <c r="AB257" s="206"/>
      <c r="AC257" s="198"/>
      <c r="AD257" s="198"/>
      <c r="AE257" s="198"/>
      <c r="AF257" s="198"/>
      <c r="AG257" s="216"/>
      <c r="AH257" s="199"/>
      <c r="AI257" s="197"/>
      <c r="AJ257" s="197"/>
      <c r="AK257" s="113"/>
      <c r="AL257" s="113"/>
      <c r="AM257" s="113"/>
      <c r="AN257" s="2">
        <f t="shared" si="60"/>
        <v>0</v>
      </c>
      <c r="AO257" s="2">
        <f t="shared" si="61"/>
        <v>0</v>
      </c>
      <c r="AP257" s="2">
        <f>IF(AA257='User Input'!$C$1,1,0)</f>
        <v>0</v>
      </c>
      <c r="AQ257" s="2">
        <f t="shared" si="63"/>
        <v>0</v>
      </c>
      <c r="AR257" s="2">
        <f t="shared" si="64"/>
        <v>0</v>
      </c>
      <c r="AS257" s="2">
        <f t="shared" si="65"/>
        <v>0</v>
      </c>
      <c r="AT257" s="2">
        <f t="shared" si="66"/>
        <v>0</v>
      </c>
      <c r="AU257" s="9">
        <f t="shared" si="67"/>
        <v>0</v>
      </c>
    </row>
    <row r="258" spans="1:47" s="202" customFormat="1">
      <c r="A258" s="277">
        <f t="shared" si="62"/>
        <v>256</v>
      </c>
      <c r="B258" s="277" t="str">
        <f>IFERROR(VLOOKUP(C258,Import!$B$3:$T$450,19,FALSE),"")</f>
        <v/>
      </c>
      <c r="C258" s="111" t="str">
        <f>IFERROR(VLOOKUP(A258,Import!$V$3:$X$419,3,FALSE),"")</f>
        <v/>
      </c>
      <c r="D258" s="235"/>
      <c r="E258" s="120"/>
      <c r="F258" s="112" t="str">
        <f>IFERROR(VLOOKUP($C258,Import!$B$3:$L$408,2,FALSE),"")</f>
        <v/>
      </c>
      <c r="G258" s="112" t="str">
        <f>IFERROR(VLOOKUP($C258,Import!$B$3:$L$408,3,FALSE),"")</f>
        <v/>
      </c>
      <c r="H258" s="112" t="str">
        <f>IFERROR(VLOOKUP($C258,Import!$B$3:$L$408,4,FALSE),"")</f>
        <v/>
      </c>
      <c r="I258" s="112" t="str">
        <f>IFERROR(VLOOKUP($C258,Import!$B$3:$L$408,5,FALSE),"")</f>
        <v/>
      </c>
      <c r="J258" s="112" t="str">
        <f>IFERROR(VLOOKUP($C258,Import!$B$3:$L$408,2,FALSE),"")</f>
        <v/>
      </c>
      <c r="K258" s="112" t="str">
        <f>IFERROR(VLOOKUP($C258,Import!$B$3:$L$408,6,FALSE),"")</f>
        <v/>
      </c>
      <c r="L258" s="112" t="str">
        <f>IFERROR(VLOOKUP($C258,Import!$B$3:$L$408,7,FALSE),"")</f>
        <v/>
      </c>
      <c r="M258" s="112" t="str">
        <f>IFERROR(VLOOKUP($C258,Import!$B$3:$L$408,8,FALSE),"")</f>
        <v/>
      </c>
      <c r="N258" s="112" t="str">
        <f>IFERROR(VLOOKUP($C258,Import!$B$3:$L$408,9,FALSE),"")</f>
        <v/>
      </c>
      <c r="O258" s="112" t="str">
        <f>IFERROR(VLOOKUP($C258,Import!$B$3:$L$408,10,FALSE),"")</f>
        <v/>
      </c>
      <c r="P258" s="278" t="str">
        <f>IFERROR(VLOOKUP($C258,Import!$B$3:$L$408,11,FALSE),"")</f>
        <v/>
      </c>
      <c r="Q258" s="2" t="e">
        <f t="shared" si="54"/>
        <v>#VALUE!</v>
      </c>
      <c r="R258" s="2">
        <f>IF(D258='User Input'!$C$1,1,0)</f>
        <v>0</v>
      </c>
      <c r="S258" s="2">
        <f t="shared" si="58"/>
        <v>0</v>
      </c>
      <c r="T258" s="2">
        <f t="shared" si="59"/>
        <v>0</v>
      </c>
      <c r="U258" s="2" t="str">
        <f t="shared" si="55"/>
        <v/>
      </c>
      <c r="V258" s="2">
        <f t="shared" si="56"/>
        <v>0</v>
      </c>
      <c r="W258" s="9" t="str">
        <f t="shared" si="57"/>
        <v/>
      </c>
      <c r="X258" s="221"/>
      <c r="Y258" s="276"/>
      <c r="Z258" s="209"/>
      <c r="AA258" s="235"/>
      <c r="AB258" s="206"/>
      <c r="AC258" s="198"/>
      <c r="AD258" s="198"/>
      <c r="AE258" s="198"/>
      <c r="AF258" s="198"/>
      <c r="AG258" s="216"/>
      <c r="AH258" s="199"/>
      <c r="AI258" s="197"/>
      <c r="AJ258" s="197"/>
      <c r="AK258" s="113"/>
      <c r="AL258" s="113"/>
      <c r="AM258" s="113"/>
      <c r="AN258" s="2">
        <f t="shared" si="60"/>
        <v>0</v>
      </c>
      <c r="AO258" s="2">
        <f t="shared" si="61"/>
        <v>0</v>
      </c>
      <c r="AP258" s="2">
        <f>IF(AA258='User Input'!$C$1,1,0)</f>
        <v>0</v>
      </c>
      <c r="AQ258" s="2">
        <f t="shared" si="63"/>
        <v>0</v>
      </c>
      <c r="AR258" s="2">
        <f t="shared" si="64"/>
        <v>0</v>
      </c>
      <c r="AS258" s="2">
        <f t="shared" si="65"/>
        <v>0</v>
      </c>
      <c r="AT258" s="2">
        <f t="shared" si="66"/>
        <v>0</v>
      </c>
      <c r="AU258" s="9">
        <f t="shared" si="67"/>
        <v>0</v>
      </c>
    </row>
    <row r="259" spans="1:47" s="202" customFormat="1">
      <c r="A259" s="277">
        <f t="shared" si="62"/>
        <v>257</v>
      </c>
      <c r="B259" s="277" t="str">
        <f>IFERROR(VLOOKUP(C259,Import!$B$3:$T$450,19,FALSE),"")</f>
        <v/>
      </c>
      <c r="C259" s="111" t="str">
        <f>IFERROR(VLOOKUP(A259,Import!$V$3:$X$419,3,FALSE),"")</f>
        <v/>
      </c>
      <c r="D259" s="235"/>
      <c r="E259" s="120"/>
      <c r="F259" s="112" t="str">
        <f>IFERROR(VLOOKUP($C259,Import!$B$3:$L$408,2,FALSE),"")</f>
        <v/>
      </c>
      <c r="G259" s="112" t="str">
        <f>IFERROR(VLOOKUP($C259,Import!$B$3:$L$408,3,FALSE),"")</f>
        <v/>
      </c>
      <c r="H259" s="112" t="str">
        <f>IFERROR(VLOOKUP($C259,Import!$B$3:$L$408,4,FALSE),"")</f>
        <v/>
      </c>
      <c r="I259" s="112" t="str">
        <f>IFERROR(VLOOKUP($C259,Import!$B$3:$L$408,5,FALSE),"")</f>
        <v/>
      </c>
      <c r="J259" s="112" t="str">
        <f>IFERROR(VLOOKUP($C259,Import!$B$3:$L$408,2,FALSE),"")</f>
        <v/>
      </c>
      <c r="K259" s="112" t="str">
        <f>IFERROR(VLOOKUP($C259,Import!$B$3:$L$408,6,FALSE),"")</f>
        <v/>
      </c>
      <c r="L259" s="112" t="str">
        <f>IFERROR(VLOOKUP($C259,Import!$B$3:$L$408,7,FALSE),"")</f>
        <v/>
      </c>
      <c r="M259" s="112" t="str">
        <f>IFERROR(VLOOKUP($C259,Import!$B$3:$L$408,8,FALSE),"")</f>
        <v/>
      </c>
      <c r="N259" s="112" t="str">
        <f>IFERROR(VLOOKUP($C259,Import!$B$3:$L$408,9,FALSE),"")</f>
        <v/>
      </c>
      <c r="O259" s="112" t="str">
        <f>IFERROR(VLOOKUP($C259,Import!$B$3:$L$408,10,FALSE),"")</f>
        <v/>
      </c>
      <c r="P259" s="278" t="str">
        <f>IFERROR(VLOOKUP($C259,Import!$B$3:$L$408,11,FALSE),"")</f>
        <v/>
      </c>
      <c r="Q259" s="2" t="e">
        <f t="shared" ref="Q259:Q322" si="68">P259*K259</f>
        <v>#VALUE!</v>
      </c>
      <c r="R259" s="2">
        <f>IF(D259='User Input'!$C$1,1,0)</f>
        <v>0</v>
      </c>
      <c r="S259" s="2">
        <f t="shared" si="58"/>
        <v>0</v>
      </c>
      <c r="T259" s="2">
        <f t="shared" si="59"/>
        <v>0</v>
      </c>
      <c r="U259" s="2" t="str">
        <f t="shared" ref="U259:U322" si="69">C259</f>
        <v/>
      </c>
      <c r="V259" s="2">
        <f t="shared" ref="V259:V322" si="70">E259</f>
        <v>0</v>
      </c>
      <c r="W259" s="9" t="str">
        <f t="shared" ref="W259:W322" si="71">J259</f>
        <v/>
      </c>
      <c r="X259" s="221"/>
      <c r="Y259" s="276"/>
      <c r="Z259" s="209"/>
      <c r="AA259" s="235"/>
      <c r="AB259" s="206"/>
      <c r="AC259" s="198"/>
      <c r="AD259" s="198"/>
      <c r="AE259" s="198"/>
      <c r="AF259" s="198"/>
      <c r="AG259" s="216"/>
      <c r="AH259" s="199"/>
      <c r="AI259" s="197"/>
      <c r="AJ259" s="197"/>
      <c r="AK259" s="113"/>
      <c r="AL259" s="113"/>
      <c r="AM259" s="113"/>
      <c r="AN259" s="2">
        <f t="shared" si="60"/>
        <v>0</v>
      </c>
      <c r="AO259" s="2">
        <f t="shared" si="61"/>
        <v>0</v>
      </c>
      <c r="AP259" s="2">
        <f>IF(AA259='User Input'!$C$1,1,0)</f>
        <v>0</v>
      </c>
      <c r="AQ259" s="2">
        <f t="shared" si="63"/>
        <v>0</v>
      </c>
      <c r="AR259" s="2">
        <f t="shared" si="64"/>
        <v>0</v>
      </c>
      <c r="AS259" s="2">
        <f t="shared" si="65"/>
        <v>0</v>
      </c>
      <c r="AT259" s="2">
        <f t="shared" si="66"/>
        <v>0</v>
      </c>
      <c r="AU259" s="9">
        <f t="shared" si="67"/>
        <v>0</v>
      </c>
    </row>
    <row r="260" spans="1:47" s="202" customFormat="1">
      <c r="A260" s="277">
        <f t="shared" si="62"/>
        <v>258</v>
      </c>
      <c r="B260" s="277" t="str">
        <f>IFERROR(VLOOKUP(C260,Import!$B$3:$T$450,19,FALSE),"")</f>
        <v/>
      </c>
      <c r="C260" s="111" t="str">
        <f>IFERROR(VLOOKUP(A260,Import!$V$3:$X$419,3,FALSE),"")</f>
        <v/>
      </c>
      <c r="D260" s="235"/>
      <c r="E260" s="120"/>
      <c r="F260" s="112" t="str">
        <f>IFERROR(VLOOKUP($C260,Import!$B$3:$L$408,2,FALSE),"")</f>
        <v/>
      </c>
      <c r="G260" s="112" t="str">
        <f>IFERROR(VLOOKUP($C260,Import!$B$3:$L$408,3,FALSE),"")</f>
        <v/>
      </c>
      <c r="H260" s="112" t="str">
        <f>IFERROR(VLOOKUP($C260,Import!$B$3:$L$408,4,FALSE),"")</f>
        <v/>
      </c>
      <c r="I260" s="112" t="str">
        <f>IFERROR(VLOOKUP($C260,Import!$B$3:$L$408,5,FALSE),"")</f>
        <v/>
      </c>
      <c r="J260" s="112" t="str">
        <f>IFERROR(VLOOKUP($C260,Import!$B$3:$L$408,2,FALSE),"")</f>
        <v/>
      </c>
      <c r="K260" s="112" t="str">
        <f>IFERROR(VLOOKUP($C260,Import!$B$3:$L$408,6,FALSE),"")</f>
        <v/>
      </c>
      <c r="L260" s="112" t="str">
        <f>IFERROR(VLOOKUP($C260,Import!$B$3:$L$408,7,FALSE),"")</f>
        <v/>
      </c>
      <c r="M260" s="112" t="str">
        <f>IFERROR(VLOOKUP($C260,Import!$B$3:$L$408,8,FALSE),"")</f>
        <v/>
      </c>
      <c r="N260" s="112" t="str">
        <f>IFERROR(VLOOKUP($C260,Import!$B$3:$L$408,9,FALSE),"")</f>
        <v/>
      </c>
      <c r="O260" s="112" t="str">
        <f>IFERROR(VLOOKUP($C260,Import!$B$3:$L$408,10,FALSE),"")</f>
        <v/>
      </c>
      <c r="P260" s="278" t="str">
        <f>IFERROR(VLOOKUP($C260,Import!$B$3:$L$408,11,FALSE),"")</f>
        <v/>
      </c>
      <c r="Q260" s="2" t="e">
        <f t="shared" si="68"/>
        <v>#VALUE!</v>
      </c>
      <c r="R260" s="2">
        <f>IF(D260='User Input'!$C$1,1,0)</f>
        <v>0</v>
      </c>
      <c r="S260" s="2">
        <f t="shared" ref="S260:S323" si="72">R260+S259</f>
        <v>0</v>
      </c>
      <c r="T260" s="2">
        <f t="shared" ref="T260:T323" si="73">IF(S260=S259,0,S260)</f>
        <v>0</v>
      </c>
      <c r="U260" s="2" t="str">
        <f t="shared" si="69"/>
        <v/>
      </c>
      <c r="V260" s="2">
        <f t="shared" si="70"/>
        <v>0</v>
      </c>
      <c r="W260" s="9" t="str">
        <f t="shared" si="71"/>
        <v/>
      </c>
      <c r="X260" s="221"/>
      <c r="Y260" s="276"/>
      <c r="Z260" s="226"/>
      <c r="AA260" s="235"/>
      <c r="AB260" s="206"/>
      <c r="AC260" s="198"/>
      <c r="AD260" s="198"/>
      <c r="AE260" s="198"/>
      <c r="AF260" s="198"/>
      <c r="AG260" s="216"/>
      <c r="AH260" s="199"/>
      <c r="AI260" s="197"/>
      <c r="AJ260" s="197"/>
      <c r="AK260" s="113"/>
      <c r="AL260" s="113"/>
      <c r="AM260" s="113"/>
      <c r="AN260" s="2">
        <f t="shared" ref="AN260:AN323" si="74">AI260*AH260</f>
        <v>0</v>
      </c>
      <c r="AO260" s="2">
        <f t="shared" ref="AO260:AO323" si="75">AJ260*AH260</f>
        <v>0</v>
      </c>
      <c r="AP260" s="2">
        <f>IF(AA260='User Input'!$C$1,1,0)</f>
        <v>0</v>
      </c>
      <c r="AQ260" s="2">
        <f t="shared" si="63"/>
        <v>0</v>
      </c>
      <c r="AR260" s="2">
        <f t="shared" si="64"/>
        <v>0</v>
      </c>
      <c r="AS260" s="2">
        <f t="shared" si="65"/>
        <v>0</v>
      </c>
      <c r="AT260" s="2">
        <f t="shared" si="66"/>
        <v>0</v>
      </c>
      <c r="AU260" s="9">
        <f t="shared" si="67"/>
        <v>0</v>
      </c>
    </row>
    <row r="261" spans="1:47" s="202" customFormat="1">
      <c r="A261" s="277">
        <f t="shared" ref="A261:A302" si="76">A260+1</f>
        <v>259</v>
      </c>
      <c r="B261" s="277" t="str">
        <f>IFERROR(VLOOKUP(C261,Import!$B$3:$T$450,19,FALSE),"")</f>
        <v/>
      </c>
      <c r="C261" s="111" t="str">
        <f>IFERROR(VLOOKUP(A261,Import!$V$3:$X$419,3,FALSE),"")</f>
        <v/>
      </c>
      <c r="D261" s="235"/>
      <c r="E261" s="120"/>
      <c r="F261" s="112" t="str">
        <f>IFERROR(VLOOKUP($C261,Import!$B$3:$L$408,2,FALSE),"")</f>
        <v/>
      </c>
      <c r="G261" s="112" t="str">
        <f>IFERROR(VLOOKUP($C261,Import!$B$3:$L$408,3,FALSE),"")</f>
        <v/>
      </c>
      <c r="H261" s="112" t="str">
        <f>IFERROR(VLOOKUP($C261,Import!$B$3:$L$408,4,FALSE),"")</f>
        <v/>
      </c>
      <c r="I261" s="112" t="str">
        <f>IFERROR(VLOOKUP($C261,Import!$B$3:$L$408,5,FALSE),"")</f>
        <v/>
      </c>
      <c r="J261" s="112" t="str">
        <f>IFERROR(VLOOKUP($C261,Import!$B$3:$L$408,2,FALSE),"")</f>
        <v/>
      </c>
      <c r="K261" s="112" t="str">
        <f>IFERROR(VLOOKUP($C261,Import!$B$3:$L$408,6,FALSE),"")</f>
        <v/>
      </c>
      <c r="L261" s="112" t="str">
        <f>IFERROR(VLOOKUP($C261,Import!$B$3:$L$408,7,FALSE),"")</f>
        <v/>
      </c>
      <c r="M261" s="112" t="str">
        <f>IFERROR(VLOOKUP($C261,Import!$B$3:$L$408,8,FALSE),"")</f>
        <v/>
      </c>
      <c r="N261" s="112" t="str">
        <f>IFERROR(VLOOKUP($C261,Import!$B$3:$L$408,9,FALSE),"")</f>
        <v/>
      </c>
      <c r="O261" s="112" t="str">
        <f>IFERROR(VLOOKUP($C261,Import!$B$3:$L$408,10,FALSE),"")</f>
        <v/>
      </c>
      <c r="P261" s="278" t="str">
        <f>IFERROR(VLOOKUP($C261,Import!$B$3:$L$408,11,FALSE),"")</f>
        <v/>
      </c>
      <c r="Q261" s="2" t="e">
        <f t="shared" si="68"/>
        <v>#VALUE!</v>
      </c>
      <c r="R261" s="2">
        <f>IF(D261='User Input'!$C$1,1,0)</f>
        <v>0</v>
      </c>
      <c r="S261" s="2">
        <f t="shared" si="72"/>
        <v>0</v>
      </c>
      <c r="T261" s="2">
        <f t="shared" si="73"/>
        <v>0</v>
      </c>
      <c r="U261" s="2" t="str">
        <f t="shared" si="69"/>
        <v/>
      </c>
      <c r="V261" s="2">
        <f t="shared" si="70"/>
        <v>0</v>
      </c>
      <c r="W261" s="9" t="str">
        <f t="shared" si="71"/>
        <v/>
      </c>
      <c r="X261" s="221"/>
      <c r="Y261" s="276"/>
      <c r="Z261" s="226"/>
      <c r="AA261" s="235"/>
      <c r="AB261" s="206"/>
      <c r="AC261" s="198"/>
      <c r="AD261" s="198"/>
      <c r="AE261" s="198"/>
      <c r="AF261" s="198"/>
      <c r="AG261" s="216"/>
      <c r="AH261" s="199"/>
      <c r="AI261" s="197"/>
      <c r="AJ261" s="197"/>
      <c r="AK261" s="113"/>
      <c r="AL261" s="113"/>
      <c r="AM261" s="113"/>
      <c r="AN261" s="2">
        <f t="shared" si="74"/>
        <v>0</v>
      </c>
      <c r="AO261" s="2">
        <f t="shared" si="75"/>
        <v>0</v>
      </c>
      <c r="AP261" s="2">
        <f>IF(AA261='User Input'!$C$1,1,0)</f>
        <v>0</v>
      </c>
      <c r="AQ261" s="2">
        <f t="shared" si="63"/>
        <v>0</v>
      </c>
      <c r="AR261" s="2">
        <f t="shared" si="64"/>
        <v>0</v>
      </c>
      <c r="AS261" s="2">
        <f t="shared" si="65"/>
        <v>0</v>
      </c>
      <c r="AT261" s="2">
        <f t="shared" si="66"/>
        <v>0</v>
      </c>
      <c r="AU261" s="9">
        <f t="shared" si="67"/>
        <v>0</v>
      </c>
    </row>
    <row r="262" spans="1:47" s="202" customFormat="1">
      <c r="A262" s="277">
        <f t="shared" si="76"/>
        <v>260</v>
      </c>
      <c r="B262" s="277" t="str">
        <f>IFERROR(VLOOKUP(C262,Import!$B$3:$T$450,19,FALSE),"")</f>
        <v/>
      </c>
      <c r="C262" s="111" t="str">
        <f>IFERROR(VLOOKUP(A262,Import!$V$3:$X$419,3,FALSE),"")</f>
        <v/>
      </c>
      <c r="D262" s="235"/>
      <c r="E262" s="120"/>
      <c r="F262" s="112" t="str">
        <f>IFERROR(VLOOKUP($C262,Import!$B$3:$L$408,2,FALSE),"")</f>
        <v/>
      </c>
      <c r="G262" s="112" t="str">
        <f>IFERROR(VLOOKUP($C262,Import!$B$3:$L$408,3,FALSE),"")</f>
        <v/>
      </c>
      <c r="H262" s="112" t="str">
        <f>IFERROR(VLOOKUP($C262,Import!$B$3:$L$408,4,FALSE),"")</f>
        <v/>
      </c>
      <c r="I262" s="112" t="str">
        <f>IFERROR(VLOOKUP($C262,Import!$B$3:$L$408,5,FALSE),"")</f>
        <v/>
      </c>
      <c r="J262" s="112" t="str">
        <f>IFERROR(VLOOKUP($C262,Import!$B$3:$L$408,2,FALSE),"")</f>
        <v/>
      </c>
      <c r="K262" s="112" t="str">
        <f>IFERROR(VLOOKUP($C262,Import!$B$3:$L$408,6,FALSE),"")</f>
        <v/>
      </c>
      <c r="L262" s="112" t="str">
        <f>IFERROR(VLOOKUP($C262,Import!$B$3:$L$408,7,FALSE),"")</f>
        <v/>
      </c>
      <c r="M262" s="112" t="str">
        <f>IFERROR(VLOOKUP($C262,Import!$B$3:$L$408,8,FALSE),"")</f>
        <v/>
      </c>
      <c r="N262" s="112" t="str">
        <f>IFERROR(VLOOKUP($C262,Import!$B$3:$L$408,9,FALSE),"")</f>
        <v/>
      </c>
      <c r="O262" s="112" t="str">
        <f>IFERROR(VLOOKUP($C262,Import!$B$3:$L$408,10,FALSE),"")</f>
        <v/>
      </c>
      <c r="P262" s="278" t="str">
        <f>IFERROR(VLOOKUP($C262,Import!$B$3:$L$408,11,FALSE),"")</f>
        <v/>
      </c>
      <c r="Q262" s="2" t="e">
        <f t="shared" si="68"/>
        <v>#VALUE!</v>
      </c>
      <c r="R262" s="2">
        <f>IF(D262='User Input'!$C$1,1,0)</f>
        <v>0</v>
      </c>
      <c r="S262" s="2">
        <f t="shared" si="72"/>
        <v>0</v>
      </c>
      <c r="T262" s="2">
        <f t="shared" si="73"/>
        <v>0</v>
      </c>
      <c r="U262" s="2" t="str">
        <f t="shared" si="69"/>
        <v/>
      </c>
      <c r="V262" s="2">
        <f t="shared" si="70"/>
        <v>0</v>
      </c>
      <c r="W262" s="9" t="str">
        <f t="shared" si="71"/>
        <v/>
      </c>
      <c r="X262" s="221"/>
      <c r="Y262" s="276"/>
      <c r="Z262" s="209"/>
      <c r="AA262" s="235"/>
      <c r="AB262" s="206"/>
      <c r="AC262" s="198"/>
      <c r="AD262" s="198"/>
      <c r="AE262" s="198"/>
      <c r="AF262" s="198"/>
      <c r="AG262" s="216"/>
      <c r="AH262" s="199"/>
      <c r="AI262" s="197"/>
      <c r="AJ262" s="197"/>
      <c r="AK262" s="113"/>
      <c r="AL262" s="113"/>
      <c r="AM262" s="113"/>
      <c r="AN262" s="2">
        <f t="shared" si="74"/>
        <v>0</v>
      </c>
      <c r="AO262" s="2">
        <f t="shared" si="75"/>
        <v>0</v>
      </c>
      <c r="AP262" s="2">
        <f>IF(AA262='User Input'!$C$1,1,0)</f>
        <v>0</v>
      </c>
      <c r="AQ262" s="2">
        <f t="shared" si="63"/>
        <v>0</v>
      </c>
      <c r="AR262" s="2">
        <f t="shared" si="64"/>
        <v>0</v>
      </c>
      <c r="AS262" s="2">
        <f t="shared" si="65"/>
        <v>0</v>
      </c>
      <c r="AT262" s="2">
        <f t="shared" si="66"/>
        <v>0</v>
      </c>
      <c r="AU262" s="9">
        <f t="shared" si="67"/>
        <v>0</v>
      </c>
    </row>
    <row r="263" spans="1:47" s="202" customFormat="1">
      <c r="A263" s="277">
        <f t="shared" si="76"/>
        <v>261</v>
      </c>
      <c r="B263" s="277" t="str">
        <f>IFERROR(VLOOKUP(C263,Import!$B$3:$T$450,19,FALSE),"")</f>
        <v/>
      </c>
      <c r="C263" s="111" t="str">
        <f>IFERROR(VLOOKUP(A263,Import!$V$3:$X$419,3,FALSE),"")</f>
        <v/>
      </c>
      <c r="D263" s="235"/>
      <c r="E263" s="120"/>
      <c r="F263" s="112" t="str">
        <f>IFERROR(VLOOKUP($C263,Import!$B$3:$L$408,2,FALSE),"")</f>
        <v/>
      </c>
      <c r="G263" s="112" t="str">
        <f>IFERROR(VLOOKUP($C263,Import!$B$3:$L$408,3,FALSE),"")</f>
        <v/>
      </c>
      <c r="H263" s="112" t="str">
        <f>IFERROR(VLOOKUP($C263,Import!$B$3:$L$408,4,FALSE),"")</f>
        <v/>
      </c>
      <c r="I263" s="112" t="str">
        <f>IFERROR(VLOOKUP($C263,Import!$B$3:$L$408,5,FALSE),"")</f>
        <v/>
      </c>
      <c r="J263" s="112" t="str">
        <f>IFERROR(VLOOKUP($C263,Import!$B$3:$L$408,2,FALSE),"")</f>
        <v/>
      </c>
      <c r="K263" s="112" t="str">
        <f>IFERROR(VLOOKUP($C263,Import!$B$3:$L$408,6,FALSE),"")</f>
        <v/>
      </c>
      <c r="L263" s="112" t="str">
        <f>IFERROR(VLOOKUP($C263,Import!$B$3:$L$408,7,FALSE),"")</f>
        <v/>
      </c>
      <c r="M263" s="112" t="str">
        <f>IFERROR(VLOOKUP($C263,Import!$B$3:$L$408,8,FALSE),"")</f>
        <v/>
      </c>
      <c r="N263" s="112" t="str">
        <f>IFERROR(VLOOKUP($C263,Import!$B$3:$L$408,9,FALSE),"")</f>
        <v/>
      </c>
      <c r="O263" s="112" t="str">
        <f>IFERROR(VLOOKUP($C263,Import!$B$3:$L$408,10,FALSE),"")</f>
        <v/>
      </c>
      <c r="P263" s="278" t="str">
        <f>IFERROR(VLOOKUP($C263,Import!$B$3:$L$408,11,FALSE),"")</f>
        <v/>
      </c>
      <c r="Q263" s="2" t="e">
        <f t="shared" si="68"/>
        <v>#VALUE!</v>
      </c>
      <c r="R263" s="2">
        <f>IF(D263='User Input'!$C$1,1,0)</f>
        <v>0</v>
      </c>
      <c r="S263" s="2">
        <f t="shared" si="72"/>
        <v>0</v>
      </c>
      <c r="T263" s="2">
        <f t="shared" si="73"/>
        <v>0</v>
      </c>
      <c r="U263" s="2" t="str">
        <f t="shared" si="69"/>
        <v/>
      </c>
      <c r="V263" s="2">
        <f t="shared" si="70"/>
        <v>0</v>
      </c>
      <c r="W263" s="9" t="str">
        <f t="shared" si="71"/>
        <v/>
      </c>
      <c r="X263" s="221"/>
      <c r="Y263" s="276"/>
      <c r="Z263" s="226"/>
      <c r="AA263" s="235"/>
      <c r="AB263" s="206"/>
      <c r="AC263" s="198"/>
      <c r="AD263" s="198"/>
      <c r="AE263" s="198"/>
      <c r="AF263" s="198"/>
      <c r="AG263" s="216"/>
      <c r="AH263" s="199"/>
      <c r="AI263" s="197"/>
      <c r="AJ263" s="197"/>
      <c r="AK263" s="113"/>
      <c r="AL263" s="113"/>
      <c r="AM263" s="113"/>
      <c r="AN263" s="2">
        <f t="shared" si="74"/>
        <v>0</v>
      </c>
      <c r="AO263" s="2">
        <f t="shared" si="75"/>
        <v>0</v>
      </c>
      <c r="AP263" s="2">
        <f>IF(AA263='User Input'!$C$1,1,0)</f>
        <v>0</v>
      </c>
      <c r="AQ263" s="2">
        <f t="shared" si="63"/>
        <v>0</v>
      </c>
      <c r="AR263" s="2">
        <f t="shared" si="64"/>
        <v>0</v>
      </c>
      <c r="AS263" s="2">
        <f t="shared" si="65"/>
        <v>0</v>
      </c>
      <c r="AT263" s="2">
        <f t="shared" si="66"/>
        <v>0</v>
      </c>
      <c r="AU263" s="9">
        <f t="shared" si="67"/>
        <v>0</v>
      </c>
    </row>
    <row r="264" spans="1:47" s="202" customFormat="1">
      <c r="A264" s="277">
        <f t="shared" si="76"/>
        <v>262</v>
      </c>
      <c r="B264" s="277" t="str">
        <f>IFERROR(VLOOKUP(C264,Import!$B$3:$T$450,19,FALSE),"")</f>
        <v/>
      </c>
      <c r="C264" s="111" t="str">
        <f>IFERROR(VLOOKUP(A264,Import!$V$3:$X$419,3,FALSE),"")</f>
        <v/>
      </c>
      <c r="D264" s="235"/>
      <c r="E264" s="120"/>
      <c r="F264" s="112" t="str">
        <f>IFERROR(VLOOKUP($C264,Import!$B$3:$L$408,2,FALSE),"")</f>
        <v/>
      </c>
      <c r="G264" s="112" t="str">
        <f>IFERROR(VLOOKUP($C264,Import!$B$3:$L$408,3,FALSE),"")</f>
        <v/>
      </c>
      <c r="H264" s="112" t="str">
        <f>IFERROR(VLOOKUP($C264,Import!$B$3:$L$408,4,FALSE),"")</f>
        <v/>
      </c>
      <c r="I264" s="112" t="str">
        <f>IFERROR(VLOOKUP($C264,Import!$B$3:$L$408,5,FALSE),"")</f>
        <v/>
      </c>
      <c r="J264" s="112" t="str">
        <f>IFERROR(VLOOKUP($C264,Import!$B$3:$L$408,2,FALSE),"")</f>
        <v/>
      </c>
      <c r="K264" s="112" t="str">
        <f>IFERROR(VLOOKUP($C264,Import!$B$3:$L$408,6,FALSE),"")</f>
        <v/>
      </c>
      <c r="L264" s="112" t="str">
        <f>IFERROR(VLOOKUP($C264,Import!$B$3:$L$408,7,FALSE),"")</f>
        <v/>
      </c>
      <c r="M264" s="112" t="str">
        <f>IFERROR(VLOOKUP($C264,Import!$B$3:$L$408,8,FALSE),"")</f>
        <v/>
      </c>
      <c r="N264" s="112" t="str">
        <f>IFERROR(VLOOKUP($C264,Import!$B$3:$L$408,9,FALSE),"")</f>
        <v/>
      </c>
      <c r="O264" s="112" t="str">
        <f>IFERROR(VLOOKUP($C264,Import!$B$3:$L$408,10,FALSE),"")</f>
        <v/>
      </c>
      <c r="P264" s="278" t="str">
        <f>IFERROR(VLOOKUP($C264,Import!$B$3:$L$408,11,FALSE),"")</f>
        <v/>
      </c>
      <c r="Q264" s="2" t="e">
        <f t="shared" si="68"/>
        <v>#VALUE!</v>
      </c>
      <c r="R264" s="2">
        <f>IF(D264='User Input'!$C$1,1,0)</f>
        <v>0</v>
      </c>
      <c r="S264" s="2">
        <f t="shared" si="72"/>
        <v>0</v>
      </c>
      <c r="T264" s="2">
        <f t="shared" si="73"/>
        <v>0</v>
      </c>
      <c r="U264" s="2" t="str">
        <f t="shared" si="69"/>
        <v/>
      </c>
      <c r="V264" s="2">
        <f t="shared" si="70"/>
        <v>0</v>
      </c>
      <c r="W264" s="9" t="str">
        <f t="shared" si="71"/>
        <v/>
      </c>
      <c r="X264" s="221"/>
      <c r="Y264" s="276"/>
      <c r="Z264" s="209"/>
      <c r="AA264" s="235"/>
      <c r="AB264" s="206"/>
      <c r="AC264" s="198"/>
      <c r="AD264" s="198"/>
      <c r="AE264" s="198"/>
      <c r="AF264" s="198"/>
      <c r="AG264" s="216"/>
      <c r="AH264" s="199"/>
      <c r="AI264" s="197"/>
      <c r="AJ264" s="197"/>
      <c r="AK264" s="113"/>
      <c r="AL264" s="113"/>
      <c r="AM264" s="113"/>
      <c r="AN264" s="2">
        <f t="shared" si="74"/>
        <v>0</v>
      </c>
      <c r="AO264" s="2">
        <f t="shared" si="75"/>
        <v>0</v>
      </c>
      <c r="AP264" s="2">
        <f>IF(AA264='User Input'!$C$1,1,0)</f>
        <v>0</v>
      </c>
      <c r="AQ264" s="2">
        <f t="shared" si="63"/>
        <v>0</v>
      </c>
      <c r="AR264" s="2">
        <f t="shared" si="64"/>
        <v>0</v>
      </c>
      <c r="AS264" s="2">
        <f t="shared" si="65"/>
        <v>0</v>
      </c>
      <c r="AT264" s="2">
        <f t="shared" si="66"/>
        <v>0</v>
      </c>
      <c r="AU264" s="9">
        <f t="shared" si="67"/>
        <v>0</v>
      </c>
    </row>
    <row r="265" spans="1:47" s="202" customFormat="1">
      <c r="A265" s="277">
        <f t="shared" si="76"/>
        <v>263</v>
      </c>
      <c r="B265" s="277" t="str">
        <f>IFERROR(VLOOKUP(C265,Import!$B$3:$T$450,19,FALSE),"")</f>
        <v/>
      </c>
      <c r="C265" s="111" t="str">
        <f>IFERROR(VLOOKUP(A265,Import!$V$3:$X$419,3,FALSE),"")</f>
        <v/>
      </c>
      <c r="D265" s="235"/>
      <c r="E265" s="120"/>
      <c r="F265" s="112" t="str">
        <f>IFERROR(VLOOKUP($C265,Import!$B$3:$L$408,2,FALSE),"")</f>
        <v/>
      </c>
      <c r="G265" s="112" t="str">
        <f>IFERROR(VLOOKUP($C265,Import!$B$3:$L$408,3,FALSE),"")</f>
        <v/>
      </c>
      <c r="H265" s="112" t="str">
        <f>IFERROR(VLOOKUP($C265,Import!$B$3:$L$408,4,FALSE),"")</f>
        <v/>
      </c>
      <c r="I265" s="112" t="str">
        <f>IFERROR(VLOOKUP($C265,Import!$B$3:$L$408,5,FALSE),"")</f>
        <v/>
      </c>
      <c r="J265" s="112" t="str">
        <f>IFERROR(VLOOKUP($C265,Import!$B$3:$L$408,2,FALSE),"")</f>
        <v/>
      </c>
      <c r="K265" s="112" t="str">
        <f>IFERROR(VLOOKUP($C265,Import!$B$3:$L$408,6,FALSE),"")</f>
        <v/>
      </c>
      <c r="L265" s="112" t="str">
        <f>IFERROR(VLOOKUP($C265,Import!$B$3:$L$408,7,FALSE),"")</f>
        <v/>
      </c>
      <c r="M265" s="112" t="str">
        <f>IFERROR(VLOOKUP($C265,Import!$B$3:$L$408,8,FALSE),"")</f>
        <v/>
      </c>
      <c r="N265" s="112" t="str">
        <f>IFERROR(VLOOKUP($C265,Import!$B$3:$L$408,9,FALSE),"")</f>
        <v/>
      </c>
      <c r="O265" s="112" t="str">
        <f>IFERROR(VLOOKUP($C265,Import!$B$3:$L$408,10,FALSE),"")</f>
        <v/>
      </c>
      <c r="P265" s="278" t="str">
        <f>IFERROR(VLOOKUP($C265,Import!$B$3:$L$408,11,FALSE),"")</f>
        <v/>
      </c>
      <c r="Q265" s="2" t="e">
        <f t="shared" si="68"/>
        <v>#VALUE!</v>
      </c>
      <c r="R265" s="2">
        <f>IF(D265='User Input'!$C$1,1,0)</f>
        <v>0</v>
      </c>
      <c r="S265" s="2">
        <f t="shared" si="72"/>
        <v>0</v>
      </c>
      <c r="T265" s="2">
        <f t="shared" si="73"/>
        <v>0</v>
      </c>
      <c r="U265" s="2" t="str">
        <f t="shared" si="69"/>
        <v/>
      </c>
      <c r="V265" s="2">
        <f t="shared" si="70"/>
        <v>0</v>
      </c>
      <c r="W265" s="9" t="str">
        <f t="shared" si="71"/>
        <v/>
      </c>
      <c r="X265" s="221"/>
      <c r="Y265" s="276"/>
      <c r="Z265" s="226"/>
      <c r="AA265" s="235"/>
      <c r="AB265" s="206"/>
      <c r="AC265" s="198"/>
      <c r="AD265" s="198"/>
      <c r="AE265" s="198"/>
      <c r="AF265" s="198"/>
      <c r="AG265" s="216"/>
      <c r="AH265" s="199"/>
      <c r="AI265" s="197"/>
      <c r="AJ265" s="197"/>
      <c r="AK265" s="113"/>
      <c r="AL265" s="113"/>
      <c r="AM265" s="113"/>
      <c r="AN265" s="2">
        <f t="shared" si="74"/>
        <v>0</v>
      </c>
      <c r="AO265" s="2">
        <f t="shared" si="75"/>
        <v>0</v>
      </c>
      <c r="AP265" s="2">
        <f>IF(AA265='User Input'!$C$1,1,0)</f>
        <v>0</v>
      </c>
      <c r="AQ265" s="2">
        <f t="shared" si="63"/>
        <v>0</v>
      </c>
      <c r="AR265" s="2">
        <f t="shared" si="64"/>
        <v>0</v>
      </c>
      <c r="AS265" s="2">
        <f t="shared" si="65"/>
        <v>0</v>
      </c>
      <c r="AT265" s="2">
        <f t="shared" si="66"/>
        <v>0</v>
      </c>
      <c r="AU265" s="9">
        <f t="shared" si="67"/>
        <v>0</v>
      </c>
    </row>
    <row r="266" spans="1:47" s="202" customFormat="1">
      <c r="A266" s="277">
        <f t="shared" si="76"/>
        <v>264</v>
      </c>
      <c r="B266" s="277" t="str">
        <f>IFERROR(VLOOKUP(C266,Import!$B$3:$T$450,19,FALSE),"")</f>
        <v/>
      </c>
      <c r="C266" s="111" t="str">
        <f>IFERROR(VLOOKUP(A266,Import!$V$3:$X$419,3,FALSE),"")</f>
        <v/>
      </c>
      <c r="D266" s="235"/>
      <c r="E266" s="120"/>
      <c r="F266" s="112" t="str">
        <f>IFERROR(VLOOKUP($C266,Import!$B$3:$L$408,2,FALSE),"")</f>
        <v/>
      </c>
      <c r="G266" s="112" t="str">
        <f>IFERROR(VLOOKUP($C266,Import!$B$3:$L$408,3,FALSE),"")</f>
        <v/>
      </c>
      <c r="H266" s="112" t="str">
        <f>IFERROR(VLOOKUP($C266,Import!$B$3:$L$408,4,FALSE),"")</f>
        <v/>
      </c>
      <c r="I266" s="112" t="str">
        <f>IFERROR(VLOOKUP($C266,Import!$B$3:$L$408,5,FALSE),"")</f>
        <v/>
      </c>
      <c r="J266" s="112" t="str">
        <f>IFERROR(VLOOKUP($C266,Import!$B$3:$L$408,2,FALSE),"")</f>
        <v/>
      </c>
      <c r="K266" s="112" t="str">
        <f>IFERROR(VLOOKUP($C266,Import!$B$3:$L$408,6,FALSE),"")</f>
        <v/>
      </c>
      <c r="L266" s="112" t="str">
        <f>IFERROR(VLOOKUP($C266,Import!$B$3:$L$408,7,FALSE),"")</f>
        <v/>
      </c>
      <c r="M266" s="112" t="str">
        <f>IFERROR(VLOOKUP($C266,Import!$B$3:$L$408,8,FALSE),"")</f>
        <v/>
      </c>
      <c r="N266" s="112" t="str">
        <f>IFERROR(VLOOKUP($C266,Import!$B$3:$L$408,9,FALSE),"")</f>
        <v/>
      </c>
      <c r="O266" s="112" t="str">
        <f>IFERROR(VLOOKUP($C266,Import!$B$3:$L$408,10,FALSE),"")</f>
        <v/>
      </c>
      <c r="P266" s="278" t="str">
        <f>IFERROR(VLOOKUP($C266,Import!$B$3:$L$408,11,FALSE),"")</f>
        <v/>
      </c>
      <c r="Q266" s="2" t="e">
        <f t="shared" si="68"/>
        <v>#VALUE!</v>
      </c>
      <c r="R266" s="2">
        <f>IF(D266='User Input'!$C$1,1,0)</f>
        <v>0</v>
      </c>
      <c r="S266" s="2">
        <f t="shared" si="72"/>
        <v>0</v>
      </c>
      <c r="T266" s="2">
        <f t="shared" si="73"/>
        <v>0</v>
      </c>
      <c r="U266" s="2" t="str">
        <f t="shared" si="69"/>
        <v/>
      </c>
      <c r="V266" s="2">
        <f t="shared" si="70"/>
        <v>0</v>
      </c>
      <c r="W266" s="9" t="str">
        <f t="shared" si="71"/>
        <v/>
      </c>
      <c r="X266" s="221"/>
      <c r="Y266" s="276"/>
      <c r="Z266" s="226"/>
      <c r="AA266" s="235"/>
      <c r="AB266" s="206"/>
      <c r="AC266" s="198"/>
      <c r="AD266" s="198"/>
      <c r="AE266" s="198"/>
      <c r="AF266" s="198"/>
      <c r="AG266" s="216"/>
      <c r="AH266" s="199"/>
      <c r="AI266" s="197"/>
      <c r="AJ266" s="197"/>
      <c r="AK266" s="113"/>
      <c r="AL266" s="113"/>
      <c r="AM266" s="113"/>
      <c r="AN266" s="2">
        <f t="shared" si="74"/>
        <v>0</v>
      </c>
      <c r="AO266" s="2">
        <f t="shared" si="75"/>
        <v>0</v>
      </c>
      <c r="AP266" s="2">
        <f>IF(AA266='User Input'!$C$1,1,0)</f>
        <v>0</v>
      </c>
      <c r="AQ266" s="2">
        <f t="shared" si="63"/>
        <v>0</v>
      </c>
      <c r="AR266" s="2">
        <f t="shared" si="64"/>
        <v>0</v>
      </c>
      <c r="AS266" s="2">
        <f t="shared" si="65"/>
        <v>0</v>
      </c>
      <c r="AT266" s="2">
        <f t="shared" si="66"/>
        <v>0</v>
      </c>
      <c r="AU266" s="9">
        <f t="shared" si="67"/>
        <v>0</v>
      </c>
    </row>
    <row r="267" spans="1:47" s="202" customFormat="1">
      <c r="A267" s="277">
        <f t="shared" si="76"/>
        <v>265</v>
      </c>
      <c r="B267" s="277" t="str">
        <f>IFERROR(VLOOKUP(C267,Import!$B$3:$T$450,19,FALSE),"")</f>
        <v/>
      </c>
      <c r="C267" s="111" t="str">
        <f>IFERROR(VLOOKUP(A267,Import!$V$3:$X$419,3,FALSE),"")</f>
        <v/>
      </c>
      <c r="D267" s="235"/>
      <c r="E267" s="120"/>
      <c r="F267" s="112" t="str">
        <f>IFERROR(VLOOKUP($C267,Import!$B$3:$L$408,2,FALSE),"")</f>
        <v/>
      </c>
      <c r="G267" s="112" t="str">
        <f>IFERROR(VLOOKUP($C267,Import!$B$3:$L$408,3,FALSE),"")</f>
        <v/>
      </c>
      <c r="H267" s="112" t="str">
        <f>IFERROR(VLOOKUP($C267,Import!$B$3:$L$408,4,FALSE),"")</f>
        <v/>
      </c>
      <c r="I267" s="112" t="str">
        <f>IFERROR(VLOOKUP($C267,Import!$B$3:$L$408,5,FALSE),"")</f>
        <v/>
      </c>
      <c r="J267" s="112" t="str">
        <f>IFERROR(VLOOKUP($C267,Import!$B$3:$L$408,2,FALSE),"")</f>
        <v/>
      </c>
      <c r="K267" s="112" t="str">
        <f>IFERROR(VLOOKUP($C267,Import!$B$3:$L$408,6,FALSE),"")</f>
        <v/>
      </c>
      <c r="L267" s="112" t="str">
        <f>IFERROR(VLOOKUP($C267,Import!$B$3:$L$408,7,FALSE),"")</f>
        <v/>
      </c>
      <c r="M267" s="112" t="str">
        <f>IFERROR(VLOOKUP($C267,Import!$B$3:$L$408,8,FALSE),"")</f>
        <v/>
      </c>
      <c r="N267" s="112" t="str">
        <f>IFERROR(VLOOKUP($C267,Import!$B$3:$L$408,9,FALSE),"")</f>
        <v/>
      </c>
      <c r="O267" s="112" t="str">
        <f>IFERROR(VLOOKUP($C267,Import!$B$3:$L$408,10,FALSE),"")</f>
        <v/>
      </c>
      <c r="P267" s="278" t="str">
        <f>IFERROR(VLOOKUP($C267,Import!$B$3:$L$408,11,FALSE),"")</f>
        <v/>
      </c>
      <c r="Q267" s="2" t="e">
        <f t="shared" si="68"/>
        <v>#VALUE!</v>
      </c>
      <c r="R267" s="2">
        <f>IF(D267='User Input'!$C$1,1,0)</f>
        <v>0</v>
      </c>
      <c r="S267" s="2">
        <f t="shared" si="72"/>
        <v>0</v>
      </c>
      <c r="T267" s="2">
        <f t="shared" si="73"/>
        <v>0</v>
      </c>
      <c r="U267" s="2" t="str">
        <f t="shared" si="69"/>
        <v/>
      </c>
      <c r="V267" s="2">
        <f t="shared" si="70"/>
        <v>0</v>
      </c>
      <c r="W267" s="9" t="str">
        <f t="shared" si="71"/>
        <v/>
      </c>
      <c r="X267" s="221"/>
      <c r="Y267" s="276"/>
      <c r="Z267" s="209"/>
      <c r="AA267" s="235"/>
      <c r="AB267" s="206"/>
      <c r="AC267" s="198"/>
      <c r="AD267" s="198"/>
      <c r="AE267" s="198"/>
      <c r="AF267" s="198"/>
      <c r="AG267" s="216"/>
      <c r="AH267" s="199"/>
      <c r="AI267" s="197"/>
      <c r="AJ267" s="197"/>
      <c r="AK267" s="113"/>
      <c r="AL267" s="113"/>
      <c r="AM267" s="113"/>
      <c r="AN267" s="2">
        <f t="shared" si="74"/>
        <v>0</v>
      </c>
      <c r="AO267" s="2">
        <f t="shared" si="75"/>
        <v>0</v>
      </c>
      <c r="AP267" s="2">
        <f>IF(AA267='User Input'!$C$1,1,0)</f>
        <v>0</v>
      </c>
      <c r="AQ267" s="2">
        <f t="shared" si="63"/>
        <v>0</v>
      </c>
      <c r="AR267" s="2">
        <f t="shared" si="64"/>
        <v>0</v>
      </c>
      <c r="AS267" s="2">
        <f t="shared" si="65"/>
        <v>0</v>
      </c>
      <c r="AT267" s="2">
        <f t="shared" si="66"/>
        <v>0</v>
      </c>
      <c r="AU267" s="9">
        <f t="shared" si="67"/>
        <v>0</v>
      </c>
    </row>
    <row r="268" spans="1:47" s="202" customFormat="1">
      <c r="A268" s="277">
        <f t="shared" si="76"/>
        <v>266</v>
      </c>
      <c r="B268" s="277" t="str">
        <f>IFERROR(VLOOKUP(C268,Import!$B$3:$T$450,19,FALSE),"")</f>
        <v/>
      </c>
      <c r="C268" s="111" t="str">
        <f>IFERROR(VLOOKUP(A268,Import!$V$3:$X$419,3,FALSE),"")</f>
        <v/>
      </c>
      <c r="D268" s="235"/>
      <c r="E268" s="120"/>
      <c r="F268" s="112" t="str">
        <f>IFERROR(VLOOKUP($C268,Import!$B$3:$L$408,2,FALSE),"")</f>
        <v/>
      </c>
      <c r="G268" s="112" t="str">
        <f>IFERROR(VLOOKUP($C268,Import!$B$3:$L$408,3,FALSE),"")</f>
        <v/>
      </c>
      <c r="H268" s="112" t="str">
        <f>IFERROR(VLOOKUP($C268,Import!$B$3:$L$408,4,FALSE),"")</f>
        <v/>
      </c>
      <c r="I268" s="112" t="str">
        <f>IFERROR(VLOOKUP($C268,Import!$B$3:$L$408,5,FALSE),"")</f>
        <v/>
      </c>
      <c r="J268" s="112" t="str">
        <f>IFERROR(VLOOKUP($C268,Import!$B$3:$L$408,2,FALSE),"")</f>
        <v/>
      </c>
      <c r="K268" s="112" t="str">
        <f>IFERROR(VLOOKUP($C268,Import!$B$3:$L$408,6,FALSE),"")</f>
        <v/>
      </c>
      <c r="L268" s="112" t="str">
        <f>IFERROR(VLOOKUP($C268,Import!$B$3:$L$408,7,FALSE),"")</f>
        <v/>
      </c>
      <c r="M268" s="112" t="str">
        <f>IFERROR(VLOOKUP($C268,Import!$B$3:$L$408,8,FALSE),"")</f>
        <v/>
      </c>
      <c r="N268" s="112" t="str">
        <f>IFERROR(VLOOKUP($C268,Import!$B$3:$L$408,9,FALSE),"")</f>
        <v/>
      </c>
      <c r="O268" s="112" t="str">
        <f>IFERROR(VLOOKUP($C268,Import!$B$3:$L$408,10,FALSE),"")</f>
        <v/>
      </c>
      <c r="P268" s="278" t="str">
        <f>IFERROR(VLOOKUP($C268,Import!$B$3:$L$408,11,FALSE),"")</f>
        <v/>
      </c>
      <c r="Q268" s="2" t="e">
        <f t="shared" si="68"/>
        <v>#VALUE!</v>
      </c>
      <c r="R268" s="2">
        <f>IF(D268='User Input'!$C$1,1,0)</f>
        <v>0</v>
      </c>
      <c r="S268" s="2">
        <f t="shared" si="72"/>
        <v>0</v>
      </c>
      <c r="T268" s="2">
        <f t="shared" si="73"/>
        <v>0</v>
      </c>
      <c r="U268" s="2" t="str">
        <f t="shared" si="69"/>
        <v/>
      </c>
      <c r="V268" s="2">
        <f t="shared" si="70"/>
        <v>0</v>
      </c>
      <c r="W268" s="9" t="str">
        <f t="shared" si="71"/>
        <v/>
      </c>
      <c r="X268" s="221"/>
      <c r="Y268" s="276"/>
      <c r="Z268" s="209"/>
      <c r="AA268" s="235"/>
      <c r="AB268" s="206"/>
      <c r="AC268" s="198"/>
      <c r="AD268" s="198"/>
      <c r="AE268" s="198"/>
      <c r="AF268" s="198"/>
      <c r="AG268" s="216"/>
      <c r="AH268" s="199"/>
      <c r="AI268" s="197"/>
      <c r="AJ268" s="197"/>
      <c r="AK268" s="113"/>
      <c r="AL268" s="113"/>
      <c r="AM268" s="113"/>
      <c r="AN268" s="2">
        <f t="shared" si="74"/>
        <v>0</v>
      </c>
      <c r="AO268" s="2">
        <f t="shared" si="75"/>
        <v>0</v>
      </c>
      <c r="AP268" s="2">
        <f>IF(AA268='User Input'!$C$1,1,0)</f>
        <v>0</v>
      </c>
      <c r="AQ268" s="2">
        <f t="shared" si="63"/>
        <v>0</v>
      </c>
      <c r="AR268" s="2">
        <f t="shared" si="64"/>
        <v>0</v>
      </c>
      <c r="AS268" s="2">
        <f t="shared" si="65"/>
        <v>0</v>
      </c>
      <c r="AT268" s="2">
        <f t="shared" si="66"/>
        <v>0</v>
      </c>
      <c r="AU268" s="9">
        <f t="shared" si="67"/>
        <v>0</v>
      </c>
    </row>
    <row r="269" spans="1:47" s="202" customFormat="1">
      <c r="A269" s="277">
        <f t="shared" si="76"/>
        <v>267</v>
      </c>
      <c r="B269" s="277" t="str">
        <f>IFERROR(VLOOKUP(C269,Import!$B$3:$T$450,19,FALSE),"")</f>
        <v/>
      </c>
      <c r="C269" s="111" t="str">
        <f>IFERROR(VLOOKUP(A269,Import!$V$3:$X$419,3,FALSE),"")</f>
        <v/>
      </c>
      <c r="D269" s="235"/>
      <c r="E269" s="120"/>
      <c r="F269" s="112" t="str">
        <f>IFERROR(VLOOKUP($C269,Import!$B$3:$L$408,2,FALSE),"")</f>
        <v/>
      </c>
      <c r="G269" s="112" t="str">
        <f>IFERROR(VLOOKUP($C269,Import!$B$3:$L$408,3,FALSE),"")</f>
        <v/>
      </c>
      <c r="H269" s="112" t="str">
        <f>IFERROR(VLOOKUP($C269,Import!$B$3:$L$408,4,FALSE),"")</f>
        <v/>
      </c>
      <c r="I269" s="112" t="str">
        <f>IFERROR(VLOOKUP($C269,Import!$B$3:$L$408,5,FALSE),"")</f>
        <v/>
      </c>
      <c r="J269" s="112" t="str">
        <f>IFERROR(VLOOKUP($C269,Import!$B$3:$L$408,2,FALSE),"")</f>
        <v/>
      </c>
      <c r="K269" s="112" t="str">
        <f>IFERROR(VLOOKUP($C269,Import!$B$3:$L$408,6,FALSE),"")</f>
        <v/>
      </c>
      <c r="L269" s="112" t="str">
        <f>IFERROR(VLOOKUP($C269,Import!$B$3:$L$408,7,FALSE),"")</f>
        <v/>
      </c>
      <c r="M269" s="112" t="str">
        <f>IFERROR(VLOOKUP($C269,Import!$B$3:$L$408,8,FALSE),"")</f>
        <v/>
      </c>
      <c r="N269" s="112" t="str">
        <f>IFERROR(VLOOKUP($C269,Import!$B$3:$L$408,9,FALSE),"")</f>
        <v/>
      </c>
      <c r="O269" s="112" t="str">
        <f>IFERROR(VLOOKUP($C269,Import!$B$3:$L$408,10,FALSE),"")</f>
        <v/>
      </c>
      <c r="P269" s="278" t="str">
        <f>IFERROR(VLOOKUP($C269,Import!$B$3:$L$408,11,FALSE),"")</f>
        <v/>
      </c>
      <c r="Q269" s="2" t="e">
        <f t="shared" si="68"/>
        <v>#VALUE!</v>
      </c>
      <c r="R269" s="2">
        <f>IF(D269='User Input'!$C$1,1,0)</f>
        <v>0</v>
      </c>
      <c r="S269" s="2">
        <f t="shared" si="72"/>
        <v>0</v>
      </c>
      <c r="T269" s="2">
        <f t="shared" si="73"/>
        <v>0</v>
      </c>
      <c r="U269" s="2" t="str">
        <f t="shared" si="69"/>
        <v/>
      </c>
      <c r="V269" s="2">
        <f t="shared" si="70"/>
        <v>0</v>
      </c>
      <c r="W269" s="9" t="str">
        <f t="shared" si="71"/>
        <v/>
      </c>
      <c r="X269" s="221"/>
      <c r="Y269" s="276"/>
      <c r="Z269" s="209"/>
      <c r="AA269" s="235"/>
      <c r="AB269" s="206"/>
      <c r="AC269" s="198"/>
      <c r="AD269" s="198"/>
      <c r="AE269" s="198"/>
      <c r="AF269" s="198"/>
      <c r="AG269" s="216"/>
      <c r="AH269" s="199"/>
      <c r="AI269" s="197"/>
      <c r="AJ269" s="197"/>
      <c r="AK269" s="113"/>
      <c r="AL269" s="113"/>
      <c r="AM269" s="113"/>
      <c r="AN269" s="2">
        <f t="shared" si="74"/>
        <v>0</v>
      </c>
      <c r="AO269" s="2">
        <f t="shared" si="75"/>
        <v>0</v>
      </c>
      <c r="AP269" s="2">
        <f>IF(AA269='User Input'!$C$1,1,0)</f>
        <v>0</v>
      </c>
      <c r="AQ269" s="2">
        <f t="shared" si="63"/>
        <v>0</v>
      </c>
      <c r="AR269" s="2">
        <f t="shared" si="64"/>
        <v>0</v>
      </c>
      <c r="AS269" s="2">
        <f t="shared" si="65"/>
        <v>0</v>
      </c>
      <c r="AT269" s="2">
        <f t="shared" si="66"/>
        <v>0</v>
      </c>
      <c r="AU269" s="9">
        <f t="shared" si="67"/>
        <v>0</v>
      </c>
    </row>
    <row r="270" spans="1:47" s="202" customFormat="1">
      <c r="A270" s="277">
        <f t="shared" si="76"/>
        <v>268</v>
      </c>
      <c r="B270" s="277" t="str">
        <f>IFERROR(VLOOKUP(C270,Import!$B$3:$T$450,19,FALSE),"")</f>
        <v/>
      </c>
      <c r="C270" s="111" t="str">
        <f>IFERROR(VLOOKUP(A270,Import!$V$3:$X$419,3,FALSE),"")</f>
        <v/>
      </c>
      <c r="D270" s="235"/>
      <c r="E270" s="120"/>
      <c r="F270" s="112" t="str">
        <f>IFERROR(VLOOKUP($C270,Import!$B$3:$L$408,2,FALSE),"")</f>
        <v/>
      </c>
      <c r="G270" s="112" t="str">
        <f>IFERROR(VLOOKUP($C270,Import!$B$3:$L$408,3,FALSE),"")</f>
        <v/>
      </c>
      <c r="H270" s="112" t="str">
        <f>IFERROR(VLOOKUP($C270,Import!$B$3:$L$408,4,FALSE),"")</f>
        <v/>
      </c>
      <c r="I270" s="112" t="str">
        <f>IFERROR(VLOOKUP($C270,Import!$B$3:$L$408,5,FALSE),"")</f>
        <v/>
      </c>
      <c r="J270" s="112" t="str">
        <f>IFERROR(VLOOKUP($C270,Import!$B$3:$L$408,2,FALSE),"")</f>
        <v/>
      </c>
      <c r="K270" s="112" t="str">
        <f>IFERROR(VLOOKUP($C270,Import!$B$3:$L$408,6,FALSE),"")</f>
        <v/>
      </c>
      <c r="L270" s="112" t="str">
        <f>IFERROR(VLOOKUP($C270,Import!$B$3:$L$408,7,FALSE),"")</f>
        <v/>
      </c>
      <c r="M270" s="112" t="str">
        <f>IFERROR(VLOOKUP($C270,Import!$B$3:$L$408,8,FALSE),"")</f>
        <v/>
      </c>
      <c r="N270" s="112" t="str">
        <f>IFERROR(VLOOKUP($C270,Import!$B$3:$L$408,9,FALSE),"")</f>
        <v/>
      </c>
      <c r="O270" s="112" t="str">
        <f>IFERROR(VLOOKUP($C270,Import!$B$3:$L$408,10,FALSE),"")</f>
        <v/>
      </c>
      <c r="P270" s="278" t="str">
        <f>IFERROR(VLOOKUP($C270,Import!$B$3:$L$408,11,FALSE),"")</f>
        <v/>
      </c>
      <c r="Q270" s="2" t="e">
        <f t="shared" si="68"/>
        <v>#VALUE!</v>
      </c>
      <c r="R270" s="2">
        <f>IF(D270='User Input'!$C$1,1,0)</f>
        <v>0</v>
      </c>
      <c r="S270" s="2">
        <f t="shared" si="72"/>
        <v>0</v>
      </c>
      <c r="T270" s="2">
        <f t="shared" si="73"/>
        <v>0</v>
      </c>
      <c r="U270" s="2" t="str">
        <f t="shared" si="69"/>
        <v/>
      </c>
      <c r="V270" s="2">
        <f t="shared" si="70"/>
        <v>0</v>
      </c>
      <c r="W270" s="9" t="str">
        <f t="shared" si="71"/>
        <v/>
      </c>
      <c r="X270" s="221"/>
      <c r="Y270" s="276"/>
      <c r="Z270" s="209"/>
      <c r="AA270" s="235"/>
      <c r="AB270" s="206"/>
      <c r="AC270" s="198"/>
      <c r="AD270" s="198"/>
      <c r="AE270" s="198"/>
      <c r="AF270" s="198"/>
      <c r="AG270" s="216"/>
      <c r="AH270" s="199"/>
      <c r="AI270" s="197"/>
      <c r="AJ270" s="197"/>
      <c r="AK270" s="113"/>
      <c r="AL270" s="113"/>
      <c r="AM270" s="113"/>
      <c r="AN270" s="2">
        <f t="shared" si="74"/>
        <v>0</v>
      </c>
      <c r="AO270" s="2">
        <f t="shared" si="75"/>
        <v>0</v>
      </c>
      <c r="AP270" s="2">
        <f>IF(AA270='User Input'!$C$1,1,0)</f>
        <v>0</v>
      </c>
      <c r="AQ270" s="2">
        <f t="shared" si="63"/>
        <v>0</v>
      </c>
      <c r="AR270" s="2">
        <f t="shared" si="64"/>
        <v>0</v>
      </c>
      <c r="AS270" s="2">
        <f t="shared" si="65"/>
        <v>0</v>
      </c>
      <c r="AT270" s="2">
        <f t="shared" si="66"/>
        <v>0</v>
      </c>
      <c r="AU270" s="9">
        <f t="shared" si="67"/>
        <v>0</v>
      </c>
    </row>
    <row r="271" spans="1:47" s="202" customFormat="1">
      <c r="A271" s="277">
        <f t="shared" si="76"/>
        <v>269</v>
      </c>
      <c r="B271" s="277" t="str">
        <f>IFERROR(VLOOKUP(C271,Import!$B$3:$T$450,19,FALSE),"")</f>
        <v/>
      </c>
      <c r="C271" s="111" t="str">
        <f>IFERROR(VLOOKUP(A271,Import!$V$3:$X$419,3,FALSE),"")</f>
        <v/>
      </c>
      <c r="D271" s="235"/>
      <c r="E271" s="120"/>
      <c r="F271" s="112" t="str">
        <f>IFERROR(VLOOKUP($C271,Import!$B$3:$L$408,2,FALSE),"")</f>
        <v/>
      </c>
      <c r="G271" s="112" t="str">
        <f>IFERROR(VLOOKUP($C271,Import!$B$3:$L$408,3,FALSE),"")</f>
        <v/>
      </c>
      <c r="H271" s="112" t="str">
        <f>IFERROR(VLOOKUP($C271,Import!$B$3:$L$408,4,FALSE),"")</f>
        <v/>
      </c>
      <c r="I271" s="112" t="str">
        <f>IFERROR(VLOOKUP($C271,Import!$B$3:$L$408,5,FALSE),"")</f>
        <v/>
      </c>
      <c r="J271" s="112" t="str">
        <f>IFERROR(VLOOKUP($C271,Import!$B$3:$L$408,2,FALSE),"")</f>
        <v/>
      </c>
      <c r="K271" s="112" t="str">
        <f>IFERROR(VLOOKUP($C271,Import!$B$3:$L$408,6,FALSE),"")</f>
        <v/>
      </c>
      <c r="L271" s="112" t="str">
        <f>IFERROR(VLOOKUP($C271,Import!$B$3:$L$408,7,FALSE),"")</f>
        <v/>
      </c>
      <c r="M271" s="112" t="str">
        <f>IFERROR(VLOOKUP($C271,Import!$B$3:$L$408,8,FALSE),"")</f>
        <v/>
      </c>
      <c r="N271" s="112" t="str">
        <f>IFERROR(VLOOKUP($C271,Import!$B$3:$L$408,9,FALSE),"")</f>
        <v/>
      </c>
      <c r="O271" s="112" t="str">
        <f>IFERROR(VLOOKUP($C271,Import!$B$3:$L$408,10,FALSE),"")</f>
        <v/>
      </c>
      <c r="P271" s="278" t="str">
        <f>IFERROR(VLOOKUP($C271,Import!$B$3:$L$408,11,FALSE),"")</f>
        <v/>
      </c>
      <c r="Q271" s="2" t="e">
        <f t="shared" si="68"/>
        <v>#VALUE!</v>
      </c>
      <c r="R271" s="2">
        <f>IF(D271='User Input'!$C$1,1,0)</f>
        <v>0</v>
      </c>
      <c r="S271" s="2">
        <f t="shared" si="72"/>
        <v>0</v>
      </c>
      <c r="T271" s="2">
        <f t="shared" si="73"/>
        <v>0</v>
      </c>
      <c r="U271" s="2" t="str">
        <f t="shared" si="69"/>
        <v/>
      </c>
      <c r="V271" s="2">
        <f t="shared" si="70"/>
        <v>0</v>
      </c>
      <c r="W271" s="9" t="str">
        <f t="shared" si="71"/>
        <v/>
      </c>
      <c r="X271" s="221"/>
      <c r="Y271" s="276"/>
      <c r="Z271" s="209"/>
      <c r="AA271" s="235"/>
      <c r="AB271" s="206"/>
      <c r="AC271" s="198"/>
      <c r="AD271" s="198"/>
      <c r="AE271" s="198"/>
      <c r="AF271" s="198"/>
      <c r="AG271" s="216"/>
      <c r="AH271" s="199"/>
      <c r="AI271" s="197"/>
      <c r="AJ271" s="197"/>
      <c r="AK271" s="113"/>
      <c r="AL271" s="113"/>
      <c r="AM271" s="113"/>
      <c r="AN271" s="2">
        <f t="shared" si="74"/>
        <v>0</v>
      </c>
      <c r="AO271" s="2">
        <f t="shared" si="75"/>
        <v>0</v>
      </c>
      <c r="AP271" s="2">
        <f>IF(AA271='User Input'!$C$1,1,0)</f>
        <v>0</v>
      </c>
      <c r="AQ271" s="2">
        <f t="shared" si="63"/>
        <v>0</v>
      </c>
      <c r="AR271" s="2">
        <f t="shared" si="64"/>
        <v>0</v>
      </c>
      <c r="AS271" s="2">
        <f t="shared" si="65"/>
        <v>0</v>
      </c>
      <c r="AT271" s="2">
        <f t="shared" si="66"/>
        <v>0</v>
      </c>
      <c r="AU271" s="9">
        <f t="shared" si="67"/>
        <v>0</v>
      </c>
    </row>
    <row r="272" spans="1:47" s="202" customFormat="1">
      <c r="A272" s="277">
        <f t="shared" si="76"/>
        <v>270</v>
      </c>
      <c r="B272" s="277" t="str">
        <f>IFERROR(VLOOKUP(C272,Import!$B$3:$T$450,19,FALSE),"")</f>
        <v/>
      </c>
      <c r="C272" s="111" t="str">
        <f>IFERROR(VLOOKUP(A272,Import!$V$3:$X$419,3,FALSE),"")</f>
        <v/>
      </c>
      <c r="D272" s="235"/>
      <c r="E272" s="120"/>
      <c r="F272" s="112" t="str">
        <f>IFERROR(VLOOKUP($C272,Import!$B$3:$L$408,2,FALSE),"")</f>
        <v/>
      </c>
      <c r="G272" s="112" t="str">
        <f>IFERROR(VLOOKUP($C272,Import!$B$3:$L$408,3,FALSE),"")</f>
        <v/>
      </c>
      <c r="H272" s="112" t="str">
        <f>IFERROR(VLOOKUP($C272,Import!$B$3:$L$408,4,FALSE),"")</f>
        <v/>
      </c>
      <c r="I272" s="112" t="str">
        <f>IFERROR(VLOOKUP($C272,Import!$B$3:$L$408,5,FALSE),"")</f>
        <v/>
      </c>
      <c r="J272" s="112" t="str">
        <f>IFERROR(VLOOKUP($C272,Import!$B$3:$L$408,2,FALSE),"")</f>
        <v/>
      </c>
      <c r="K272" s="112" t="str">
        <f>IFERROR(VLOOKUP($C272,Import!$B$3:$L$408,6,FALSE),"")</f>
        <v/>
      </c>
      <c r="L272" s="112" t="str">
        <f>IFERROR(VLOOKUP($C272,Import!$B$3:$L$408,7,FALSE),"")</f>
        <v/>
      </c>
      <c r="M272" s="112" t="str">
        <f>IFERROR(VLOOKUP($C272,Import!$B$3:$L$408,8,FALSE),"")</f>
        <v/>
      </c>
      <c r="N272" s="112" t="str">
        <f>IFERROR(VLOOKUP($C272,Import!$B$3:$L$408,9,FALSE),"")</f>
        <v/>
      </c>
      <c r="O272" s="112" t="str">
        <f>IFERROR(VLOOKUP($C272,Import!$B$3:$L$408,10,FALSE),"")</f>
        <v/>
      </c>
      <c r="P272" s="278" t="str">
        <f>IFERROR(VLOOKUP($C272,Import!$B$3:$L$408,11,FALSE),"")</f>
        <v/>
      </c>
      <c r="Q272" s="2" t="e">
        <f t="shared" si="68"/>
        <v>#VALUE!</v>
      </c>
      <c r="R272" s="2">
        <f>IF(D272='User Input'!$C$1,1,0)</f>
        <v>0</v>
      </c>
      <c r="S272" s="2">
        <f t="shared" si="72"/>
        <v>0</v>
      </c>
      <c r="T272" s="2">
        <f t="shared" si="73"/>
        <v>0</v>
      </c>
      <c r="U272" s="2" t="str">
        <f t="shared" si="69"/>
        <v/>
      </c>
      <c r="V272" s="2">
        <f t="shared" si="70"/>
        <v>0</v>
      </c>
      <c r="W272" s="9" t="str">
        <f t="shared" si="71"/>
        <v/>
      </c>
      <c r="X272" s="221"/>
      <c r="Y272" s="276"/>
      <c r="Z272" s="209"/>
      <c r="AA272" s="235"/>
      <c r="AB272" s="206"/>
      <c r="AC272" s="198"/>
      <c r="AD272" s="198"/>
      <c r="AE272" s="198"/>
      <c r="AF272" s="198"/>
      <c r="AG272" s="216"/>
      <c r="AH272" s="199"/>
      <c r="AI272" s="197"/>
      <c r="AJ272" s="197"/>
      <c r="AK272" s="113"/>
      <c r="AL272" s="113"/>
      <c r="AM272" s="113"/>
      <c r="AN272" s="2">
        <f t="shared" si="74"/>
        <v>0</v>
      </c>
      <c r="AO272" s="2">
        <f t="shared" si="75"/>
        <v>0</v>
      </c>
      <c r="AP272" s="2">
        <f>IF(AA272='User Input'!$C$1,1,0)</f>
        <v>0</v>
      </c>
      <c r="AQ272" s="2">
        <f t="shared" si="63"/>
        <v>0</v>
      </c>
      <c r="AR272" s="2">
        <f t="shared" si="64"/>
        <v>0</v>
      </c>
      <c r="AS272" s="2">
        <f t="shared" si="65"/>
        <v>0</v>
      </c>
      <c r="AT272" s="2">
        <f t="shared" si="66"/>
        <v>0</v>
      </c>
      <c r="AU272" s="9">
        <f t="shared" si="67"/>
        <v>0</v>
      </c>
    </row>
    <row r="273" spans="1:47" s="202" customFormat="1">
      <c r="A273" s="277">
        <f t="shared" si="76"/>
        <v>271</v>
      </c>
      <c r="B273" s="277" t="str">
        <f>IFERROR(VLOOKUP(C273,Import!$B$3:$T$450,19,FALSE),"")</f>
        <v/>
      </c>
      <c r="C273" s="111" t="str">
        <f>IFERROR(VLOOKUP(A273,Import!$V$3:$X$419,3,FALSE),"")</f>
        <v/>
      </c>
      <c r="D273" s="235"/>
      <c r="E273" s="120"/>
      <c r="F273" s="112" t="str">
        <f>IFERROR(VLOOKUP($C273,Import!$B$3:$L$408,2,FALSE),"")</f>
        <v/>
      </c>
      <c r="G273" s="112" t="str">
        <f>IFERROR(VLOOKUP($C273,Import!$B$3:$L$408,3,FALSE),"")</f>
        <v/>
      </c>
      <c r="H273" s="112" t="str">
        <f>IFERROR(VLOOKUP($C273,Import!$B$3:$L$408,4,FALSE),"")</f>
        <v/>
      </c>
      <c r="I273" s="112" t="str">
        <f>IFERROR(VLOOKUP($C273,Import!$B$3:$L$408,5,FALSE),"")</f>
        <v/>
      </c>
      <c r="J273" s="112" t="str">
        <f>IFERROR(VLOOKUP($C273,Import!$B$3:$L$408,2,FALSE),"")</f>
        <v/>
      </c>
      <c r="K273" s="112" t="str">
        <f>IFERROR(VLOOKUP($C273,Import!$B$3:$L$408,6,FALSE),"")</f>
        <v/>
      </c>
      <c r="L273" s="112" t="str">
        <f>IFERROR(VLOOKUP($C273,Import!$B$3:$L$408,7,FALSE),"")</f>
        <v/>
      </c>
      <c r="M273" s="112" t="str">
        <f>IFERROR(VLOOKUP($C273,Import!$B$3:$L$408,8,FALSE),"")</f>
        <v/>
      </c>
      <c r="N273" s="112" t="str">
        <f>IFERROR(VLOOKUP($C273,Import!$B$3:$L$408,9,FALSE),"")</f>
        <v/>
      </c>
      <c r="O273" s="112" t="str">
        <f>IFERROR(VLOOKUP($C273,Import!$B$3:$L$408,10,FALSE),"")</f>
        <v/>
      </c>
      <c r="P273" s="278" t="str">
        <f>IFERROR(VLOOKUP($C273,Import!$B$3:$L$408,11,FALSE),"")</f>
        <v/>
      </c>
      <c r="Q273" s="2" t="e">
        <f t="shared" si="68"/>
        <v>#VALUE!</v>
      </c>
      <c r="R273" s="2">
        <f>IF(D273='User Input'!$C$1,1,0)</f>
        <v>0</v>
      </c>
      <c r="S273" s="2">
        <f t="shared" si="72"/>
        <v>0</v>
      </c>
      <c r="T273" s="2">
        <f t="shared" si="73"/>
        <v>0</v>
      </c>
      <c r="U273" s="2" t="str">
        <f t="shared" si="69"/>
        <v/>
      </c>
      <c r="V273" s="2">
        <f t="shared" si="70"/>
        <v>0</v>
      </c>
      <c r="W273" s="9" t="str">
        <f t="shared" si="71"/>
        <v/>
      </c>
      <c r="X273" s="221"/>
      <c r="Y273" s="276"/>
      <c r="Z273" s="209"/>
      <c r="AA273" s="235"/>
      <c r="AB273" s="206"/>
      <c r="AC273" s="198"/>
      <c r="AD273" s="198"/>
      <c r="AE273" s="198"/>
      <c r="AF273" s="198"/>
      <c r="AG273" s="216"/>
      <c r="AH273" s="199"/>
      <c r="AI273" s="197"/>
      <c r="AJ273" s="197"/>
      <c r="AK273" s="113"/>
      <c r="AL273" s="113"/>
      <c r="AM273" s="113"/>
      <c r="AN273" s="2">
        <f t="shared" si="74"/>
        <v>0</v>
      </c>
      <c r="AO273" s="2">
        <f t="shared" si="75"/>
        <v>0</v>
      </c>
      <c r="AP273" s="2">
        <f>IF(AA273='User Input'!$C$1,1,0)</f>
        <v>0</v>
      </c>
      <c r="AQ273" s="2">
        <f t="shared" si="63"/>
        <v>0</v>
      </c>
      <c r="AR273" s="2">
        <f t="shared" si="64"/>
        <v>0</v>
      </c>
      <c r="AS273" s="2">
        <f t="shared" si="65"/>
        <v>0</v>
      </c>
      <c r="AT273" s="2">
        <f t="shared" si="66"/>
        <v>0</v>
      </c>
      <c r="AU273" s="9">
        <f t="shared" si="67"/>
        <v>0</v>
      </c>
    </row>
    <row r="274" spans="1:47" s="202" customFormat="1">
      <c r="A274" s="277">
        <f t="shared" si="76"/>
        <v>272</v>
      </c>
      <c r="B274" s="277" t="str">
        <f>IFERROR(VLOOKUP(C274,Import!$B$3:$T$450,19,FALSE),"")</f>
        <v/>
      </c>
      <c r="C274" s="111" t="str">
        <f>IFERROR(VLOOKUP(A274,Import!$V$3:$X$419,3,FALSE),"")</f>
        <v/>
      </c>
      <c r="D274" s="235"/>
      <c r="E274" s="120"/>
      <c r="F274" s="112" t="str">
        <f>IFERROR(VLOOKUP($C274,Import!$B$3:$L$408,2,FALSE),"")</f>
        <v/>
      </c>
      <c r="G274" s="112" t="str">
        <f>IFERROR(VLOOKUP($C274,Import!$B$3:$L$408,3,FALSE),"")</f>
        <v/>
      </c>
      <c r="H274" s="112" t="str">
        <f>IFERROR(VLOOKUP($C274,Import!$B$3:$L$408,4,FALSE),"")</f>
        <v/>
      </c>
      <c r="I274" s="112" t="str">
        <f>IFERROR(VLOOKUP($C274,Import!$B$3:$L$408,5,FALSE),"")</f>
        <v/>
      </c>
      <c r="J274" s="112" t="str">
        <f>IFERROR(VLOOKUP($C274,Import!$B$3:$L$408,2,FALSE),"")</f>
        <v/>
      </c>
      <c r="K274" s="112" t="str">
        <f>IFERROR(VLOOKUP($C274,Import!$B$3:$L$408,6,FALSE),"")</f>
        <v/>
      </c>
      <c r="L274" s="112" t="str">
        <f>IFERROR(VLOOKUP($C274,Import!$B$3:$L$408,7,FALSE),"")</f>
        <v/>
      </c>
      <c r="M274" s="112" t="str">
        <f>IFERROR(VLOOKUP($C274,Import!$B$3:$L$408,8,FALSE),"")</f>
        <v/>
      </c>
      <c r="N274" s="112" t="str">
        <f>IFERROR(VLOOKUP($C274,Import!$B$3:$L$408,9,FALSE),"")</f>
        <v/>
      </c>
      <c r="O274" s="112" t="str">
        <f>IFERROR(VLOOKUP($C274,Import!$B$3:$L$408,10,FALSE),"")</f>
        <v/>
      </c>
      <c r="P274" s="278" t="str">
        <f>IFERROR(VLOOKUP($C274,Import!$B$3:$L$408,11,FALSE),"")</f>
        <v/>
      </c>
      <c r="Q274" s="2" t="e">
        <f t="shared" si="68"/>
        <v>#VALUE!</v>
      </c>
      <c r="R274" s="2">
        <f>IF(D274='User Input'!$C$1,1,0)</f>
        <v>0</v>
      </c>
      <c r="S274" s="2">
        <f t="shared" si="72"/>
        <v>0</v>
      </c>
      <c r="T274" s="2">
        <f t="shared" si="73"/>
        <v>0</v>
      </c>
      <c r="U274" s="2" t="str">
        <f t="shared" si="69"/>
        <v/>
      </c>
      <c r="V274" s="2">
        <f t="shared" si="70"/>
        <v>0</v>
      </c>
      <c r="W274" s="9" t="str">
        <f t="shared" si="71"/>
        <v/>
      </c>
      <c r="X274" s="221"/>
      <c r="Y274" s="276"/>
      <c r="Z274" s="226"/>
      <c r="AA274" s="235"/>
      <c r="AB274" s="206"/>
      <c r="AC274" s="198"/>
      <c r="AD274" s="198"/>
      <c r="AE274" s="198"/>
      <c r="AF274" s="198"/>
      <c r="AG274" s="216"/>
      <c r="AH274" s="199"/>
      <c r="AI274" s="197"/>
      <c r="AJ274" s="197"/>
      <c r="AK274" s="113"/>
      <c r="AL274" s="113"/>
      <c r="AM274" s="113"/>
      <c r="AN274" s="2">
        <f t="shared" si="74"/>
        <v>0</v>
      </c>
      <c r="AO274" s="2">
        <f t="shared" si="75"/>
        <v>0</v>
      </c>
      <c r="AP274" s="2">
        <f>IF(AA274='User Input'!$C$1,1,0)</f>
        <v>0</v>
      </c>
      <c r="AQ274" s="2">
        <f t="shared" si="63"/>
        <v>0</v>
      </c>
      <c r="AR274" s="2">
        <f t="shared" si="64"/>
        <v>0</v>
      </c>
      <c r="AS274" s="2">
        <f t="shared" si="65"/>
        <v>0</v>
      </c>
      <c r="AT274" s="2">
        <f t="shared" si="66"/>
        <v>0</v>
      </c>
      <c r="AU274" s="9">
        <f t="shared" si="67"/>
        <v>0</v>
      </c>
    </row>
    <row r="275" spans="1:47" s="202" customFormat="1">
      <c r="A275" s="277">
        <f t="shared" si="76"/>
        <v>273</v>
      </c>
      <c r="B275" s="277" t="str">
        <f>IFERROR(VLOOKUP(C275,Import!$B$3:$T$450,19,FALSE),"")</f>
        <v/>
      </c>
      <c r="C275" s="111" t="str">
        <f>IFERROR(VLOOKUP(A275,Import!$V$3:$X$419,3,FALSE),"")</f>
        <v/>
      </c>
      <c r="D275" s="235"/>
      <c r="E275" s="120"/>
      <c r="F275" s="112" t="str">
        <f>IFERROR(VLOOKUP($C275,Import!$B$3:$L$408,2,FALSE),"")</f>
        <v/>
      </c>
      <c r="G275" s="112" t="str">
        <f>IFERROR(VLOOKUP($C275,Import!$B$3:$L$408,3,FALSE),"")</f>
        <v/>
      </c>
      <c r="H275" s="112" t="str">
        <f>IFERROR(VLOOKUP($C275,Import!$B$3:$L$408,4,FALSE),"")</f>
        <v/>
      </c>
      <c r="I275" s="112" t="str">
        <f>IFERROR(VLOOKUP($C275,Import!$B$3:$L$408,5,FALSE),"")</f>
        <v/>
      </c>
      <c r="J275" s="112" t="str">
        <f>IFERROR(VLOOKUP($C275,Import!$B$3:$L$408,2,FALSE),"")</f>
        <v/>
      </c>
      <c r="K275" s="112" t="str">
        <f>IFERROR(VLOOKUP($C275,Import!$B$3:$L$408,6,FALSE),"")</f>
        <v/>
      </c>
      <c r="L275" s="112" t="str">
        <f>IFERROR(VLOOKUP($C275,Import!$B$3:$L$408,7,FALSE),"")</f>
        <v/>
      </c>
      <c r="M275" s="112" t="str">
        <f>IFERROR(VLOOKUP($C275,Import!$B$3:$L$408,8,FALSE),"")</f>
        <v/>
      </c>
      <c r="N275" s="112" t="str">
        <f>IFERROR(VLOOKUP($C275,Import!$B$3:$L$408,9,FALSE),"")</f>
        <v/>
      </c>
      <c r="O275" s="112" t="str">
        <f>IFERROR(VLOOKUP($C275,Import!$B$3:$L$408,10,FALSE),"")</f>
        <v/>
      </c>
      <c r="P275" s="278" t="str">
        <f>IFERROR(VLOOKUP($C275,Import!$B$3:$L$408,11,FALSE),"")</f>
        <v/>
      </c>
      <c r="Q275" s="2" t="e">
        <f t="shared" si="68"/>
        <v>#VALUE!</v>
      </c>
      <c r="R275" s="2">
        <f>IF(D275='User Input'!$C$1,1,0)</f>
        <v>0</v>
      </c>
      <c r="S275" s="2">
        <f t="shared" si="72"/>
        <v>0</v>
      </c>
      <c r="T275" s="2">
        <f t="shared" si="73"/>
        <v>0</v>
      </c>
      <c r="U275" s="2" t="str">
        <f t="shared" si="69"/>
        <v/>
      </c>
      <c r="V275" s="2">
        <f t="shared" si="70"/>
        <v>0</v>
      </c>
      <c r="W275" s="9" t="str">
        <f t="shared" si="71"/>
        <v/>
      </c>
      <c r="X275" s="221"/>
      <c r="Y275" s="276"/>
      <c r="Z275" s="209"/>
      <c r="AA275" s="235"/>
      <c r="AB275" s="206"/>
      <c r="AC275" s="198"/>
      <c r="AD275" s="198"/>
      <c r="AE275" s="198"/>
      <c r="AF275" s="198"/>
      <c r="AG275" s="216"/>
      <c r="AH275" s="199"/>
      <c r="AI275" s="197"/>
      <c r="AJ275" s="197"/>
      <c r="AK275" s="113"/>
      <c r="AL275" s="113"/>
      <c r="AM275" s="113"/>
      <c r="AN275" s="2">
        <f t="shared" si="74"/>
        <v>0</v>
      </c>
      <c r="AO275" s="2">
        <f t="shared" si="75"/>
        <v>0</v>
      </c>
      <c r="AP275" s="2">
        <f>IF(AA275='User Input'!$C$1,1,0)</f>
        <v>0</v>
      </c>
      <c r="AQ275" s="2">
        <f t="shared" si="63"/>
        <v>0</v>
      </c>
      <c r="AR275" s="2">
        <f t="shared" si="64"/>
        <v>0</v>
      </c>
      <c r="AS275" s="2">
        <f t="shared" si="65"/>
        <v>0</v>
      </c>
      <c r="AT275" s="2">
        <f t="shared" si="66"/>
        <v>0</v>
      </c>
      <c r="AU275" s="9">
        <f t="shared" si="67"/>
        <v>0</v>
      </c>
    </row>
    <row r="276" spans="1:47" s="202" customFormat="1">
      <c r="A276" s="277">
        <f t="shared" si="76"/>
        <v>274</v>
      </c>
      <c r="B276" s="277" t="str">
        <f>IFERROR(VLOOKUP(C276,Import!$B$3:$T$450,19,FALSE),"")</f>
        <v/>
      </c>
      <c r="C276" s="111" t="str">
        <f>IFERROR(VLOOKUP(A276,Import!$V$3:$X$419,3,FALSE),"")</f>
        <v/>
      </c>
      <c r="D276" s="235"/>
      <c r="E276" s="120"/>
      <c r="F276" s="112" t="str">
        <f>IFERROR(VLOOKUP($C276,Import!$B$3:$L$408,2,FALSE),"")</f>
        <v/>
      </c>
      <c r="G276" s="112" t="str">
        <f>IFERROR(VLOOKUP($C276,Import!$B$3:$L$408,3,FALSE),"")</f>
        <v/>
      </c>
      <c r="H276" s="112" t="str">
        <f>IFERROR(VLOOKUP($C276,Import!$B$3:$L$408,4,FALSE),"")</f>
        <v/>
      </c>
      <c r="I276" s="112" t="str">
        <f>IFERROR(VLOOKUP($C276,Import!$B$3:$L$408,5,FALSE),"")</f>
        <v/>
      </c>
      <c r="J276" s="112" t="str">
        <f>IFERROR(VLOOKUP($C276,Import!$B$3:$L$408,2,FALSE),"")</f>
        <v/>
      </c>
      <c r="K276" s="112" t="str">
        <f>IFERROR(VLOOKUP($C276,Import!$B$3:$L$408,6,FALSE),"")</f>
        <v/>
      </c>
      <c r="L276" s="112" t="str">
        <f>IFERROR(VLOOKUP($C276,Import!$B$3:$L$408,7,FALSE),"")</f>
        <v/>
      </c>
      <c r="M276" s="112" t="str">
        <f>IFERROR(VLOOKUP($C276,Import!$B$3:$L$408,8,FALSE),"")</f>
        <v/>
      </c>
      <c r="N276" s="112" t="str">
        <f>IFERROR(VLOOKUP($C276,Import!$B$3:$L$408,9,FALSE),"")</f>
        <v/>
      </c>
      <c r="O276" s="112" t="str">
        <f>IFERROR(VLOOKUP($C276,Import!$B$3:$L$408,10,FALSE),"")</f>
        <v/>
      </c>
      <c r="P276" s="278" t="str">
        <f>IFERROR(VLOOKUP($C276,Import!$B$3:$L$408,11,FALSE),"")</f>
        <v/>
      </c>
      <c r="Q276" s="2" t="e">
        <f t="shared" si="68"/>
        <v>#VALUE!</v>
      </c>
      <c r="R276" s="2">
        <f>IF(D276='User Input'!$C$1,1,0)</f>
        <v>0</v>
      </c>
      <c r="S276" s="2">
        <f t="shared" si="72"/>
        <v>0</v>
      </c>
      <c r="T276" s="2">
        <f t="shared" si="73"/>
        <v>0</v>
      </c>
      <c r="U276" s="2" t="str">
        <f t="shared" si="69"/>
        <v/>
      </c>
      <c r="V276" s="2">
        <f t="shared" si="70"/>
        <v>0</v>
      </c>
      <c r="W276" s="9" t="str">
        <f t="shared" si="71"/>
        <v/>
      </c>
      <c r="X276" s="221"/>
      <c r="Y276" s="276"/>
      <c r="Z276" s="209"/>
      <c r="AA276" s="235"/>
      <c r="AB276" s="206"/>
      <c r="AC276" s="198"/>
      <c r="AD276" s="198"/>
      <c r="AE276" s="198"/>
      <c r="AF276" s="198"/>
      <c r="AG276" s="216"/>
      <c r="AH276" s="199"/>
      <c r="AI276" s="197"/>
      <c r="AJ276" s="197"/>
      <c r="AK276" s="113"/>
      <c r="AL276" s="113"/>
      <c r="AM276" s="113"/>
      <c r="AN276" s="2">
        <f t="shared" si="74"/>
        <v>0</v>
      </c>
      <c r="AO276" s="2">
        <f t="shared" si="75"/>
        <v>0</v>
      </c>
      <c r="AP276" s="2">
        <f>IF(AA276='User Input'!$C$1,1,0)</f>
        <v>0</v>
      </c>
      <c r="AQ276" s="2">
        <f t="shared" si="63"/>
        <v>0</v>
      </c>
      <c r="AR276" s="2">
        <f t="shared" si="64"/>
        <v>0</v>
      </c>
      <c r="AS276" s="2">
        <f t="shared" si="65"/>
        <v>0</v>
      </c>
      <c r="AT276" s="2">
        <f t="shared" si="66"/>
        <v>0</v>
      </c>
      <c r="AU276" s="9">
        <f t="shared" si="67"/>
        <v>0</v>
      </c>
    </row>
    <row r="277" spans="1:47" s="202" customFormat="1">
      <c r="A277" s="277">
        <f t="shared" si="76"/>
        <v>275</v>
      </c>
      <c r="B277" s="277" t="str">
        <f>IFERROR(VLOOKUP(C277,Import!$B$3:$T$450,19,FALSE),"")</f>
        <v/>
      </c>
      <c r="C277" s="111" t="str">
        <f>IFERROR(VLOOKUP(A277,Import!$V$3:$X$419,3,FALSE),"")</f>
        <v/>
      </c>
      <c r="D277" s="235"/>
      <c r="E277" s="120"/>
      <c r="F277" s="112" t="str">
        <f>IFERROR(VLOOKUP($C277,Import!$B$3:$L$408,2,FALSE),"")</f>
        <v/>
      </c>
      <c r="G277" s="112" t="str">
        <f>IFERROR(VLOOKUP($C277,Import!$B$3:$L$408,3,FALSE),"")</f>
        <v/>
      </c>
      <c r="H277" s="112" t="str">
        <f>IFERROR(VLOOKUP($C277,Import!$B$3:$L$408,4,FALSE),"")</f>
        <v/>
      </c>
      <c r="I277" s="112" t="str">
        <f>IFERROR(VLOOKUP($C277,Import!$B$3:$L$408,5,FALSE),"")</f>
        <v/>
      </c>
      <c r="J277" s="112" t="str">
        <f>IFERROR(VLOOKUP($C277,Import!$B$3:$L$408,2,FALSE),"")</f>
        <v/>
      </c>
      <c r="K277" s="112" t="str">
        <f>IFERROR(VLOOKUP($C277,Import!$B$3:$L$408,6,FALSE),"")</f>
        <v/>
      </c>
      <c r="L277" s="112" t="str">
        <f>IFERROR(VLOOKUP($C277,Import!$B$3:$L$408,7,FALSE),"")</f>
        <v/>
      </c>
      <c r="M277" s="112" t="str">
        <f>IFERROR(VLOOKUP($C277,Import!$B$3:$L$408,8,FALSE),"")</f>
        <v/>
      </c>
      <c r="N277" s="112" t="str">
        <f>IFERROR(VLOOKUP($C277,Import!$B$3:$L$408,9,FALSE),"")</f>
        <v/>
      </c>
      <c r="O277" s="112" t="str">
        <f>IFERROR(VLOOKUP($C277,Import!$B$3:$L$408,10,FALSE),"")</f>
        <v/>
      </c>
      <c r="P277" s="278" t="str">
        <f>IFERROR(VLOOKUP($C277,Import!$B$3:$L$408,11,FALSE),"")</f>
        <v/>
      </c>
      <c r="Q277" s="2" t="e">
        <f t="shared" si="68"/>
        <v>#VALUE!</v>
      </c>
      <c r="R277" s="2">
        <f>IF(D277='User Input'!$C$1,1,0)</f>
        <v>0</v>
      </c>
      <c r="S277" s="2">
        <f t="shared" si="72"/>
        <v>0</v>
      </c>
      <c r="T277" s="2">
        <f t="shared" si="73"/>
        <v>0</v>
      </c>
      <c r="U277" s="2" t="str">
        <f t="shared" si="69"/>
        <v/>
      </c>
      <c r="V277" s="2">
        <f t="shared" si="70"/>
        <v>0</v>
      </c>
      <c r="W277" s="9" t="str">
        <f t="shared" si="71"/>
        <v/>
      </c>
      <c r="X277" s="221"/>
      <c r="Y277" s="276"/>
      <c r="Z277" s="209"/>
      <c r="AA277" s="235"/>
      <c r="AB277" s="206"/>
      <c r="AC277" s="198"/>
      <c r="AD277" s="198"/>
      <c r="AE277" s="198"/>
      <c r="AF277" s="198"/>
      <c r="AG277" s="216"/>
      <c r="AH277" s="199"/>
      <c r="AI277" s="197"/>
      <c r="AJ277" s="197"/>
      <c r="AK277" s="113"/>
      <c r="AL277" s="113"/>
      <c r="AM277" s="113"/>
      <c r="AN277" s="2">
        <f t="shared" si="74"/>
        <v>0</v>
      </c>
      <c r="AO277" s="2">
        <f t="shared" si="75"/>
        <v>0</v>
      </c>
      <c r="AP277" s="2">
        <f>IF(AA277='User Input'!$C$1,1,0)</f>
        <v>0</v>
      </c>
      <c r="AQ277" s="2">
        <f t="shared" si="63"/>
        <v>0</v>
      </c>
      <c r="AR277" s="2">
        <f t="shared" si="64"/>
        <v>0</v>
      </c>
      <c r="AS277" s="2">
        <f t="shared" si="65"/>
        <v>0</v>
      </c>
      <c r="AT277" s="2">
        <f t="shared" si="66"/>
        <v>0</v>
      </c>
      <c r="AU277" s="9">
        <f t="shared" si="67"/>
        <v>0</v>
      </c>
    </row>
    <row r="278" spans="1:47" s="202" customFormat="1">
      <c r="A278" s="277">
        <f t="shared" si="76"/>
        <v>276</v>
      </c>
      <c r="B278" s="277" t="str">
        <f>IFERROR(VLOOKUP(C278,Import!$B$3:$T$450,19,FALSE),"")</f>
        <v/>
      </c>
      <c r="C278" s="111" t="str">
        <f>IFERROR(VLOOKUP(A278,Import!$V$3:$X$419,3,FALSE),"")</f>
        <v/>
      </c>
      <c r="D278" s="235"/>
      <c r="E278" s="120"/>
      <c r="F278" s="112" t="str">
        <f>IFERROR(VLOOKUP($C278,Import!$B$3:$L$408,2,FALSE),"")</f>
        <v/>
      </c>
      <c r="G278" s="112" t="str">
        <f>IFERROR(VLOOKUP($C278,Import!$B$3:$L$408,3,FALSE),"")</f>
        <v/>
      </c>
      <c r="H278" s="112" t="str">
        <f>IFERROR(VLOOKUP($C278,Import!$B$3:$L$408,4,FALSE),"")</f>
        <v/>
      </c>
      <c r="I278" s="112" t="str">
        <f>IFERROR(VLOOKUP($C278,Import!$B$3:$L$408,5,FALSE),"")</f>
        <v/>
      </c>
      <c r="J278" s="112" t="str">
        <f>IFERROR(VLOOKUP($C278,Import!$B$3:$L$408,2,FALSE),"")</f>
        <v/>
      </c>
      <c r="K278" s="112" t="str">
        <f>IFERROR(VLOOKUP($C278,Import!$B$3:$L$408,6,FALSE),"")</f>
        <v/>
      </c>
      <c r="L278" s="112" t="str">
        <f>IFERROR(VLOOKUP($C278,Import!$B$3:$L$408,7,FALSE),"")</f>
        <v/>
      </c>
      <c r="M278" s="112" t="str">
        <f>IFERROR(VLOOKUP($C278,Import!$B$3:$L$408,8,FALSE),"")</f>
        <v/>
      </c>
      <c r="N278" s="112" t="str">
        <f>IFERROR(VLOOKUP($C278,Import!$B$3:$L$408,9,FALSE),"")</f>
        <v/>
      </c>
      <c r="O278" s="112" t="str">
        <f>IFERROR(VLOOKUP($C278,Import!$B$3:$L$408,10,FALSE),"")</f>
        <v/>
      </c>
      <c r="P278" s="278" t="str">
        <f>IFERROR(VLOOKUP($C278,Import!$B$3:$L$408,11,FALSE),"")</f>
        <v/>
      </c>
      <c r="Q278" s="2" t="e">
        <f t="shared" si="68"/>
        <v>#VALUE!</v>
      </c>
      <c r="R278" s="2">
        <f>IF(D278='User Input'!$C$1,1,0)</f>
        <v>0</v>
      </c>
      <c r="S278" s="2">
        <f t="shared" si="72"/>
        <v>0</v>
      </c>
      <c r="T278" s="2">
        <f t="shared" si="73"/>
        <v>0</v>
      </c>
      <c r="U278" s="2" t="str">
        <f t="shared" si="69"/>
        <v/>
      </c>
      <c r="V278" s="2">
        <f t="shared" si="70"/>
        <v>0</v>
      </c>
      <c r="W278" s="9" t="str">
        <f t="shared" si="71"/>
        <v/>
      </c>
      <c r="X278" s="221"/>
      <c r="Y278" s="276"/>
      <c r="Z278" s="226"/>
      <c r="AA278" s="235"/>
      <c r="AB278" s="206"/>
      <c r="AC278" s="198"/>
      <c r="AD278" s="198"/>
      <c r="AE278" s="198"/>
      <c r="AF278" s="198"/>
      <c r="AG278" s="216"/>
      <c r="AH278" s="199"/>
      <c r="AI278" s="197"/>
      <c r="AJ278" s="197"/>
      <c r="AK278" s="113"/>
      <c r="AL278" s="113"/>
      <c r="AM278" s="113"/>
      <c r="AN278" s="2">
        <f t="shared" si="74"/>
        <v>0</v>
      </c>
      <c r="AO278" s="2">
        <f t="shared" si="75"/>
        <v>0</v>
      </c>
      <c r="AP278" s="2">
        <f>IF(AA278='User Input'!$C$1,1,0)</f>
        <v>0</v>
      </c>
      <c r="AQ278" s="2">
        <f t="shared" si="63"/>
        <v>0</v>
      </c>
      <c r="AR278" s="2">
        <f t="shared" si="64"/>
        <v>0</v>
      </c>
      <c r="AS278" s="2">
        <f t="shared" si="65"/>
        <v>0</v>
      </c>
      <c r="AT278" s="2">
        <f t="shared" si="66"/>
        <v>0</v>
      </c>
      <c r="AU278" s="9">
        <f t="shared" si="67"/>
        <v>0</v>
      </c>
    </row>
    <row r="279" spans="1:47" s="202" customFormat="1">
      <c r="A279" s="277">
        <f t="shared" si="76"/>
        <v>277</v>
      </c>
      <c r="B279" s="277" t="str">
        <f>IFERROR(VLOOKUP(C279,Import!$B$3:$T$450,19,FALSE),"")</f>
        <v/>
      </c>
      <c r="C279" s="111" t="str">
        <f>IFERROR(VLOOKUP(A279,Import!$V$3:$X$419,3,FALSE),"")</f>
        <v/>
      </c>
      <c r="D279" s="235"/>
      <c r="E279" s="120"/>
      <c r="F279" s="112" t="str">
        <f>IFERROR(VLOOKUP($C279,Import!$B$3:$L$408,2,FALSE),"")</f>
        <v/>
      </c>
      <c r="G279" s="112" t="str">
        <f>IFERROR(VLOOKUP($C279,Import!$B$3:$L$408,3,FALSE),"")</f>
        <v/>
      </c>
      <c r="H279" s="112" t="str">
        <f>IFERROR(VLOOKUP($C279,Import!$B$3:$L$408,4,FALSE),"")</f>
        <v/>
      </c>
      <c r="I279" s="112" t="str">
        <f>IFERROR(VLOOKUP($C279,Import!$B$3:$L$408,5,FALSE),"")</f>
        <v/>
      </c>
      <c r="J279" s="112" t="str">
        <f>IFERROR(VLOOKUP($C279,Import!$B$3:$L$408,2,FALSE),"")</f>
        <v/>
      </c>
      <c r="K279" s="112" t="str">
        <f>IFERROR(VLOOKUP($C279,Import!$B$3:$L$408,6,FALSE),"")</f>
        <v/>
      </c>
      <c r="L279" s="112" t="str">
        <f>IFERROR(VLOOKUP($C279,Import!$B$3:$L$408,7,FALSE),"")</f>
        <v/>
      </c>
      <c r="M279" s="112" t="str">
        <f>IFERROR(VLOOKUP($C279,Import!$B$3:$L$408,8,FALSE),"")</f>
        <v/>
      </c>
      <c r="N279" s="112" t="str">
        <f>IFERROR(VLOOKUP($C279,Import!$B$3:$L$408,9,FALSE),"")</f>
        <v/>
      </c>
      <c r="O279" s="112" t="str">
        <f>IFERROR(VLOOKUP($C279,Import!$B$3:$L$408,10,FALSE),"")</f>
        <v/>
      </c>
      <c r="P279" s="278" t="str">
        <f>IFERROR(VLOOKUP($C279,Import!$B$3:$L$408,11,FALSE),"")</f>
        <v/>
      </c>
      <c r="Q279" s="2" t="e">
        <f t="shared" si="68"/>
        <v>#VALUE!</v>
      </c>
      <c r="R279" s="2">
        <f>IF(D279='User Input'!$C$1,1,0)</f>
        <v>0</v>
      </c>
      <c r="S279" s="2">
        <f t="shared" si="72"/>
        <v>0</v>
      </c>
      <c r="T279" s="2">
        <f t="shared" si="73"/>
        <v>0</v>
      </c>
      <c r="U279" s="2" t="str">
        <f t="shared" si="69"/>
        <v/>
      </c>
      <c r="V279" s="2">
        <f t="shared" si="70"/>
        <v>0</v>
      </c>
      <c r="W279" s="9" t="str">
        <f t="shared" si="71"/>
        <v/>
      </c>
      <c r="X279" s="221"/>
      <c r="Y279" s="276"/>
      <c r="Z279" s="209"/>
      <c r="AA279" s="235"/>
      <c r="AB279" s="206"/>
      <c r="AC279" s="198"/>
      <c r="AD279" s="198"/>
      <c r="AE279" s="198"/>
      <c r="AF279" s="198"/>
      <c r="AG279" s="216"/>
      <c r="AH279" s="199"/>
      <c r="AI279" s="197"/>
      <c r="AJ279" s="197"/>
      <c r="AK279" s="113"/>
      <c r="AL279" s="113"/>
      <c r="AM279" s="113"/>
      <c r="AN279" s="2">
        <f t="shared" si="74"/>
        <v>0</v>
      </c>
      <c r="AO279" s="2">
        <f t="shared" si="75"/>
        <v>0</v>
      </c>
      <c r="AP279" s="2">
        <f>IF(AA279='User Input'!$C$1,1,0)</f>
        <v>0</v>
      </c>
      <c r="AQ279" s="2">
        <f t="shared" si="63"/>
        <v>0</v>
      </c>
      <c r="AR279" s="2">
        <f t="shared" si="64"/>
        <v>0</v>
      </c>
      <c r="AS279" s="2">
        <f t="shared" si="65"/>
        <v>0</v>
      </c>
      <c r="AT279" s="2">
        <f t="shared" si="66"/>
        <v>0</v>
      </c>
      <c r="AU279" s="9">
        <f t="shared" si="67"/>
        <v>0</v>
      </c>
    </row>
    <row r="280" spans="1:47" s="202" customFormat="1">
      <c r="A280" s="277">
        <f t="shared" si="76"/>
        <v>278</v>
      </c>
      <c r="B280" s="277" t="str">
        <f>IFERROR(VLOOKUP(C280,Import!$B$3:$T$450,19,FALSE),"")</f>
        <v/>
      </c>
      <c r="C280" s="111" t="str">
        <f>IFERROR(VLOOKUP(A280,Import!$V$3:$X$419,3,FALSE),"")</f>
        <v/>
      </c>
      <c r="D280" s="235"/>
      <c r="E280" s="120"/>
      <c r="F280" s="112" t="str">
        <f>IFERROR(VLOOKUP($C280,Import!$B$3:$L$408,2,FALSE),"")</f>
        <v/>
      </c>
      <c r="G280" s="112" t="str">
        <f>IFERROR(VLOOKUP($C280,Import!$B$3:$L$408,3,FALSE),"")</f>
        <v/>
      </c>
      <c r="H280" s="112" t="str">
        <f>IFERROR(VLOOKUP($C280,Import!$B$3:$L$408,4,FALSE),"")</f>
        <v/>
      </c>
      <c r="I280" s="112" t="str">
        <f>IFERROR(VLOOKUP($C280,Import!$B$3:$L$408,5,FALSE),"")</f>
        <v/>
      </c>
      <c r="J280" s="112" t="str">
        <f>IFERROR(VLOOKUP($C280,Import!$B$3:$L$408,2,FALSE),"")</f>
        <v/>
      </c>
      <c r="K280" s="112" t="str">
        <f>IFERROR(VLOOKUP($C280,Import!$B$3:$L$408,6,FALSE),"")</f>
        <v/>
      </c>
      <c r="L280" s="112" t="str">
        <f>IFERROR(VLOOKUP($C280,Import!$B$3:$L$408,7,FALSE),"")</f>
        <v/>
      </c>
      <c r="M280" s="112" t="str">
        <f>IFERROR(VLOOKUP($C280,Import!$B$3:$L$408,8,FALSE),"")</f>
        <v/>
      </c>
      <c r="N280" s="112" t="str">
        <f>IFERROR(VLOOKUP($C280,Import!$B$3:$L$408,9,FALSE),"")</f>
        <v/>
      </c>
      <c r="O280" s="112" t="str">
        <f>IFERROR(VLOOKUP($C280,Import!$B$3:$L$408,10,FALSE),"")</f>
        <v/>
      </c>
      <c r="P280" s="278" t="str">
        <f>IFERROR(VLOOKUP($C280,Import!$B$3:$L$408,11,FALSE),"")</f>
        <v/>
      </c>
      <c r="Q280" s="2" t="e">
        <f t="shared" si="68"/>
        <v>#VALUE!</v>
      </c>
      <c r="R280" s="2">
        <f>IF(D280='User Input'!$C$1,1,0)</f>
        <v>0</v>
      </c>
      <c r="S280" s="2">
        <f t="shared" si="72"/>
        <v>0</v>
      </c>
      <c r="T280" s="2">
        <f t="shared" si="73"/>
        <v>0</v>
      </c>
      <c r="U280" s="2" t="str">
        <f t="shared" si="69"/>
        <v/>
      </c>
      <c r="V280" s="2">
        <f t="shared" si="70"/>
        <v>0</v>
      </c>
      <c r="W280" s="9" t="str">
        <f t="shared" si="71"/>
        <v/>
      </c>
      <c r="X280" s="221"/>
      <c r="Y280" s="276"/>
      <c r="Z280" s="226"/>
      <c r="AA280" s="235"/>
      <c r="AB280" s="206"/>
      <c r="AC280" s="198"/>
      <c r="AD280" s="198"/>
      <c r="AE280" s="198"/>
      <c r="AF280" s="198"/>
      <c r="AG280" s="216"/>
      <c r="AH280" s="199"/>
      <c r="AI280" s="197"/>
      <c r="AJ280" s="197"/>
      <c r="AK280" s="113"/>
      <c r="AL280" s="113"/>
      <c r="AM280" s="113"/>
      <c r="AN280" s="2">
        <f t="shared" si="74"/>
        <v>0</v>
      </c>
      <c r="AO280" s="2">
        <f t="shared" si="75"/>
        <v>0</v>
      </c>
      <c r="AP280" s="2">
        <f>IF(AA280='User Input'!$C$1,1,0)</f>
        <v>0</v>
      </c>
      <c r="AQ280" s="2">
        <f t="shared" si="63"/>
        <v>0</v>
      </c>
      <c r="AR280" s="2">
        <f t="shared" si="64"/>
        <v>0</v>
      </c>
      <c r="AS280" s="2">
        <f t="shared" si="65"/>
        <v>0</v>
      </c>
      <c r="AT280" s="2">
        <f t="shared" si="66"/>
        <v>0</v>
      </c>
      <c r="AU280" s="9">
        <f t="shared" si="67"/>
        <v>0</v>
      </c>
    </row>
    <row r="281" spans="1:47" s="202" customFormat="1">
      <c r="A281" s="277">
        <f t="shared" si="76"/>
        <v>279</v>
      </c>
      <c r="B281" s="277" t="str">
        <f>IFERROR(VLOOKUP(C281,Import!$B$3:$T$450,19,FALSE),"")</f>
        <v/>
      </c>
      <c r="C281" s="111" t="str">
        <f>IFERROR(VLOOKUP(A281,Import!$V$3:$X$419,3,FALSE),"")</f>
        <v/>
      </c>
      <c r="D281" s="235"/>
      <c r="E281" s="120"/>
      <c r="F281" s="112" t="str">
        <f>IFERROR(VLOOKUP($C281,Import!$B$3:$L$408,2,FALSE),"")</f>
        <v/>
      </c>
      <c r="G281" s="112" t="str">
        <f>IFERROR(VLOOKUP($C281,Import!$B$3:$L$408,3,FALSE),"")</f>
        <v/>
      </c>
      <c r="H281" s="112" t="str">
        <f>IFERROR(VLOOKUP($C281,Import!$B$3:$L$408,4,FALSE),"")</f>
        <v/>
      </c>
      <c r="I281" s="112" t="str">
        <f>IFERROR(VLOOKUP($C281,Import!$B$3:$L$408,5,FALSE),"")</f>
        <v/>
      </c>
      <c r="J281" s="112" t="str">
        <f>IFERROR(VLOOKUP($C281,Import!$B$3:$L$408,2,FALSE),"")</f>
        <v/>
      </c>
      <c r="K281" s="112" t="str">
        <f>IFERROR(VLOOKUP($C281,Import!$B$3:$L$408,6,FALSE),"")</f>
        <v/>
      </c>
      <c r="L281" s="112" t="str">
        <f>IFERROR(VLOOKUP($C281,Import!$B$3:$L$408,7,FALSE),"")</f>
        <v/>
      </c>
      <c r="M281" s="112" t="str">
        <f>IFERROR(VLOOKUP($C281,Import!$B$3:$L$408,8,FALSE),"")</f>
        <v/>
      </c>
      <c r="N281" s="112" t="str">
        <f>IFERROR(VLOOKUP($C281,Import!$B$3:$L$408,9,FALSE),"")</f>
        <v/>
      </c>
      <c r="O281" s="112" t="str">
        <f>IFERROR(VLOOKUP($C281,Import!$B$3:$L$408,10,FALSE),"")</f>
        <v/>
      </c>
      <c r="P281" s="278" t="str">
        <f>IFERROR(VLOOKUP($C281,Import!$B$3:$L$408,11,FALSE),"")</f>
        <v/>
      </c>
      <c r="Q281" s="2" t="e">
        <f t="shared" si="68"/>
        <v>#VALUE!</v>
      </c>
      <c r="R281" s="2">
        <f>IF(D281='User Input'!$C$1,1,0)</f>
        <v>0</v>
      </c>
      <c r="S281" s="2">
        <f t="shared" si="72"/>
        <v>0</v>
      </c>
      <c r="T281" s="2">
        <f t="shared" si="73"/>
        <v>0</v>
      </c>
      <c r="U281" s="2" t="str">
        <f t="shared" si="69"/>
        <v/>
      </c>
      <c r="V281" s="2">
        <f t="shared" si="70"/>
        <v>0</v>
      </c>
      <c r="W281" s="9" t="str">
        <f t="shared" si="71"/>
        <v/>
      </c>
      <c r="X281" s="221"/>
      <c r="Y281" s="276"/>
      <c r="Z281" s="209"/>
      <c r="AA281" s="235"/>
      <c r="AB281" s="206"/>
      <c r="AC281" s="198"/>
      <c r="AD281" s="198"/>
      <c r="AE281" s="198"/>
      <c r="AF281" s="198"/>
      <c r="AG281" s="216"/>
      <c r="AH281" s="199"/>
      <c r="AI281" s="197"/>
      <c r="AJ281" s="197"/>
      <c r="AK281" s="113"/>
      <c r="AL281" s="113"/>
      <c r="AM281" s="113"/>
      <c r="AN281" s="2">
        <f t="shared" si="74"/>
        <v>0</v>
      </c>
      <c r="AO281" s="2">
        <f t="shared" si="75"/>
        <v>0</v>
      </c>
      <c r="AP281" s="2">
        <f>IF(AA281='User Input'!$C$1,1,0)</f>
        <v>0</v>
      </c>
      <c r="AQ281" s="2">
        <f t="shared" si="63"/>
        <v>0</v>
      </c>
      <c r="AR281" s="2">
        <f t="shared" si="64"/>
        <v>0</v>
      </c>
      <c r="AS281" s="2">
        <f t="shared" si="65"/>
        <v>0</v>
      </c>
      <c r="AT281" s="2">
        <f t="shared" si="66"/>
        <v>0</v>
      </c>
      <c r="AU281" s="9">
        <f t="shared" si="67"/>
        <v>0</v>
      </c>
    </row>
    <row r="282" spans="1:47" s="202" customFormat="1">
      <c r="A282" s="277">
        <f t="shared" si="76"/>
        <v>280</v>
      </c>
      <c r="B282" s="277" t="str">
        <f>IFERROR(VLOOKUP(C282,Import!$B$3:$T$450,19,FALSE),"")</f>
        <v/>
      </c>
      <c r="C282" s="111" t="str">
        <f>IFERROR(VLOOKUP(A282,Import!$V$3:$X$419,3,FALSE),"")</f>
        <v/>
      </c>
      <c r="D282" s="235"/>
      <c r="E282" s="120"/>
      <c r="F282" s="112" t="str">
        <f>IFERROR(VLOOKUP($C282,Import!$B$3:$L$408,2,FALSE),"")</f>
        <v/>
      </c>
      <c r="G282" s="112" t="str">
        <f>IFERROR(VLOOKUP($C282,Import!$B$3:$L$408,3,FALSE),"")</f>
        <v/>
      </c>
      <c r="H282" s="112" t="str">
        <f>IFERROR(VLOOKUP($C282,Import!$B$3:$L$408,4,FALSE),"")</f>
        <v/>
      </c>
      <c r="I282" s="112" t="str">
        <f>IFERROR(VLOOKUP($C282,Import!$B$3:$L$408,5,FALSE),"")</f>
        <v/>
      </c>
      <c r="J282" s="112" t="str">
        <f>IFERROR(VLOOKUP($C282,Import!$B$3:$L$408,2,FALSE),"")</f>
        <v/>
      </c>
      <c r="K282" s="112" t="str">
        <f>IFERROR(VLOOKUP($C282,Import!$B$3:$L$408,6,FALSE),"")</f>
        <v/>
      </c>
      <c r="L282" s="112" t="str">
        <f>IFERROR(VLOOKUP($C282,Import!$B$3:$L$408,7,FALSE),"")</f>
        <v/>
      </c>
      <c r="M282" s="112" t="str">
        <f>IFERROR(VLOOKUP($C282,Import!$B$3:$L$408,8,FALSE),"")</f>
        <v/>
      </c>
      <c r="N282" s="112" t="str">
        <f>IFERROR(VLOOKUP($C282,Import!$B$3:$L$408,9,FALSE),"")</f>
        <v/>
      </c>
      <c r="O282" s="112" t="str">
        <f>IFERROR(VLOOKUP($C282,Import!$B$3:$L$408,10,FALSE),"")</f>
        <v/>
      </c>
      <c r="P282" s="278" t="str">
        <f>IFERROR(VLOOKUP($C282,Import!$B$3:$L$408,11,FALSE),"")</f>
        <v/>
      </c>
      <c r="Q282" s="2" t="e">
        <f t="shared" si="68"/>
        <v>#VALUE!</v>
      </c>
      <c r="R282" s="2">
        <f>IF(D282='User Input'!$C$1,1,0)</f>
        <v>0</v>
      </c>
      <c r="S282" s="2">
        <f t="shared" si="72"/>
        <v>0</v>
      </c>
      <c r="T282" s="2">
        <f t="shared" si="73"/>
        <v>0</v>
      </c>
      <c r="U282" s="2" t="str">
        <f t="shared" si="69"/>
        <v/>
      </c>
      <c r="V282" s="2">
        <f t="shared" si="70"/>
        <v>0</v>
      </c>
      <c r="W282" s="9" t="str">
        <f t="shared" si="71"/>
        <v/>
      </c>
      <c r="X282" s="221"/>
      <c r="Y282" s="276"/>
      <c r="Z282" s="209"/>
      <c r="AA282" s="235"/>
      <c r="AB282" s="206"/>
      <c r="AC282" s="198"/>
      <c r="AD282" s="198"/>
      <c r="AE282" s="198"/>
      <c r="AF282" s="198"/>
      <c r="AG282" s="216"/>
      <c r="AH282" s="199"/>
      <c r="AI282" s="197"/>
      <c r="AJ282" s="197"/>
      <c r="AK282" s="113"/>
      <c r="AL282" s="113"/>
      <c r="AM282" s="113"/>
      <c r="AN282" s="2">
        <f t="shared" si="74"/>
        <v>0</v>
      </c>
      <c r="AO282" s="2">
        <f t="shared" si="75"/>
        <v>0</v>
      </c>
      <c r="AP282" s="2">
        <f>IF(AA282='User Input'!$C$1,1,0)</f>
        <v>0</v>
      </c>
      <c r="AQ282" s="2">
        <f t="shared" si="63"/>
        <v>0</v>
      </c>
      <c r="AR282" s="2">
        <f t="shared" si="64"/>
        <v>0</v>
      </c>
      <c r="AS282" s="2">
        <f t="shared" si="65"/>
        <v>0</v>
      </c>
      <c r="AT282" s="2">
        <f t="shared" si="66"/>
        <v>0</v>
      </c>
      <c r="AU282" s="9">
        <f t="shared" si="67"/>
        <v>0</v>
      </c>
    </row>
    <row r="283" spans="1:47" s="202" customFormat="1">
      <c r="A283" s="277">
        <f t="shared" si="76"/>
        <v>281</v>
      </c>
      <c r="B283" s="277" t="str">
        <f>IFERROR(VLOOKUP(C283,Import!$B$3:$T$450,19,FALSE),"")</f>
        <v/>
      </c>
      <c r="C283" s="111" t="str">
        <f>IFERROR(VLOOKUP(A283,Import!$V$3:$X$419,3,FALSE),"")</f>
        <v/>
      </c>
      <c r="D283" s="235"/>
      <c r="E283" s="120"/>
      <c r="F283" s="112" t="str">
        <f>IFERROR(VLOOKUP($C283,Import!$B$3:$L$408,2,FALSE),"")</f>
        <v/>
      </c>
      <c r="G283" s="112" t="str">
        <f>IFERROR(VLOOKUP($C283,Import!$B$3:$L$408,3,FALSE),"")</f>
        <v/>
      </c>
      <c r="H283" s="112" t="str">
        <f>IFERROR(VLOOKUP($C283,Import!$B$3:$L$408,4,FALSE),"")</f>
        <v/>
      </c>
      <c r="I283" s="112" t="str">
        <f>IFERROR(VLOOKUP($C283,Import!$B$3:$L$408,5,FALSE),"")</f>
        <v/>
      </c>
      <c r="J283" s="112" t="str">
        <f>IFERROR(VLOOKUP($C283,Import!$B$3:$L$408,2,FALSE),"")</f>
        <v/>
      </c>
      <c r="K283" s="112" t="str">
        <f>IFERROR(VLOOKUP($C283,Import!$B$3:$L$408,6,FALSE),"")</f>
        <v/>
      </c>
      <c r="L283" s="112" t="str">
        <f>IFERROR(VLOOKUP($C283,Import!$B$3:$L$408,7,FALSE),"")</f>
        <v/>
      </c>
      <c r="M283" s="112" t="str">
        <f>IFERROR(VLOOKUP($C283,Import!$B$3:$L$408,8,FALSE),"")</f>
        <v/>
      </c>
      <c r="N283" s="112" t="str">
        <f>IFERROR(VLOOKUP($C283,Import!$B$3:$L$408,9,FALSE),"")</f>
        <v/>
      </c>
      <c r="O283" s="112" t="str">
        <f>IFERROR(VLOOKUP($C283,Import!$B$3:$L$408,10,FALSE),"")</f>
        <v/>
      </c>
      <c r="P283" s="278" t="str">
        <f>IFERROR(VLOOKUP($C283,Import!$B$3:$L$408,11,FALSE),"")</f>
        <v/>
      </c>
      <c r="Q283" s="2" t="e">
        <f t="shared" si="68"/>
        <v>#VALUE!</v>
      </c>
      <c r="R283" s="2">
        <f>IF(D283='User Input'!$C$1,1,0)</f>
        <v>0</v>
      </c>
      <c r="S283" s="2">
        <f t="shared" si="72"/>
        <v>0</v>
      </c>
      <c r="T283" s="2">
        <f t="shared" si="73"/>
        <v>0</v>
      </c>
      <c r="U283" s="2" t="str">
        <f t="shared" si="69"/>
        <v/>
      </c>
      <c r="V283" s="2">
        <f t="shared" si="70"/>
        <v>0</v>
      </c>
      <c r="W283" s="9" t="str">
        <f t="shared" si="71"/>
        <v/>
      </c>
      <c r="X283" s="221"/>
      <c r="Y283" s="276"/>
      <c r="Z283" s="209"/>
      <c r="AA283" s="235"/>
      <c r="AB283" s="206"/>
      <c r="AC283" s="198"/>
      <c r="AD283" s="198"/>
      <c r="AE283" s="198"/>
      <c r="AF283" s="198"/>
      <c r="AG283" s="216"/>
      <c r="AH283" s="199"/>
      <c r="AI283" s="197"/>
      <c r="AJ283" s="197"/>
      <c r="AK283" s="113"/>
      <c r="AL283" s="113"/>
      <c r="AM283" s="113"/>
      <c r="AN283" s="2">
        <f t="shared" si="74"/>
        <v>0</v>
      </c>
      <c r="AO283" s="2">
        <f t="shared" si="75"/>
        <v>0</v>
      </c>
      <c r="AP283" s="2">
        <f>IF(AA283='User Input'!$C$1,1,0)</f>
        <v>0</v>
      </c>
      <c r="AQ283" s="2">
        <f t="shared" si="63"/>
        <v>0</v>
      </c>
      <c r="AR283" s="2">
        <f t="shared" si="64"/>
        <v>0</v>
      </c>
      <c r="AS283" s="2">
        <f t="shared" si="65"/>
        <v>0</v>
      </c>
      <c r="AT283" s="2">
        <f t="shared" si="66"/>
        <v>0</v>
      </c>
      <c r="AU283" s="9">
        <f t="shared" si="67"/>
        <v>0</v>
      </c>
    </row>
    <row r="284" spans="1:47" s="202" customFormat="1">
      <c r="A284" s="277">
        <f t="shared" si="76"/>
        <v>282</v>
      </c>
      <c r="B284" s="277" t="str">
        <f>IFERROR(VLOOKUP(C284,Import!$B$3:$T$450,19,FALSE),"")</f>
        <v/>
      </c>
      <c r="C284" s="111" t="str">
        <f>IFERROR(VLOOKUP(A284,Import!$V$3:$X$419,3,FALSE),"")</f>
        <v/>
      </c>
      <c r="D284" s="235"/>
      <c r="E284" s="120"/>
      <c r="F284" s="112" t="str">
        <f>IFERROR(VLOOKUP($C284,Import!$B$3:$L$408,2,FALSE),"")</f>
        <v/>
      </c>
      <c r="G284" s="112" t="str">
        <f>IFERROR(VLOOKUP($C284,Import!$B$3:$L$408,3,FALSE),"")</f>
        <v/>
      </c>
      <c r="H284" s="112" t="str">
        <f>IFERROR(VLOOKUP($C284,Import!$B$3:$L$408,4,FALSE),"")</f>
        <v/>
      </c>
      <c r="I284" s="112" t="str">
        <f>IFERROR(VLOOKUP($C284,Import!$B$3:$L$408,5,FALSE),"")</f>
        <v/>
      </c>
      <c r="J284" s="112" t="str">
        <f>IFERROR(VLOOKUP($C284,Import!$B$3:$L$408,2,FALSE),"")</f>
        <v/>
      </c>
      <c r="K284" s="112" t="str">
        <f>IFERROR(VLOOKUP($C284,Import!$B$3:$L$408,6,FALSE),"")</f>
        <v/>
      </c>
      <c r="L284" s="112" t="str">
        <f>IFERROR(VLOOKUP($C284,Import!$B$3:$L$408,7,FALSE),"")</f>
        <v/>
      </c>
      <c r="M284" s="112" t="str">
        <f>IFERROR(VLOOKUP($C284,Import!$B$3:$L$408,8,FALSE),"")</f>
        <v/>
      </c>
      <c r="N284" s="112" t="str">
        <f>IFERROR(VLOOKUP($C284,Import!$B$3:$L$408,9,FALSE),"")</f>
        <v/>
      </c>
      <c r="O284" s="112" t="str">
        <f>IFERROR(VLOOKUP($C284,Import!$B$3:$L$408,10,FALSE),"")</f>
        <v/>
      </c>
      <c r="P284" s="278" t="str">
        <f>IFERROR(VLOOKUP($C284,Import!$B$3:$L$408,11,FALSE),"")</f>
        <v/>
      </c>
      <c r="Q284" s="2" t="e">
        <f t="shared" si="68"/>
        <v>#VALUE!</v>
      </c>
      <c r="R284" s="2">
        <f>IF(D284='User Input'!$C$1,1,0)</f>
        <v>0</v>
      </c>
      <c r="S284" s="2">
        <f t="shared" si="72"/>
        <v>0</v>
      </c>
      <c r="T284" s="2">
        <f t="shared" si="73"/>
        <v>0</v>
      </c>
      <c r="U284" s="2" t="str">
        <f t="shared" si="69"/>
        <v/>
      </c>
      <c r="V284" s="2">
        <f t="shared" si="70"/>
        <v>0</v>
      </c>
      <c r="W284" s="9" t="str">
        <f t="shared" si="71"/>
        <v/>
      </c>
      <c r="X284" s="221"/>
      <c r="Y284" s="276"/>
      <c r="Z284" s="226"/>
      <c r="AA284" s="235"/>
      <c r="AB284" s="206"/>
      <c r="AC284" s="198"/>
      <c r="AD284" s="198"/>
      <c r="AE284" s="198"/>
      <c r="AF284" s="198"/>
      <c r="AG284" s="216"/>
      <c r="AH284" s="199"/>
      <c r="AI284" s="197"/>
      <c r="AJ284" s="197"/>
      <c r="AK284" s="113"/>
      <c r="AL284" s="113"/>
      <c r="AM284" s="113"/>
      <c r="AN284" s="2">
        <f t="shared" si="74"/>
        <v>0</v>
      </c>
      <c r="AO284" s="2">
        <f t="shared" si="75"/>
        <v>0</v>
      </c>
      <c r="AP284" s="2">
        <f>IF(AA284='User Input'!$C$1,1,0)</f>
        <v>0</v>
      </c>
      <c r="AQ284" s="2">
        <f t="shared" si="63"/>
        <v>0</v>
      </c>
      <c r="AR284" s="2">
        <f t="shared" si="64"/>
        <v>0</v>
      </c>
      <c r="AS284" s="2">
        <f t="shared" si="65"/>
        <v>0</v>
      </c>
      <c r="AT284" s="2">
        <f t="shared" si="66"/>
        <v>0</v>
      </c>
      <c r="AU284" s="9">
        <f t="shared" si="67"/>
        <v>0</v>
      </c>
    </row>
    <row r="285" spans="1:47" s="202" customFormat="1">
      <c r="A285" s="277">
        <f t="shared" si="76"/>
        <v>283</v>
      </c>
      <c r="B285" s="277" t="str">
        <f>IFERROR(VLOOKUP(C285,Import!$B$3:$T$450,19,FALSE),"")</f>
        <v/>
      </c>
      <c r="C285" s="111" t="str">
        <f>IFERROR(VLOOKUP(A285,Import!$V$3:$X$419,3,FALSE),"")</f>
        <v/>
      </c>
      <c r="D285" s="235"/>
      <c r="E285" s="120"/>
      <c r="F285" s="112" t="str">
        <f>IFERROR(VLOOKUP($C285,Import!$B$3:$L$408,2,FALSE),"")</f>
        <v/>
      </c>
      <c r="G285" s="112" t="str">
        <f>IFERROR(VLOOKUP($C285,Import!$B$3:$L$408,3,FALSE),"")</f>
        <v/>
      </c>
      <c r="H285" s="112" t="str">
        <f>IFERROR(VLOOKUP($C285,Import!$B$3:$L$408,4,FALSE),"")</f>
        <v/>
      </c>
      <c r="I285" s="112" t="str">
        <f>IFERROR(VLOOKUP($C285,Import!$B$3:$L$408,5,FALSE),"")</f>
        <v/>
      </c>
      <c r="J285" s="112" t="str">
        <f>IFERROR(VLOOKUP($C285,Import!$B$3:$L$408,2,FALSE),"")</f>
        <v/>
      </c>
      <c r="K285" s="112" t="str">
        <f>IFERROR(VLOOKUP($C285,Import!$B$3:$L$408,6,FALSE),"")</f>
        <v/>
      </c>
      <c r="L285" s="112" t="str">
        <f>IFERROR(VLOOKUP($C285,Import!$B$3:$L$408,7,FALSE),"")</f>
        <v/>
      </c>
      <c r="M285" s="112" t="str">
        <f>IFERROR(VLOOKUP($C285,Import!$B$3:$L$408,8,FALSE),"")</f>
        <v/>
      </c>
      <c r="N285" s="112" t="str">
        <f>IFERROR(VLOOKUP($C285,Import!$B$3:$L$408,9,FALSE),"")</f>
        <v/>
      </c>
      <c r="O285" s="112" t="str">
        <f>IFERROR(VLOOKUP($C285,Import!$B$3:$L$408,10,FALSE),"")</f>
        <v/>
      </c>
      <c r="P285" s="278" t="str">
        <f>IFERROR(VLOOKUP($C285,Import!$B$3:$L$408,11,FALSE),"")</f>
        <v/>
      </c>
      <c r="Q285" s="2" t="e">
        <f t="shared" si="68"/>
        <v>#VALUE!</v>
      </c>
      <c r="R285" s="2">
        <f>IF(D285='User Input'!$C$1,1,0)</f>
        <v>0</v>
      </c>
      <c r="S285" s="2">
        <f t="shared" si="72"/>
        <v>0</v>
      </c>
      <c r="T285" s="2">
        <f t="shared" si="73"/>
        <v>0</v>
      </c>
      <c r="U285" s="2" t="str">
        <f t="shared" si="69"/>
        <v/>
      </c>
      <c r="V285" s="2">
        <f t="shared" si="70"/>
        <v>0</v>
      </c>
      <c r="W285" s="9" t="str">
        <f t="shared" si="71"/>
        <v/>
      </c>
      <c r="X285" s="221"/>
      <c r="Y285" s="276"/>
      <c r="Z285" s="226"/>
      <c r="AA285" s="235"/>
      <c r="AB285" s="206"/>
      <c r="AC285" s="198"/>
      <c r="AD285" s="198"/>
      <c r="AE285" s="198"/>
      <c r="AF285" s="198"/>
      <c r="AG285" s="216"/>
      <c r="AH285" s="199"/>
      <c r="AI285" s="197"/>
      <c r="AJ285" s="197"/>
      <c r="AK285" s="113"/>
      <c r="AL285" s="113"/>
      <c r="AM285" s="113"/>
      <c r="AN285" s="2">
        <f t="shared" si="74"/>
        <v>0</v>
      </c>
      <c r="AO285" s="2">
        <f t="shared" si="75"/>
        <v>0</v>
      </c>
      <c r="AP285" s="2">
        <f>IF(AA285='User Input'!$C$1,1,0)</f>
        <v>0</v>
      </c>
      <c r="AQ285" s="2">
        <f t="shared" si="63"/>
        <v>0</v>
      </c>
      <c r="AR285" s="2">
        <f t="shared" si="64"/>
        <v>0</v>
      </c>
      <c r="AS285" s="2">
        <f t="shared" si="65"/>
        <v>0</v>
      </c>
      <c r="AT285" s="2">
        <f t="shared" si="66"/>
        <v>0</v>
      </c>
      <c r="AU285" s="9">
        <f t="shared" si="67"/>
        <v>0</v>
      </c>
    </row>
    <row r="286" spans="1:47" s="202" customFormat="1">
      <c r="A286" s="277">
        <f t="shared" si="76"/>
        <v>284</v>
      </c>
      <c r="B286" s="277" t="str">
        <f>IFERROR(VLOOKUP(C286,Import!$B$3:$T$450,19,FALSE),"")</f>
        <v/>
      </c>
      <c r="C286" s="111" t="str">
        <f>IFERROR(VLOOKUP(A286,Import!$V$3:$X$419,3,FALSE),"")</f>
        <v/>
      </c>
      <c r="D286" s="235"/>
      <c r="E286" s="120"/>
      <c r="F286" s="112" t="str">
        <f>IFERROR(VLOOKUP($C286,Import!$B$3:$L$408,2,FALSE),"")</f>
        <v/>
      </c>
      <c r="G286" s="112" t="str">
        <f>IFERROR(VLOOKUP($C286,Import!$B$3:$L$408,3,FALSE),"")</f>
        <v/>
      </c>
      <c r="H286" s="112" t="str">
        <f>IFERROR(VLOOKUP($C286,Import!$B$3:$L$408,4,FALSE),"")</f>
        <v/>
      </c>
      <c r="I286" s="112" t="str">
        <f>IFERROR(VLOOKUP($C286,Import!$B$3:$L$408,5,FALSE),"")</f>
        <v/>
      </c>
      <c r="J286" s="112" t="str">
        <f>IFERROR(VLOOKUP($C286,Import!$B$3:$L$408,2,FALSE),"")</f>
        <v/>
      </c>
      <c r="K286" s="112" t="str">
        <f>IFERROR(VLOOKUP($C286,Import!$B$3:$L$408,6,FALSE),"")</f>
        <v/>
      </c>
      <c r="L286" s="112" t="str">
        <f>IFERROR(VLOOKUP($C286,Import!$B$3:$L$408,7,FALSE),"")</f>
        <v/>
      </c>
      <c r="M286" s="112" t="str">
        <f>IFERROR(VLOOKUP($C286,Import!$B$3:$L$408,8,FALSE),"")</f>
        <v/>
      </c>
      <c r="N286" s="112" t="str">
        <f>IFERROR(VLOOKUP($C286,Import!$B$3:$L$408,9,FALSE),"")</f>
        <v/>
      </c>
      <c r="O286" s="112" t="str">
        <f>IFERROR(VLOOKUP($C286,Import!$B$3:$L$408,10,FALSE),"")</f>
        <v/>
      </c>
      <c r="P286" s="278" t="str">
        <f>IFERROR(VLOOKUP($C286,Import!$B$3:$L$408,11,FALSE),"")</f>
        <v/>
      </c>
      <c r="Q286" s="2" t="e">
        <f t="shared" si="68"/>
        <v>#VALUE!</v>
      </c>
      <c r="R286" s="2">
        <f>IF(D286='User Input'!$C$1,1,0)</f>
        <v>0</v>
      </c>
      <c r="S286" s="2">
        <f t="shared" si="72"/>
        <v>0</v>
      </c>
      <c r="T286" s="2">
        <f t="shared" si="73"/>
        <v>0</v>
      </c>
      <c r="U286" s="2" t="str">
        <f t="shared" si="69"/>
        <v/>
      </c>
      <c r="V286" s="2">
        <f t="shared" si="70"/>
        <v>0</v>
      </c>
      <c r="W286" s="9" t="str">
        <f t="shared" si="71"/>
        <v/>
      </c>
      <c r="X286" s="221"/>
      <c r="Y286" s="276"/>
      <c r="Z286" s="226"/>
      <c r="AA286" s="235"/>
      <c r="AB286" s="206"/>
      <c r="AC286" s="198"/>
      <c r="AD286" s="198"/>
      <c r="AE286" s="198"/>
      <c r="AF286" s="198"/>
      <c r="AG286" s="216"/>
      <c r="AH286" s="199"/>
      <c r="AI286" s="197"/>
      <c r="AJ286" s="197"/>
      <c r="AK286" s="113"/>
      <c r="AL286" s="113"/>
      <c r="AM286" s="113"/>
      <c r="AN286" s="2">
        <f t="shared" si="74"/>
        <v>0</v>
      </c>
      <c r="AO286" s="2">
        <f t="shared" si="75"/>
        <v>0</v>
      </c>
      <c r="AP286" s="2">
        <f>IF(AA286='User Input'!$C$1,1,0)</f>
        <v>0</v>
      </c>
      <c r="AQ286" s="2">
        <f t="shared" si="63"/>
        <v>0</v>
      </c>
      <c r="AR286" s="2">
        <f t="shared" si="64"/>
        <v>0</v>
      </c>
      <c r="AS286" s="2">
        <f t="shared" si="65"/>
        <v>0</v>
      </c>
      <c r="AT286" s="2">
        <f t="shared" si="66"/>
        <v>0</v>
      </c>
      <c r="AU286" s="9">
        <f t="shared" si="67"/>
        <v>0</v>
      </c>
    </row>
    <row r="287" spans="1:47" s="202" customFormat="1">
      <c r="A287" s="277">
        <f t="shared" si="76"/>
        <v>285</v>
      </c>
      <c r="B287" s="277" t="str">
        <f>IFERROR(VLOOKUP(C287,Import!$B$3:$T$450,19,FALSE),"")</f>
        <v/>
      </c>
      <c r="C287" s="111" t="str">
        <f>IFERROR(VLOOKUP(A287,Import!$V$3:$X$419,3,FALSE),"")</f>
        <v/>
      </c>
      <c r="D287" s="235"/>
      <c r="E287" s="120"/>
      <c r="F287" s="112" t="str">
        <f>IFERROR(VLOOKUP($C287,Import!$B$3:$L$408,2,FALSE),"")</f>
        <v/>
      </c>
      <c r="G287" s="112" t="str">
        <f>IFERROR(VLOOKUP($C287,Import!$B$3:$L$408,3,FALSE),"")</f>
        <v/>
      </c>
      <c r="H287" s="112" t="str">
        <f>IFERROR(VLOOKUP($C287,Import!$B$3:$L$408,4,FALSE),"")</f>
        <v/>
      </c>
      <c r="I287" s="112" t="str">
        <f>IFERROR(VLOOKUP($C287,Import!$B$3:$L$408,5,FALSE),"")</f>
        <v/>
      </c>
      <c r="J287" s="112" t="str">
        <f>IFERROR(VLOOKUP($C287,Import!$B$3:$L$408,2,FALSE),"")</f>
        <v/>
      </c>
      <c r="K287" s="112" t="str">
        <f>IFERROR(VLOOKUP($C287,Import!$B$3:$L$408,6,FALSE),"")</f>
        <v/>
      </c>
      <c r="L287" s="112" t="str">
        <f>IFERROR(VLOOKUP($C287,Import!$B$3:$L$408,7,FALSE),"")</f>
        <v/>
      </c>
      <c r="M287" s="112" t="str">
        <f>IFERROR(VLOOKUP($C287,Import!$B$3:$L$408,8,FALSE),"")</f>
        <v/>
      </c>
      <c r="N287" s="112" t="str">
        <f>IFERROR(VLOOKUP($C287,Import!$B$3:$L$408,9,FALSE),"")</f>
        <v/>
      </c>
      <c r="O287" s="112" t="str">
        <f>IFERROR(VLOOKUP($C287,Import!$B$3:$L$408,10,FALSE),"")</f>
        <v/>
      </c>
      <c r="P287" s="278" t="str">
        <f>IFERROR(VLOOKUP($C287,Import!$B$3:$L$408,11,FALSE),"")</f>
        <v/>
      </c>
      <c r="Q287" s="2" t="e">
        <f t="shared" si="68"/>
        <v>#VALUE!</v>
      </c>
      <c r="R287" s="2">
        <f>IF(D287='User Input'!$C$1,1,0)</f>
        <v>0</v>
      </c>
      <c r="S287" s="2">
        <f t="shared" si="72"/>
        <v>0</v>
      </c>
      <c r="T287" s="2">
        <f t="shared" si="73"/>
        <v>0</v>
      </c>
      <c r="U287" s="2" t="str">
        <f t="shared" si="69"/>
        <v/>
      </c>
      <c r="V287" s="2">
        <f t="shared" si="70"/>
        <v>0</v>
      </c>
      <c r="W287" s="9" t="str">
        <f t="shared" si="71"/>
        <v/>
      </c>
      <c r="X287" s="221"/>
      <c r="Y287" s="276"/>
      <c r="Z287" s="209"/>
      <c r="AA287" s="235"/>
      <c r="AB287" s="206"/>
      <c r="AC287" s="198"/>
      <c r="AD287" s="198"/>
      <c r="AE287" s="198"/>
      <c r="AF287" s="198"/>
      <c r="AG287" s="216"/>
      <c r="AH287" s="199"/>
      <c r="AI287" s="197"/>
      <c r="AJ287" s="197"/>
      <c r="AK287" s="113"/>
      <c r="AL287" s="113"/>
      <c r="AM287" s="113"/>
      <c r="AN287" s="2">
        <f t="shared" si="74"/>
        <v>0</v>
      </c>
      <c r="AO287" s="2">
        <f t="shared" si="75"/>
        <v>0</v>
      </c>
      <c r="AP287" s="2">
        <f>IF(AA287='User Input'!$C$1,1,0)</f>
        <v>0</v>
      </c>
      <c r="AQ287" s="2">
        <f t="shared" si="63"/>
        <v>0</v>
      </c>
      <c r="AR287" s="2">
        <f t="shared" si="64"/>
        <v>0</v>
      </c>
      <c r="AS287" s="2">
        <f t="shared" si="65"/>
        <v>0</v>
      </c>
      <c r="AT287" s="2">
        <f t="shared" si="66"/>
        <v>0</v>
      </c>
      <c r="AU287" s="9">
        <f t="shared" si="67"/>
        <v>0</v>
      </c>
    </row>
    <row r="288" spans="1:47" s="202" customFormat="1">
      <c r="A288" s="277">
        <f t="shared" si="76"/>
        <v>286</v>
      </c>
      <c r="B288" s="277" t="str">
        <f>IFERROR(VLOOKUP(C288,Import!$B$3:$T$450,19,FALSE),"")</f>
        <v/>
      </c>
      <c r="C288" s="111" t="str">
        <f>IFERROR(VLOOKUP(A288,Import!$V$3:$X$419,3,FALSE),"")</f>
        <v/>
      </c>
      <c r="D288" s="235"/>
      <c r="E288" s="120"/>
      <c r="F288" s="112" t="str">
        <f>IFERROR(VLOOKUP($C288,Import!$B$3:$L$408,2,FALSE),"")</f>
        <v/>
      </c>
      <c r="G288" s="112" t="str">
        <f>IFERROR(VLOOKUP($C288,Import!$B$3:$L$408,3,FALSE),"")</f>
        <v/>
      </c>
      <c r="H288" s="112" t="str">
        <f>IFERROR(VLOOKUP($C288,Import!$B$3:$L$408,4,FALSE),"")</f>
        <v/>
      </c>
      <c r="I288" s="112" t="str">
        <f>IFERROR(VLOOKUP($C288,Import!$B$3:$L$408,5,FALSE),"")</f>
        <v/>
      </c>
      <c r="J288" s="112" t="str">
        <f>IFERROR(VLOOKUP($C288,Import!$B$3:$L$408,2,FALSE),"")</f>
        <v/>
      </c>
      <c r="K288" s="112" t="str">
        <f>IFERROR(VLOOKUP($C288,Import!$B$3:$L$408,6,FALSE),"")</f>
        <v/>
      </c>
      <c r="L288" s="112" t="str">
        <f>IFERROR(VLOOKUP($C288,Import!$B$3:$L$408,7,FALSE),"")</f>
        <v/>
      </c>
      <c r="M288" s="112" t="str">
        <f>IFERROR(VLOOKUP($C288,Import!$B$3:$L$408,8,FALSE),"")</f>
        <v/>
      </c>
      <c r="N288" s="112" t="str">
        <f>IFERROR(VLOOKUP($C288,Import!$B$3:$L$408,9,FALSE),"")</f>
        <v/>
      </c>
      <c r="O288" s="112" t="str">
        <f>IFERROR(VLOOKUP($C288,Import!$B$3:$L$408,10,FALSE),"")</f>
        <v/>
      </c>
      <c r="P288" s="278" t="str">
        <f>IFERROR(VLOOKUP($C288,Import!$B$3:$L$408,11,FALSE),"")</f>
        <v/>
      </c>
      <c r="Q288" s="2" t="e">
        <f t="shared" si="68"/>
        <v>#VALUE!</v>
      </c>
      <c r="R288" s="2">
        <f>IF(D288='User Input'!$C$1,1,0)</f>
        <v>0</v>
      </c>
      <c r="S288" s="2">
        <f t="shared" si="72"/>
        <v>0</v>
      </c>
      <c r="T288" s="2">
        <f t="shared" si="73"/>
        <v>0</v>
      </c>
      <c r="U288" s="2" t="str">
        <f t="shared" si="69"/>
        <v/>
      </c>
      <c r="V288" s="2">
        <f t="shared" si="70"/>
        <v>0</v>
      </c>
      <c r="W288" s="9" t="str">
        <f t="shared" si="71"/>
        <v/>
      </c>
      <c r="X288" s="221"/>
      <c r="Y288" s="276"/>
      <c r="Z288" s="209"/>
      <c r="AA288" s="235"/>
      <c r="AB288" s="206"/>
      <c r="AC288" s="198"/>
      <c r="AD288" s="198"/>
      <c r="AE288" s="198"/>
      <c r="AF288" s="198"/>
      <c r="AG288" s="216"/>
      <c r="AH288" s="199"/>
      <c r="AI288" s="197"/>
      <c r="AJ288" s="197"/>
      <c r="AK288" s="113"/>
      <c r="AL288" s="113"/>
      <c r="AM288" s="113"/>
      <c r="AN288" s="2">
        <f t="shared" si="74"/>
        <v>0</v>
      </c>
      <c r="AO288" s="2">
        <f t="shared" si="75"/>
        <v>0</v>
      </c>
      <c r="AP288" s="2">
        <f>IF(AA288='User Input'!$C$1,1,0)</f>
        <v>0</v>
      </c>
      <c r="AQ288" s="2">
        <f t="shared" si="63"/>
        <v>0</v>
      </c>
      <c r="AR288" s="2">
        <f t="shared" si="64"/>
        <v>0</v>
      </c>
      <c r="AS288" s="2">
        <f t="shared" si="65"/>
        <v>0</v>
      </c>
      <c r="AT288" s="2">
        <f t="shared" si="66"/>
        <v>0</v>
      </c>
      <c r="AU288" s="9">
        <f t="shared" si="67"/>
        <v>0</v>
      </c>
    </row>
    <row r="289" spans="1:47" s="202" customFormat="1">
      <c r="A289" s="277">
        <f t="shared" si="76"/>
        <v>287</v>
      </c>
      <c r="B289" s="277" t="str">
        <f>IFERROR(VLOOKUP(C289,Import!$B$3:$T$450,19,FALSE),"")</f>
        <v/>
      </c>
      <c r="C289" s="111" t="str">
        <f>IFERROR(VLOOKUP(A289,Import!$V$3:$X$419,3,FALSE),"")</f>
        <v/>
      </c>
      <c r="D289" s="235"/>
      <c r="E289" s="120"/>
      <c r="F289" s="112" t="str">
        <f>IFERROR(VLOOKUP($C289,Import!$B$3:$L$408,2,FALSE),"")</f>
        <v/>
      </c>
      <c r="G289" s="112" t="str">
        <f>IFERROR(VLOOKUP($C289,Import!$B$3:$L$408,3,FALSE),"")</f>
        <v/>
      </c>
      <c r="H289" s="112" t="str">
        <f>IFERROR(VLOOKUP($C289,Import!$B$3:$L$408,4,FALSE),"")</f>
        <v/>
      </c>
      <c r="I289" s="112" t="str">
        <f>IFERROR(VLOOKUP($C289,Import!$B$3:$L$408,5,FALSE),"")</f>
        <v/>
      </c>
      <c r="J289" s="112" t="str">
        <f>IFERROR(VLOOKUP($C289,Import!$B$3:$L$408,2,FALSE),"")</f>
        <v/>
      </c>
      <c r="K289" s="112" t="str">
        <f>IFERROR(VLOOKUP($C289,Import!$B$3:$L$408,6,FALSE),"")</f>
        <v/>
      </c>
      <c r="L289" s="112" t="str">
        <f>IFERROR(VLOOKUP($C289,Import!$B$3:$L$408,7,FALSE),"")</f>
        <v/>
      </c>
      <c r="M289" s="112" t="str">
        <f>IFERROR(VLOOKUP($C289,Import!$B$3:$L$408,8,FALSE),"")</f>
        <v/>
      </c>
      <c r="N289" s="112" t="str">
        <f>IFERROR(VLOOKUP($C289,Import!$B$3:$L$408,9,FALSE),"")</f>
        <v/>
      </c>
      <c r="O289" s="112" t="str">
        <f>IFERROR(VLOOKUP($C289,Import!$B$3:$L$408,10,FALSE),"")</f>
        <v/>
      </c>
      <c r="P289" s="278" t="str">
        <f>IFERROR(VLOOKUP($C289,Import!$B$3:$L$408,11,FALSE),"")</f>
        <v/>
      </c>
      <c r="Q289" s="2" t="e">
        <f t="shared" si="68"/>
        <v>#VALUE!</v>
      </c>
      <c r="R289" s="2">
        <f>IF(D289='User Input'!$C$1,1,0)</f>
        <v>0</v>
      </c>
      <c r="S289" s="2">
        <f t="shared" si="72"/>
        <v>0</v>
      </c>
      <c r="T289" s="2">
        <f t="shared" si="73"/>
        <v>0</v>
      </c>
      <c r="U289" s="2" t="str">
        <f t="shared" si="69"/>
        <v/>
      </c>
      <c r="V289" s="2">
        <f t="shared" si="70"/>
        <v>0</v>
      </c>
      <c r="W289" s="9" t="str">
        <f t="shared" si="71"/>
        <v/>
      </c>
      <c r="X289" s="221"/>
      <c r="Y289" s="276"/>
      <c r="Z289" s="209"/>
      <c r="AA289" s="235"/>
      <c r="AB289" s="206"/>
      <c r="AC289" s="198"/>
      <c r="AD289" s="198"/>
      <c r="AE289" s="198"/>
      <c r="AF289" s="198"/>
      <c r="AG289" s="216"/>
      <c r="AH289" s="199"/>
      <c r="AI289" s="197"/>
      <c r="AJ289" s="197"/>
      <c r="AK289" s="113"/>
      <c r="AL289" s="113"/>
      <c r="AM289" s="113"/>
      <c r="AN289" s="2">
        <f t="shared" si="74"/>
        <v>0</v>
      </c>
      <c r="AO289" s="2">
        <f t="shared" si="75"/>
        <v>0</v>
      </c>
      <c r="AP289" s="2">
        <f>IF(AA289='User Input'!$C$1,1,0)</f>
        <v>0</v>
      </c>
      <c r="AQ289" s="2">
        <f t="shared" si="63"/>
        <v>0</v>
      </c>
      <c r="AR289" s="2">
        <f t="shared" si="64"/>
        <v>0</v>
      </c>
      <c r="AS289" s="2">
        <f t="shared" si="65"/>
        <v>0</v>
      </c>
      <c r="AT289" s="2">
        <f t="shared" si="66"/>
        <v>0</v>
      </c>
      <c r="AU289" s="9">
        <f t="shared" si="67"/>
        <v>0</v>
      </c>
    </row>
    <row r="290" spans="1:47" s="202" customFormat="1">
      <c r="A290" s="277">
        <f t="shared" si="76"/>
        <v>288</v>
      </c>
      <c r="B290" s="277" t="str">
        <f>IFERROR(VLOOKUP(C290,Import!$B$3:$T$450,19,FALSE),"")</f>
        <v/>
      </c>
      <c r="C290" s="111" t="str">
        <f>IFERROR(VLOOKUP(A290,Import!$V$3:$X$419,3,FALSE),"")</f>
        <v/>
      </c>
      <c r="D290" s="235"/>
      <c r="E290" s="120"/>
      <c r="F290" s="112" t="str">
        <f>IFERROR(VLOOKUP($C290,Import!$B$3:$L$408,2,FALSE),"")</f>
        <v/>
      </c>
      <c r="G290" s="112" t="str">
        <f>IFERROR(VLOOKUP($C290,Import!$B$3:$L$408,3,FALSE),"")</f>
        <v/>
      </c>
      <c r="H290" s="112" t="str">
        <f>IFERROR(VLOOKUP($C290,Import!$B$3:$L$408,4,FALSE),"")</f>
        <v/>
      </c>
      <c r="I290" s="112" t="str">
        <f>IFERROR(VLOOKUP($C290,Import!$B$3:$L$408,5,FALSE),"")</f>
        <v/>
      </c>
      <c r="J290" s="112" t="str">
        <f>IFERROR(VLOOKUP($C290,Import!$B$3:$L$408,2,FALSE),"")</f>
        <v/>
      </c>
      <c r="K290" s="112" t="str">
        <f>IFERROR(VLOOKUP($C290,Import!$B$3:$L$408,6,FALSE),"")</f>
        <v/>
      </c>
      <c r="L290" s="112" t="str">
        <f>IFERROR(VLOOKUP($C290,Import!$B$3:$L$408,7,FALSE),"")</f>
        <v/>
      </c>
      <c r="M290" s="112" t="str">
        <f>IFERROR(VLOOKUP($C290,Import!$B$3:$L$408,8,FALSE),"")</f>
        <v/>
      </c>
      <c r="N290" s="112" t="str">
        <f>IFERROR(VLOOKUP($C290,Import!$B$3:$L$408,9,FALSE),"")</f>
        <v/>
      </c>
      <c r="O290" s="112" t="str">
        <f>IFERROR(VLOOKUP($C290,Import!$B$3:$L$408,10,FALSE),"")</f>
        <v/>
      </c>
      <c r="P290" s="278" t="str">
        <f>IFERROR(VLOOKUP($C290,Import!$B$3:$L$408,11,FALSE),"")</f>
        <v/>
      </c>
      <c r="Q290" s="2" t="e">
        <f t="shared" si="68"/>
        <v>#VALUE!</v>
      </c>
      <c r="R290" s="2">
        <f>IF(D290='User Input'!$C$1,1,0)</f>
        <v>0</v>
      </c>
      <c r="S290" s="2">
        <f t="shared" si="72"/>
        <v>0</v>
      </c>
      <c r="T290" s="2">
        <f t="shared" si="73"/>
        <v>0</v>
      </c>
      <c r="U290" s="2" t="str">
        <f t="shared" si="69"/>
        <v/>
      </c>
      <c r="V290" s="2">
        <f t="shared" si="70"/>
        <v>0</v>
      </c>
      <c r="W290" s="9" t="str">
        <f t="shared" si="71"/>
        <v/>
      </c>
      <c r="X290" s="221"/>
      <c r="Y290" s="276"/>
      <c r="Z290" s="209"/>
      <c r="AA290" s="235"/>
      <c r="AB290" s="206"/>
      <c r="AC290" s="198"/>
      <c r="AD290" s="198"/>
      <c r="AE290" s="198"/>
      <c r="AF290" s="198"/>
      <c r="AG290" s="216"/>
      <c r="AH290" s="199"/>
      <c r="AI290" s="197"/>
      <c r="AJ290" s="197"/>
      <c r="AK290" s="113"/>
      <c r="AL290" s="113"/>
      <c r="AM290" s="113"/>
      <c r="AN290" s="2">
        <f t="shared" si="74"/>
        <v>0</v>
      </c>
      <c r="AO290" s="2">
        <f t="shared" si="75"/>
        <v>0</v>
      </c>
      <c r="AP290" s="2">
        <f>IF(AA290='User Input'!$C$1,1,0)</f>
        <v>0</v>
      </c>
      <c r="AQ290" s="2">
        <f t="shared" si="63"/>
        <v>0</v>
      </c>
      <c r="AR290" s="2">
        <f t="shared" si="64"/>
        <v>0</v>
      </c>
      <c r="AS290" s="2">
        <f t="shared" si="65"/>
        <v>0</v>
      </c>
      <c r="AT290" s="2">
        <f t="shared" si="66"/>
        <v>0</v>
      </c>
      <c r="AU290" s="9">
        <f t="shared" si="67"/>
        <v>0</v>
      </c>
    </row>
    <row r="291" spans="1:47" s="202" customFormat="1">
      <c r="A291" s="277">
        <f t="shared" si="76"/>
        <v>289</v>
      </c>
      <c r="B291" s="277" t="str">
        <f>IFERROR(VLOOKUP(C291,Import!$B$3:$T$450,19,FALSE),"")</f>
        <v/>
      </c>
      <c r="C291" s="111" t="str">
        <f>IFERROR(VLOOKUP(A291,Import!$V$3:$X$419,3,FALSE),"")</f>
        <v/>
      </c>
      <c r="D291" s="235"/>
      <c r="E291" s="120"/>
      <c r="F291" s="112" t="str">
        <f>IFERROR(VLOOKUP($C291,Import!$B$3:$L$408,2,FALSE),"")</f>
        <v/>
      </c>
      <c r="G291" s="112" t="str">
        <f>IFERROR(VLOOKUP($C291,Import!$B$3:$L$408,3,FALSE),"")</f>
        <v/>
      </c>
      <c r="H291" s="112" t="str">
        <f>IFERROR(VLOOKUP($C291,Import!$B$3:$L$408,4,FALSE),"")</f>
        <v/>
      </c>
      <c r="I291" s="112" t="str">
        <f>IFERROR(VLOOKUP($C291,Import!$B$3:$L$408,5,FALSE),"")</f>
        <v/>
      </c>
      <c r="J291" s="112" t="str">
        <f>IFERROR(VLOOKUP($C291,Import!$B$3:$L$408,2,FALSE),"")</f>
        <v/>
      </c>
      <c r="K291" s="112" t="str">
        <f>IFERROR(VLOOKUP($C291,Import!$B$3:$L$408,6,FALSE),"")</f>
        <v/>
      </c>
      <c r="L291" s="112" t="str">
        <f>IFERROR(VLOOKUP($C291,Import!$B$3:$L$408,7,FALSE),"")</f>
        <v/>
      </c>
      <c r="M291" s="112" t="str">
        <f>IFERROR(VLOOKUP($C291,Import!$B$3:$L$408,8,FALSE),"")</f>
        <v/>
      </c>
      <c r="N291" s="112" t="str">
        <f>IFERROR(VLOOKUP($C291,Import!$B$3:$L$408,9,FALSE),"")</f>
        <v/>
      </c>
      <c r="O291" s="112" t="str">
        <f>IFERROR(VLOOKUP($C291,Import!$B$3:$L$408,10,FALSE),"")</f>
        <v/>
      </c>
      <c r="P291" s="278" t="str">
        <f>IFERROR(VLOOKUP($C291,Import!$B$3:$L$408,11,FALSE),"")</f>
        <v/>
      </c>
      <c r="Q291" s="2" t="e">
        <f t="shared" si="68"/>
        <v>#VALUE!</v>
      </c>
      <c r="R291" s="2">
        <f>IF(D291='User Input'!$C$1,1,0)</f>
        <v>0</v>
      </c>
      <c r="S291" s="2">
        <f t="shared" si="72"/>
        <v>0</v>
      </c>
      <c r="T291" s="2">
        <f t="shared" si="73"/>
        <v>0</v>
      </c>
      <c r="U291" s="2" t="str">
        <f t="shared" si="69"/>
        <v/>
      </c>
      <c r="V291" s="2">
        <f t="shared" si="70"/>
        <v>0</v>
      </c>
      <c r="W291" s="9" t="str">
        <f t="shared" si="71"/>
        <v/>
      </c>
      <c r="X291" s="221"/>
      <c r="Y291" s="276"/>
      <c r="Z291" s="209"/>
      <c r="AA291" s="235"/>
      <c r="AB291" s="206"/>
      <c r="AC291" s="198"/>
      <c r="AD291" s="198"/>
      <c r="AE291" s="198"/>
      <c r="AF291" s="198"/>
      <c r="AG291" s="216"/>
      <c r="AH291" s="199"/>
      <c r="AI291" s="197"/>
      <c r="AJ291" s="197"/>
      <c r="AK291" s="113"/>
      <c r="AL291" s="113"/>
      <c r="AM291" s="113"/>
      <c r="AN291" s="2">
        <f t="shared" si="74"/>
        <v>0</v>
      </c>
      <c r="AO291" s="2">
        <f t="shared" si="75"/>
        <v>0</v>
      </c>
      <c r="AP291" s="2">
        <f>IF(AA291='User Input'!$C$1,1,0)</f>
        <v>0</v>
      </c>
      <c r="AQ291" s="2">
        <f t="shared" si="63"/>
        <v>0</v>
      </c>
      <c r="AR291" s="2">
        <f t="shared" si="64"/>
        <v>0</v>
      </c>
      <c r="AS291" s="2">
        <f t="shared" si="65"/>
        <v>0</v>
      </c>
      <c r="AT291" s="2">
        <f t="shared" si="66"/>
        <v>0</v>
      </c>
      <c r="AU291" s="9">
        <f t="shared" si="67"/>
        <v>0</v>
      </c>
    </row>
    <row r="292" spans="1:47" s="202" customFormat="1">
      <c r="A292" s="277">
        <f t="shared" si="76"/>
        <v>290</v>
      </c>
      <c r="B292" s="277" t="str">
        <f>IFERROR(VLOOKUP(C292,Import!$B$3:$T$450,19,FALSE),"")</f>
        <v/>
      </c>
      <c r="C292" s="111" t="str">
        <f>IFERROR(VLOOKUP(A292,Import!$V$3:$X$419,3,FALSE),"")</f>
        <v/>
      </c>
      <c r="D292" s="235"/>
      <c r="E292" s="120"/>
      <c r="F292" s="112" t="str">
        <f>IFERROR(VLOOKUP($C292,Import!$B$3:$L$408,2,FALSE),"")</f>
        <v/>
      </c>
      <c r="G292" s="112" t="str">
        <f>IFERROR(VLOOKUP($C292,Import!$B$3:$L$408,3,FALSE),"")</f>
        <v/>
      </c>
      <c r="H292" s="112" t="str">
        <f>IFERROR(VLOOKUP($C292,Import!$B$3:$L$408,4,FALSE),"")</f>
        <v/>
      </c>
      <c r="I292" s="112" t="str">
        <f>IFERROR(VLOOKUP($C292,Import!$B$3:$L$408,5,FALSE),"")</f>
        <v/>
      </c>
      <c r="J292" s="112" t="str">
        <f>IFERROR(VLOOKUP($C292,Import!$B$3:$L$408,2,FALSE),"")</f>
        <v/>
      </c>
      <c r="K292" s="112" t="str">
        <f>IFERROR(VLOOKUP($C292,Import!$B$3:$L$408,6,FALSE),"")</f>
        <v/>
      </c>
      <c r="L292" s="112" t="str">
        <f>IFERROR(VLOOKUP($C292,Import!$B$3:$L$408,7,FALSE),"")</f>
        <v/>
      </c>
      <c r="M292" s="112" t="str">
        <f>IFERROR(VLOOKUP($C292,Import!$B$3:$L$408,8,FALSE),"")</f>
        <v/>
      </c>
      <c r="N292" s="112" t="str">
        <f>IFERROR(VLOOKUP($C292,Import!$B$3:$L$408,9,FALSE),"")</f>
        <v/>
      </c>
      <c r="O292" s="112" t="str">
        <f>IFERROR(VLOOKUP($C292,Import!$B$3:$L$408,10,FALSE),"")</f>
        <v/>
      </c>
      <c r="P292" s="278" t="str">
        <f>IFERROR(VLOOKUP($C292,Import!$B$3:$L$408,11,FALSE),"")</f>
        <v/>
      </c>
      <c r="Q292" s="2" t="e">
        <f t="shared" si="68"/>
        <v>#VALUE!</v>
      </c>
      <c r="R292" s="2">
        <f>IF(D292='User Input'!$C$1,1,0)</f>
        <v>0</v>
      </c>
      <c r="S292" s="2">
        <f t="shared" si="72"/>
        <v>0</v>
      </c>
      <c r="T292" s="2">
        <f t="shared" si="73"/>
        <v>0</v>
      </c>
      <c r="U292" s="2" t="str">
        <f t="shared" si="69"/>
        <v/>
      </c>
      <c r="V292" s="2">
        <f t="shared" si="70"/>
        <v>0</v>
      </c>
      <c r="W292" s="9" t="str">
        <f t="shared" si="71"/>
        <v/>
      </c>
      <c r="X292" s="221"/>
      <c r="Y292" s="276"/>
      <c r="Z292" s="209"/>
      <c r="AA292" s="235"/>
      <c r="AB292" s="206"/>
      <c r="AC292" s="198"/>
      <c r="AD292" s="198"/>
      <c r="AE292" s="198"/>
      <c r="AF292" s="198"/>
      <c r="AG292" s="216"/>
      <c r="AH292" s="199"/>
      <c r="AI292" s="197"/>
      <c r="AJ292" s="197"/>
      <c r="AK292" s="113"/>
      <c r="AL292" s="113"/>
      <c r="AM292" s="113"/>
      <c r="AN292" s="2">
        <f t="shared" si="74"/>
        <v>0</v>
      </c>
      <c r="AO292" s="2">
        <f t="shared" si="75"/>
        <v>0</v>
      </c>
      <c r="AP292" s="2">
        <f>IF(AA292='User Input'!$C$1,1,0)</f>
        <v>0</v>
      </c>
      <c r="AQ292" s="2">
        <f t="shared" ref="AQ292:AQ355" si="77">AP292+AQ291</f>
        <v>0</v>
      </c>
      <c r="AR292" s="2">
        <f t="shared" ref="AR292:AR355" si="78">IF(AQ292=AQ291,0,AQ292)</f>
        <v>0</v>
      </c>
      <c r="AS292" s="2">
        <f t="shared" ref="AS292:AS355" si="79">Z292</f>
        <v>0</v>
      </c>
      <c r="AT292" s="2">
        <f t="shared" ref="AT292:AT355" si="80">AB292</f>
        <v>0</v>
      </c>
      <c r="AU292" s="9">
        <f t="shared" ref="AU292:AU355" si="81">AG292</f>
        <v>0</v>
      </c>
    </row>
    <row r="293" spans="1:47" s="202" customFormat="1">
      <c r="A293" s="277">
        <f t="shared" si="76"/>
        <v>291</v>
      </c>
      <c r="B293" s="277" t="str">
        <f>IFERROR(VLOOKUP(C293,Import!$B$3:$T$450,19,FALSE),"")</f>
        <v/>
      </c>
      <c r="C293" s="111" t="str">
        <f>IFERROR(VLOOKUP(A293,Import!$V$3:$X$419,3,FALSE),"")</f>
        <v/>
      </c>
      <c r="D293" s="235"/>
      <c r="E293" s="120"/>
      <c r="F293" s="112" t="str">
        <f>IFERROR(VLOOKUP($C293,Import!$B$3:$L$408,2,FALSE),"")</f>
        <v/>
      </c>
      <c r="G293" s="112" t="str">
        <f>IFERROR(VLOOKUP($C293,Import!$B$3:$L$408,3,FALSE),"")</f>
        <v/>
      </c>
      <c r="H293" s="112" t="str">
        <f>IFERROR(VLOOKUP($C293,Import!$B$3:$L$408,4,FALSE),"")</f>
        <v/>
      </c>
      <c r="I293" s="112" t="str">
        <f>IFERROR(VLOOKUP($C293,Import!$B$3:$L$408,5,FALSE),"")</f>
        <v/>
      </c>
      <c r="J293" s="112" t="str">
        <f>IFERROR(VLOOKUP($C293,Import!$B$3:$L$408,2,FALSE),"")</f>
        <v/>
      </c>
      <c r="K293" s="112" t="str">
        <f>IFERROR(VLOOKUP($C293,Import!$B$3:$L$408,6,FALSE),"")</f>
        <v/>
      </c>
      <c r="L293" s="112" t="str">
        <f>IFERROR(VLOOKUP($C293,Import!$B$3:$L$408,7,FALSE),"")</f>
        <v/>
      </c>
      <c r="M293" s="112" t="str">
        <f>IFERROR(VLOOKUP($C293,Import!$B$3:$L$408,8,FALSE),"")</f>
        <v/>
      </c>
      <c r="N293" s="112" t="str">
        <f>IFERROR(VLOOKUP($C293,Import!$B$3:$L$408,9,FALSE),"")</f>
        <v/>
      </c>
      <c r="O293" s="112" t="str">
        <f>IFERROR(VLOOKUP($C293,Import!$B$3:$L$408,10,FALSE),"")</f>
        <v/>
      </c>
      <c r="P293" s="278" t="str">
        <f>IFERROR(VLOOKUP($C293,Import!$B$3:$L$408,11,FALSE),"")</f>
        <v/>
      </c>
      <c r="Q293" s="2" t="e">
        <f t="shared" si="68"/>
        <v>#VALUE!</v>
      </c>
      <c r="R293" s="2">
        <f>IF(D293='User Input'!$C$1,1,0)</f>
        <v>0</v>
      </c>
      <c r="S293" s="2">
        <f t="shared" si="72"/>
        <v>0</v>
      </c>
      <c r="T293" s="2">
        <f t="shared" si="73"/>
        <v>0</v>
      </c>
      <c r="U293" s="2" t="str">
        <f t="shared" si="69"/>
        <v/>
      </c>
      <c r="V293" s="2">
        <f t="shared" si="70"/>
        <v>0</v>
      </c>
      <c r="W293" s="9" t="str">
        <f t="shared" si="71"/>
        <v/>
      </c>
      <c r="X293" s="221"/>
      <c r="Y293" s="276"/>
      <c r="Z293" s="209"/>
      <c r="AA293" s="235"/>
      <c r="AB293" s="206"/>
      <c r="AC293" s="198"/>
      <c r="AD293" s="198"/>
      <c r="AE293" s="198"/>
      <c r="AF293" s="198"/>
      <c r="AG293" s="216"/>
      <c r="AH293" s="199"/>
      <c r="AI293" s="197"/>
      <c r="AJ293" s="197"/>
      <c r="AK293" s="113"/>
      <c r="AL293" s="113"/>
      <c r="AM293" s="113"/>
      <c r="AN293" s="2">
        <f t="shared" si="74"/>
        <v>0</v>
      </c>
      <c r="AO293" s="2">
        <f t="shared" si="75"/>
        <v>0</v>
      </c>
      <c r="AP293" s="2">
        <f>IF(AA293='User Input'!$C$1,1,0)</f>
        <v>0</v>
      </c>
      <c r="AQ293" s="2">
        <f t="shared" si="77"/>
        <v>0</v>
      </c>
      <c r="AR293" s="2">
        <f t="shared" si="78"/>
        <v>0</v>
      </c>
      <c r="AS293" s="2">
        <f t="shared" si="79"/>
        <v>0</v>
      </c>
      <c r="AT293" s="2">
        <f t="shared" si="80"/>
        <v>0</v>
      </c>
      <c r="AU293" s="9">
        <f t="shared" si="81"/>
        <v>0</v>
      </c>
    </row>
    <row r="294" spans="1:47" s="202" customFormat="1">
      <c r="A294" s="277">
        <f t="shared" si="76"/>
        <v>292</v>
      </c>
      <c r="B294" s="277" t="str">
        <f>IFERROR(VLOOKUP(C294,Import!$B$3:$T$450,19,FALSE),"")</f>
        <v/>
      </c>
      <c r="C294" s="111" t="str">
        <f>IFERROR(VLOOKUP(A294,Import!$V$3:$X$419,3,FALSE),"")</f>
        <v/>
      </c>
      <c r="D294" s="235"/>
      <c r="E294" s="120"/>
      <c r="F294" s="112" t="str">
        <f>IFERROR(VLOOKUP($C294,Import!$B$3:$L$408,2,FALSE),"")</f>
        <v/>
      </c>
      <c r="G294" s="112" t="str">
        <f>IFERROR(VLOOKUP($C294,Import!$B$3:$L$408,3,FALSE),"")</f>
        <v/>
      </c>
      <c r="H294" s="112" t="str">
        <f>IFERROR(VLOOKUP($C294,Import!$B$3:$L$408,4,FALSE),"")</f>
        <v/>
      </c>
      <c r="I294" s="112" t="str">
        <f>IFERROR(VLOOKUP($C294,Import!$B$3:$L$408,5,FALSE),"")</f>
        <v/>
      </c>
      <c r="J294" s="112" t="str">
        <f>IFERROR(VLOOKUP($C294,Import!$B$3:$L$408,2,FALSE),"")</f>
        <v/>
      </c>
      <c r="K294" s="112" t="str">
        <f>IFERROR(VLOOKUP($C294,Import!$B$3:$L$408,6,FALSE),"")</f>
        <v/>
      </c>
      <c r="L294" s="112" t="str">
        <f>IFERROR(VLOOKUP($C294,Import!$B$3:$L$408,7,FALSE),"")</f>
        <v/>
      </c>
      <c r="M294" s="112" t="str">
        <f>IFERROR(VLOOKUP($C294,Import!$B$3:$L$408,8,FALSE),"")</f>
        <v/>
      </c>
      <c r="N294" s="112" t="str">
        <f>IFERROR(VLOOKUP($C294,Import!$B$3:$L$408,9,FALSE),"")</f>
        <v/>
      </c>
      <c r="O294" s="112" t="str">
        <f>IFERROR(VLOOKUP($C294,Import!$B$3:$L$408,10,FALSE),"")</f>
        <v/>
      </c>
      <c r="P294" s="278" t="str">
        <f>IFERROR(VLOOKUP($C294,Import!$B$3:$L$408,11,FALSE),"")</f>
        <v/>
      </c>
      <c r="Q294" s="2" t="e">
        <f t="shared" si="68"/>
        <v>#VALUE!</v>
      </c>
      <c r="R294" s="2">
        <f>IF(D294='User Input'!$C$1,1,0)</f>
        <v>0</v>
      </c>
      <c r="S294" s="2">
        <f t="shared" si="72"/>
        <v>0</v>
      </c>
      <c r="T294" s="2">
        <f t="shared" si="73"/>
        <v>0</v>
      </c>
      <c r="U294" s="2" t="str">
        <f t="shared" si="69"/>
        <v/>
      </c>
      <c r="V294" s="2">
        <f t="shared" si="70"/>
        <v>0</v>
      </c>
      <c r="W294" s="9" t="str">
        <f t="shared" si="71"/>
        <v/>
      </c>
      <c r="X294" s="221"/>
      <c r="Y294" s="276"/>
      <c r="Z294" s="209"/>
      <c r="AA294" s="235"/>
      <c r="AB294" s="206"/>
      <c r="AC294" s="198"/>
      <c r="AD294" s="198"/>
      <c r="AE294" s="198"/>
      <c r="AF294" s="198"/>
      <c r="AG294" s="216"/>
      <c r="AH294" s="199"/>
      <c r="AI294" s="197"/>
      <c r="AJ294" s="197"/>
      <c r="AK294" s="113"/>
      <c r="AL294" s="113"/>
      <c r="AM294" s="113"/>
      <c r="AN294" s="2">
        <f t="shared" si="74"/>
        <v>0</v>
      </c>
      <c r="AO294" s="2">
        <f t="shared" si="75"/>
        <v>0</v>
      </c>
      <c r="AP294" s="2">
        <f>IF(AA294='User Input'!$C$1,1,0)</f>
        <v>0</v>
      </c>
      <c r="AQ294" s="2">
        <f t="shared" si="77"/>
        <v>0</v>
      </c>
      <c r="AR294" s="2">
        <f t="shared" si="78"/>
        <v>0</v>
      </c>
      <c r="AS294" s="2">
        <f t="shared" si="79"/>
        <v>0</v>
      </c>
      <c r="AT294" s="2">
        <f t="shared" si="80"/>
        <v>0</v>
      </c>
      <c r="AU294" s="9">
        <f t="shared" si="81"/>
        <v>0</v>
      </c>
    </row>
    <row r="295" spans="1:47" s="202" customFormat="1">
      <c r="A295" s="277">
        <f t="shared" si="76"/>
        <v>293</v>
      </c>
      <c r="B295" s="277" t="str">
        <f>IFERROR(VLOOKUP(C295,Import!$B$3:$T$450,19,FALSE),"")</f>
        <v/>
      </c>
      <c r="C295" s="111" t="str">
        <f>IFERROR(VLOOKUP(A295,Import!$V$3:$X$419,3,FALSE),"")</f>
        <v/>
      </c>
      <c r="D295" s="235"/>
      <c r="E295" s="120"/>
      <c r="F295" s="112" t="str">
        <f>IFERROR(VLOOKUP($C295,Import!$B$3:$L$408,2,FALSE),"")</f>
        <v/>
      </c>
      <c r="G295" s="112" t="str">
        <f>IFERROR(VLOOKUP($C295,Import!$B$3:$L$408,3,FALSE),"")</f>
        <v/>
      </c>
      <c r="H295" s="112" t="str">
        <f>IFERROR(VLOOKUP($C295,Import!$B$3:$L$408,4,FALSE),"")</f>
        <v/>
      </c>
      <c r="I295" s="112" t="str">
        <f>IFERROR(VLOOKUP($C295,Import!$B$3:$L$408,5,FALSE),"")</f>
        <v/>
      </c>
      <c r="J295" s="112" t="str">
        <f>IFERROR(VLOOKUP($C295,Import!$B$3:$L$408,2,FALSE),"")</f>
        <v/>
      </c>
      <c r="K295" s="112" t="str">
        <f>IFERROR(VLOOKUP($C295,Import!$B$3:$L$408,6,FALSE),"")</f>
        <v/>
      </c>
      <c r="L295" s="112" t="str">
        <f>IFERROR(VLOOKUP($C295,Import!$B$3:$L$408,7,FALSE),"")</f>
        <v/>
      </c>
      <c r="M295" s="112" t="str">
        <f>IFERROR(VLOOKUP($C295,Import!$B$3:$L$408,8,FALSE),"")</f>
        <v/>
      </c>
      <c r="N295" s="112" t="str">
        <f>IFERROR(VLOOKUP($C295,Import!$B$3:$L$408,9,FALSE),"")</f>
        <v/>
      </c>
      <c r="O295" s="112" t="str">
        <f>IFERROR(VLOOKUP($C295,Import!$B$3:$L$408,10,FALSE),"")</f>
        <v/>
      </c>
      <c r="P295" s="278" t="str">
        <f>IFERROR(VLOOKUP($C295,Import!$B$3:$L$408,11,FALSE),"")</f>
        <v/>
      </c>
      <c r="Q295" s="2" t="e">
        <f t="shared" si="68"/>
        <v>#VALUE!</v>
      </c>
      <c r="R295" s="2">
        <f>IF(D295='User Input'!$C$1,1,0)</f>
        <v>0</v>
      </c>
      <c r="S295" s="2">
        <f t="shared" si="72"/>
        <v>0</v>
      </c>
      <c r="T295" s="2">
        <f t="shared" si="73"/>
        <v>0</v>
      </c>
      <c r="U295" s="2" t="str">
        <f t="shared" si="69"/>
        <v/>
      </c>
      <c r="V295" s="2">
        <f t="shared" si="70"/>
        <v>0</v>
      </c>
      <c r="W295" s="9" t="str">
        <f t="shared" si="71"/>
        <v/>
      </c>
      <c r="X295" s="221"/>
      <c r="Y295" s="276"/>
      <c r="Z295" s="209"/>
      <c r="AA295" s="235"/>
      <c r="AB295" s="206"/>
      <c r="AC295" s="198"/>
      <c r="AD295" s="198"/>
      <c r="AE295" s="198"/>
      <c r="AF295" s="198"/>
      <c r="AG295" s="216"/>
      <c r="AH295" s="199"/>
      <c r="AI295" s="197"/>
      <c r="AJ295" s="197"/>
      <c r="AK295" s="113"/>
      <c r="AL295" s="113"/>
      <c r="AM295" s="113"/>
      <c r="AN295" s="2">
        <f t="shared" si="74"/>
        <v>0</v>
      </c>
      <c r="AO295" s="2">
        <f t="shared" si="75"/>
        <v>0</v>
      </c>
      <c r="AP295" s="2">
        <f>IF(AA295='User Input'!$C$1,1,0)</f>
        <v>0</v>
      </c>
      <c r="AQ295" s="2">
        <f t="shared" si="77"/>
        <v>0</v>
      </c>
      <c r="AR295" s="2">
        <f t="shared" si="78"/>
        <v>0</v>
      </c>
      <c r="AS295" s="2">
        <f t="shared" si="79"/>
        <v>0</v>
      </c>
      <c r="AT295" s="2">
        <f t="shared" si="80"/>
        <v>0</v>
      </c>
      <c r="AU295" s="9">
        <f t="shared" si="81"/>
        <v>0</v>
      </c>
    </row>
    <row r="296" spans="1:47" s="202" customFormat="1">
      <c r="A296" s="277">
        <f t="shared" si="76"/>
        <v>294</v>
      </c>
      <c r="B296" s="277" t="str">
        <f>IFERROR(VLOOKUP(C296,Import!$B$3:$T$450,19,FALSE),"")</f>
        <v/>
      </c>
      <c r="C296" s="111" t="str">
        <f>IFERROR(VLOOKUP(A296,Import!$V$3:$X$419,3,FALSE),"")</f>
        <v/>
      </c>
      <c r="D296" s="235"/>
      <c r="E296" s="120"/>
      <c r="F296" s="112" t="str">
        <f>IFERROR(VLOOKUP($C296,Import!$B$3:$L$408,2,FALSE),"")</f>
        <v/>
      </c>
      <c r="G296" s="112" t="str">
        <f>IFERROR(VLOOKUP($C296,Import!$B$3:$L$408,3,FALSE),"")</f>
        <v/>
      </c>
      <c r="H296" s="112" t="str">
        <f>IFERROR(VLOOKUP($C296,Import!$B$3:$L$408,4,FALSE),"")</f>
        <v/>
      </c>
      <c r="I296" s="112" t="str">
        <f>IFERROR(VLOOKUP($C296,Import!$B$3:$L$408,5,FALSE),"")</f>
        <v/>
      </c>
      <c r="J296" s="112" t="str">
        <f>IFERROR(VLOOKUP($C296,Import!$B$3:$L$408,2,FALSE),"")</f>
        <v/>
      </c>
      <c r="K296" s="112" t="str">
        <f>IFERROR(VLOOKUP($C296,Import!$B$3:$L$408,6,FALSE),"")</f>
        <v/>
      </c>
      <c r="L296" s="112" t="str">
        <f>IFERROR(VLOOKUP($C296,Import!$B$3:$L$408,7,FALSE),"")</f>
        <v/>
      </c>
      <c r="M296" s="112" t="str">
        <f>IFERROR(VLOOKUP($C296,Import!$B$3:$L$408,8,FALSE),"")</f>
        <v/>
      </c>
      <c r="N296" s="112" t="str">
        <f>IFERROR(VLOOKUP($C296,Import!$B$3:$L$408,9,FALSE),"")</f>
        <v/>
      </c>
      <c r="O296" s="112" t="str">
        <f>IFERROR(VLOOKUP($C296,Import!$B$3:$L$408,10,FALSE),"")</f>
        <v/>
      </c>
      <c r="P296" s="278" t="str">
        <f>IFERROR(VLOOKUP($C296,Import!$B$3:$L$408,11,FALSE),"")</f>
        <v/>
      </c>
      <c r="Q296" s="2" t="e">
        <f t="shared" si="68"/>
        <v>#VALUE!</v>
      </c>
      <c r="R296" s="2">
        <f>IF(D296='User Input'!$C$1,1,0)</f>
        <v>0</v>
      </c>
      <c r="S296" s="2">
        <f t="shared" si="72"/>
        <v>0</v>
      </c>
      <c r="T296" s="2">
        <f t="shared" si="73"/>
        <v>0</v>
      </c>
      <c r="U296" s="2" t="str">
        <f t="shared" si="69"/>
        <v/>
      </c>
      <c r="V296" s="2">
        <f t="shared" si="70"/>
        <v>0</v>
      </c>
      <c r="W296" s="9" t="str">
        <f t="shared" si="71"/>
        <v/>
      </c>
      <c r="X296" s="221"/>
      <c r="Y296" s="276"/>
      <c r="Z296" s="226"/>
      <c r="AA296" s="235"/>
      <c r="AB296" s="206"/>
      <c r="AC296" s="198"/>
      <c r="AD296" s="198"/>
      <c r="AE296" s="198"/>
      <c r="AF296" s="198"/>
      <c r="AG296" s="216"/>
      <c r="AH296" s="199"/>
      <c r="AI296" s="197"/>
      <c r="AJ296" s="197"/>
      <c r="AK296" s="113"/>
      <c r="AL296" s="113"/>
      <c r="AM296" s="113"/>
      <c r="AN296" s="2">
        <f t="shared" si="74"/>
        <v>0</v>
      </c>
      <c r="AO296" s="2">
        <f t="shared" si="75"/>
        <v>0</v>
      </c>
      <c r="AP296" s="2">
        <f>IF(AA296='User Input'!$C$1,1,0)</f>
        <v>0</v>
      </c>
      <c r="AQ296" s="2">
        <f t="shared" si="77"/>
        <v>0</v>
      </c>
      <c r="AR296" s="2">
        <f t="shared" si="78"/>
        <v>0</v>
      </c>
      <c r="AS296" s="2">
        <f t="shared" si="79"/>
        <v>0</v>
      </c>
      <c r="AT296" s="2">
        <f t="shared" si="80"/>
        <v>0</v>
      </c>
      <c r="AU296" s="9">
        <f t="shared" si="81"/>
        <v>0</v>
      </c>
    </row>
    <row r="297" spans="1:47" s="202" customFormat="1">
      <c r="A297" s="277">
        <f t="shared" si="76"/>
        <v>295</v>
      </c>
      <c r="B297" s="277" t="str">
        <f>IFERROR(VLOOKUP(C297,Import!$B$3:$T$450,19,FALSE),"")</f>
        <v/>
      </c>
      <c r="C297" s="111" t="str">
        <f>IFERROR(VLOOKUP(A297,Import!$V$3:$X$419,3,FALSE),"")</f>
        <v/>
      </c>
      <c r="D297" s="235"/>
      <c r="E297" s="120"/>
      <c r="F297" s="112" t="str">
        <f>IFERROR(VLOOKUP($C297,Import!$B$3:$L$408,2,FALSE),"")</f>
        <v/>
      </c>
      <c r="G297" s="112" t="str">
        <f>IFERROR(VLOOKUP($C297,Import!$B$3:$L$408,3,FALSE),"")</f>
        <v/>
      </c>
      <c r="H297" s="112" t="str">
        <f>IFERROR(VLOOKUP($C297,Import!$B$3:$L$408,4,FALSE),"")</f>
        <v/>
      </c>
      <c r="I297" s="112" t="str">
        <f>IFERROR(VLOOKUP($C297,Import!$B$3:$L$408,5,FALSE),"")</f>
        <v/>
      </c>
      <c r="J297" s="112" t="str">
        <f>IFERROR(VLOOKUP($C297,Import!$B$3:$L$408,2,FALSE),"")</f>
        <v/>
      </c>
      <c r="K297" s="112" t="str">
        <f>IFERROR(VLOOKUP($C297,Import!$B$3:$L$408,6,FALSE),"")</f>
        <v/>
      </c>
      <c r="L297" s="112" t="str">
        <f>IFERROR(VLOOKUP($C297,Import!$B$3:$L$408,7,FALSE),"")</f>
        <v/>
      </c>
      <c r="M297" s="112" t="str">
        <f>IFERROR(VLOOKUP($C297,Import!$B$3:$L$408,8,FALSE),"")</f>
        <v/>
      </c>
      <c r="N297" s="112" t="str">
        <f>IFERROR(VLOOKUP($C297,Import!$B$3:$L$408,9,FALSE),"")</f>
        <v/>
      </c>
      <c r="O297" s="112" t="str">
        <f>IFERROR(VLOOKUP($C297,Import!$B$3:$L$408,10,FALSE),"")</f>
        <v/>
      </c>
      <c r="P297" s="278" t="str">
        <f>IFERROR(VLOOKUP($C297,Import!$B$3:$L$408,11,FALSE),"")</f>
        <v/>
      </c>
      <c r="Q297" s="2" t="e">
        <f t="shared" si="68"/>
        <v>#VALUE!</v>
      </c>
      <c r="R297" s="2">
        <f>IF(D297='User Input'!$C$1,1,0)</f>
        <v>0</v>
      </c>
      <c r="S297" s="2">
        <f t="shared" si="72"/>
        <v>0</v>
      </c>
      <c r="T297" s="2">
        <f t="shared" si="73"/>
        <v>0</v>
      </c>
      <c r="U297" s="2" t="str">
        <f t="shared" si="69"/>
        <v/>
      </c>
      <c r="V297" s="2">
        <f t="shared" si="70"/>
        <v>0</v>
      </c>
      <c r="W297" s="9" t="str">
        <f t="shared" si="71"/>
        <v/>
      </c>
      <c r="X297" s="221"/>
      <c r="Y297" s="276"/>
      <c r="Z297" s="226"/>
      <c r="AA297" s="235"/>
      <c r="AB297" s="206"/>
      <c r="AC297" s="198"/>
      <c r="AD297" s="198"/>
      <c r="AE297" s="198"/>
      <c r="AF297" s="198"/>
      <c r="AG297" s="216"/>
      <c r="AH297" s="199"/>
      <c r="AI297" s="197"/>
      <c r="AJ297" s="197"/>
      <c r="AK297" s="113"/>
      <c r="AL297" s="113"/>
      <c r="AM297" s="113"/>
      <c r="AN297" s="2">
        <f t="shared" si="74"/>
        <v>0</v>
      </c>
      <c r="AO297" s="2">
        <f t="shared" si="75"/>
        <v>0</v>
      </c>
      <c r="AP297" s="2">
        <f>IF(AA297='User Input'!$C$1,1,0)</f>
        <v>0</v>
      </c>
      <c r="AQ297" s="2">
        <f t="shared" si="77"/>
        <v>0</v>
      </c>
      <c r="AR297" s="2">
        <f t="shared" si="78"/>
        <v>0</v>
      </c>
      <c r="AS297" s="2">
        <f t="shared" si="79"/>
        <v>0</v>
      </c>
      <c r="AT297" s="2">
        <f t="shared" si="80"/>
        <v>0</v>
      </c>
      <c r="AU297" s="9">
        <f t="shared" si="81"/>
        <v>0</v>
      </c>
    </row>
    <row r="298" spans="1:47" s="202" customFormat="1">
      <c r="A298" s="277">
        <f t="shared" si="76"/>
        <v>296</v>
      </c>
      <c r="B298" s="277" t="str">
        <f>IFERROR(VLOOKUP(C298,Import!$B$3:$T$450,19,FALSE),"")</f>
        <v/>
      </c>
      <c r="C298" s="111" t="str">
        <f>IFERROR(VLOOKUP(A298,Import!$V$3:$X$419,3,FALSE),"")</f>
        <v/>
      </c>
      <c r="D298" s="235"/>
      <c r="E298" s="120"/>
      <c r="F298" s="112" t="str">
        <f>IFERROR(VLOOKUP($C298,Import!$B$3:$L$408,2,FALSE),"")</f>
        <v/>
      </c>
      <c r="G298" s="112" t="str">
        <f>IFERROR(VLOOKUP($C298,Import!$B$3:$L$408,3,FALSE),"")</f>
        <v/>
      </c>
      <c r="H298" s="112" t="str">
        <f>IFERROR(VLOOKUP($C298,Import!$B$3:$L$408,4,FALSE),"")</f>
        <v/>
      </c>
      <c r="I298" s="112" t="str">
        <f>IFERROR(VLOOKUP($C298,Import!$B$3:$L$408,5,FALSE),"")</f>
        <v/>
      </c>
      <c r="J298" s="112" t="str">
        <f>IFERROR(VLOOKUP($C298,Import!$B$3:$L$408,2,FALSE),"")</f>
        <v/>
      </c>
      <c r="K298" s="112" t="str">
        <f>IFERROR(VLOOKUP($C298,Import!$B$3:$L$408,6,FALSE),"")</f>
        <v/>
      </c>
      <c r="L298" s="112" t="str">
        <f>IFERROR(VLOOKUP($C298,Import!$B$3:$L$408,7,FALSE),"")</f>
        <v/>
      </c>
      <c r="M298" s="112" t="str">
        <f>IFERROR(VLOOKUP($C298,Import!$B$3:$L$408,8,FALSE),"")</f>
        <v/>
      </c>
      <c r="N298" s="112" t="str">
        <f>IFERROR(VLOOKUP($C298,Import!$B$3:$L$408,9,FALSE),"")</f>
        <v/>
      </c>
      <c r="O298" s="112" t="str">
        <f>IFERROR(VLOOKUP($C298,Import!$B$3:$L$408,10,FALSE),"")</f>
        <v/>
      </c>
      <c r="P298" s="278" t="str">
        <f>IFERROR(VLOOKUP($C298,Import!$B$3:$L$408,11,FALSE),"")</f>
        <v/>
      </c>
      <c r="Q298" s="2" t="e">
        <f t="shared" si="68"/>
        <v>#VALUE!</v>
      </c>
      <c r="R298" s="2">
        <f>IF(D298='User Input'!$C$1,1,0)</f>
        <v>0</v>
      </c>
      <c r="S298" s="2">
        <f t="shared" si="72"/>
        <v>0</v>
      </c>
      <c r="T298" s="2">
        <f t="shared" si="73"/>
        <v>0</v>
      </c>
      <c r="U298" s="2" t="str">
        <f t="shared" si="69"/>
        <v/>
      </c>
      <c r="V298" s="2">
        <f t="shared" si="70"/>
        <v>0</v>
      </c>
      <c r="W298" s="9" t="str">
        <f t="shared" si="71"/>
        <v/>
      </c>
      <c r="X298" s="221"/>
      <c r="Y298" s="276"/>
      <c r="Z298" s="226"/>
      <c r="AA298" s="235"/>
      <c r="AB298" s="206"/>
      <c r="AC298" s="198"/>
      <c r="AD298" s="198"/>
      <c r="AE298" s="198"/>
      <c r="AF298" s="198"/>
      <c r="AG298" s="216"/>
      <c r="AH298" s="199"/>
      <c r="AI298" s="197"/>
      <c r="AJ298" s="197"/>
      <c r="AK298" s="113"/>
      <c r="AL298" s="113"/>
      <c r="AM298" s="113"/>
      <c r="AN298" s="2">
        <f t="shared" si="74"/>
        <v>0</v>
      </c>
      <c r="AO298" s="2">
        <f t="shared" si="75"/>
        <v>0</v>
      </c>
      <c r="AP298" s="2">
        <f>IF(AA298='User Input'!$C$1,1,0)</f>
        <v>0</v>
      </c>
      <c r="AQ298" s="2">
        <f t="shared" si="77"/>
        <v>0</v>
      </c>
      <c r="AR298" s="2">
        <f t="shared" si="78"/>
        <v>0</v>
      </c>
      <c r="AS298" s="2">
        <f t="shared" si="79"/>
        <v>0</v>
      </c>
      <c r="AT298" s="2">
        <f t="shared" si="80"/>
        <v>0</v>
      </c>
      <c r="AU298" s="9">
        <f t="shared" si="81"/>
        <v>0</v>
      </c>
    </row>
    <row r="299" spans="1:47" s="202" customFormat="1">
      <c r="A299" s="277">
        <f t="shared" si="76"/>
        <v>297</v>
      </c>
      <c r="B299" s="277" t="str">
        <f>IFERROR(VLOOKUP(C299,Import!$B$3:$T$450,19,FALSE),"")</f>
        <v/>
      </c>
      <c r="C299" s="111" t="str">
        <f>IFERROR(VLOOKUP(A299,Import!$V$3:$X$419,3,FALSE),"")</f>
        <v/>
      </c>
      <c r="D299" s="235"/>
      <c r="E299" s="120"/>
      <c r="F299" s="112" t="str">
        <f>IFERROR(VLOOKUP($C299,Import!$B$3:$L$408,2,FALSE),"")</f>
        <v/>
      </c>
      <c r="G299" s="112" t="str">
        <f>IFERROR(VLOOKUP($C299,Import!$B$3:$L$408,3,FALSE),"")</f>
        <v/>
      </c>
      <c r="H299" s="112" t="str">
        <f>IFERROR(VLOOKUP($C299,Import!$B$3:$L$408,4,FALSE),"")</f>
        <v/>
      </c>
      <c r="I299" s="112" t="str">
        <f>IFERROR(VLOOKUP($C299,Import!$B$3:$L$408,5,FALSE),"")</f>
        <v/>
      </c>
      <c r="J299" s="112" t="str">
        <f>IFERROR(VLOOKUP($C299,Import!$B$3:$L$408,2,FALSE),"")</f>
        <v/>
      </c>
      <c r="K299" s="112" t="str">
        <f>IFERROR(VLOOKUP($C299,Import!$B$3:$L$408,6,FALSE),"")</f>
        <v/>
      </c>
      <c r="L299" s="112" t="str">
        <f>IFERROR(VLOOKUP($C299,Import!$B$3:$L$408,7,FALSE),"")</f>
        <v/>
      </c>
      <c r="M299" s="112" t="str">
        <f>IFERROR(VLOOKUP($C299,Import!$B$3:$L$408,8,FALSE),"")</f>
        <v/>
      </c>
      <c r="N299" s="112" t="str">
        <f>IFERROR(VLOOKUP($C299,Import!$B$3:$L$408,9,FALSE),"")</f>
        <v/>
      </c>
      <c r="O299" s="112" t="str">
        <f>IFERROR(VLOOKUP($C299,Import!$B$3:$L$408,10,FALSE),"")</f>
        <v/>
      </c>
      <c r="P299" s="278" t="str">
        <f>IFERROR(VLOOKUP($C299,Import!$B$3:$L$408,11,FALSE),"")</f>
        <v/>
      </c>
      <c r="Q299" s="2" t="e">
        <f t="shared" si="68"/>
        <v>#VALUE!</v>
      </c>
      <c r="R299" s="2">
        <f>IF(D299='User Input'!$C$1,1,0)</f>
        <v>0</v>
      </c>
      <c r="S299" s="2">
        <f t="shared" si="72"/>
        <v>0</v>
      </c>
      <c r="T299" s="2">
        <f t="shared" si="73"/>
        <v>0</v>
      </c>
      <c r="U299" s="2" t="str">
        <f t="shared" si="69"/>
        <v/>
      </c>
      <c r="V299" s="2">
        <f t="shared" si="70"/>
        <v>0</v>
      </c>
      <c r="W299" s="9" t="str">
        <f t="shared" si="71"/>
        <v/>
      </c>
      <c r="X299" s="221"/>
      <c r="Y299" s="276"/>
      <c r="Z299" s="226"/>
      <c r="AA299" s="235"/>
      <c r="AB299" s="206"/>
      <c r="AC299" s="198"/>
      <c r="AD299" s="198"/>
      <c r="AE299" s="198"/>
      <c r="AF299" s="198"/>
      <c r="AG299" s="216"/>
      <c r="AH299" s="199"/>
      <c r="AI299" s="197"/>
      <c r="AJ299" s="197"/>
      <c r="AK299" s="113"/>
      <c r="AL299" s="113"/>
      <c r="AM299" s="113"/>
      <c r="AN299" s="2">
        <f t="shared" si="74"/>
        <v>0</v>
      </c>
      <c r="AO299" s="2">
        <f t="shared" si="75"/>
        <v>0</v>
      </c>
      <c r="AP299" s="2">
        <f>IF(AA299='User Input'!$C$1,1,0)</f>
        <v>0</v>
      </c>
      <c r="AQ299" s="2">
        <f t="shared" si="77"/>
        <v>0</v>
      </c>
      <c r="AR299" s="2">
        <f t="shared" si="78"/>
        <v>0</v>
      </c>
      <c r="AS299" s="2">
        <f t="shared" si="79"/>
        <v>0</v>
      </c>
      <c r="AT299" s="2">
        <f t="shared" si="80"/>
        <v>0</v>
      </c>
      <c r="AU299" s="9">
        <f t="shared" si="81"/>
        <v>0</v>
      </c>
    </row>
    <row r="300" spans="1:47" s="202" customFormat="1">
      <c r="A300" s="277">
        <f t="shared" si="76"/>
        <v>298</v>
      </c>
      <c r="B300" s="277" t="str">
        <f>IFERROR(VLOOKUP(C300,Import!$B$3:$T$450,19,FALSE),"")</f>
        <v/>
      </c>
      <c r="C300" s="111" t="str">
        <f>IFERROR(VLOOKUP(A300,Import!$V$3:$X$419,3,FALSE),"")</f>
        <v/>
      </c>
      <c r="D300" s="235"/>
      <c r="E300" s="120"/>
      <c r="F300" s="112" t="str">
        <f>IFERROR(VLOOKUP($C300,Import!$B$3:$L$408,2,FALSE),"")</f>
        <v/>
      </c>
      <c r="G300" s="112" t="str">
        <f>IFERROR(VLOOKUP($C300,Import!$B$3:$L$408,3,FALSE),"")</f>
        <v/>
      </c>
      <c r="H300" s="112" t="str">
        <f>IFERROR(VLOOKUP($C300,Import!$B$3:$L$408,4,FALSE),"")</f>
        <v/>
      </c>
      <c r="I300" s="112" t="str">
        <f>IFERROR(VLOOKUP($C300,Import!$B$3:$L$408,5,FALSE),"")</f>
        <v/>
      </c>
      <c r="J300" s="112" t="str">
        <f>IFERROR(VLOOKUP($C300,Import!$B$3:$L$408,2,FALSE),"")</f>
        <v/>
      </c>
      <c r="K300" s="112" t="str">
        <f>IFERROR(VLOOKUP($C300,Import!$B$3:$L$408,6,FALSE),"")</f>
        <v/>
      </c>
      <c r="L300" s="112" t="str">
        <f>IFERROR(VLOOKUP($C300,Import!$B$3:$L$408,7,FALSE),"")</f>
        <v/>
      </c>
      <c r="M300" s="112" t="str">
        <f>IFERROR(VLOOKUP($C300,Import!$B$3:$L$408,8,FALSE),"")</f>
        <v/>
      </c>
      <c r="N300" s="112" t="str">
        <f>IFERROR(VLOOKUP($C300,Import!$B$3:$L$408,9,FALSE),"")</f>
        <v/>
      </c>
      <c r="O300" s="112" t="str">
        <f>IFERROR(VLOOKUP($C300,Import!$B$3:$L$408,10,FALSE),"")</f>
        <v/>
      </c>
      <c r="P300" s="278" t="str">
        <f>IFERROR(VLOOKUP($C300,Import!$B$3:$L$408,11,FALSE),"")</f>
        <v/>
      </c>
      <c r="Q300" s="2" t="e">
        <f t="shared" si="68"/>
        <v>#VALUE!</v>
      </c>
      <c r="R300" s="2">
        <f>IF(D300='User Input'!$C$1,1,0)</f>
        <v>0</v>
      </c>
      <c r="S300" s="2">
        <f t="shared" si="72"/>
        <v>0</v>
      </c>
      <c r="T300" s="2">
        <f t="shared" si="73"/>
        <v>0</v>
      </c>
      <c r="U300" s="2" t="str">
        <f t="shared" si="69"/>
        <v/>
      </c>
      <c r="V300" s="2">
        <f t="shared" si="70"/>
        <v>0</v>
      </c>
      <c r="W300" s="9" t="str">
        <f t="shared" si="71"/>
        <v/>
      </c>
      <c r="X300" s="221"/>
      <c r="Y300" s="276"/>
      <c r="Z300" s="226"/>
      <c r="AA300" s="235"/>
      <c r="AB300" s="206"/>
      <c r="AC300" s="198"/>
      <c r="AD300" s="198"/>
      <c r="AE300" s="198"/>
      <c r="AF300" s="198"/>
      <c r="AG300" s="216"/>
      <c r="AH300" s="199"/>
      <c r="AI300" s="197"/>
      <c r="AJ300" s="197"/>
      <c r="AK300" s="113"/>
      <c r="AL300" s="113"/>
      <c r="AM300" s="113"/>
      <c r="AN300" s="2">
        <f t="shared" si="74"/>
        <v>0</v>
      </c>
      <c r="AO300" s="2">
        <f t="shared" si="75"/>
        <v>0</v>
      </c>
      <c r="AP300" s="2">
        <f>IF(AA300='User Input'!$C$1,1,0)</f>
        <v>0</v>
      </c>
      <c r="AQ300" s="2">
        <f t="shared" si="77"/>
        <v>0</v>
      </c>
      <c r="AR300" s="2">
        <f t="shared" si="78"/>
        <v>0</v>
      </c>
      <c r="AS300" s="2">
        <f t="shared" si="79"/>
        <v>0</v>
      </c>
      <c r="AT300" s="2">
        <f t="shared" si="80"/>
        <v>0</v>
      </c>
      <c r="AU300" s="9">
        <f t="shared" si="81"/>
        <v>0</v>
      </c>
    </row>
    <row r="301" spans="1:47" s="202" customFormat="1">
      <c r="A301" s="277">
        <f t="shared" si="76"/>
        <v>299</v>
      </c>
      <c r="B301" s="277" t="str">
        <f>IFERROR(VLOOKUP(C301,Import!$B$3:$T$450,19,FALSE),"")</f>
        <v/>
      </c>
      <c r="C301" s="111" t="str">
        <f>IFERROR(VLOOKUP(A301,Import!$V$3:$X$419,3,FALSE),"")</f>
        <v/>
      </c>
      <c r="D301" s="235"/>
      <c r="E301" s="120"/>
      <c r="F301" s="112" t="str">
        <f>IFERROR(VLOOKUP($C301,Import!$B$3:$L$408,2,FALSE),"")</f>
        <v/>
      </c>
      <c r="G301" s="112" t="str">
        <f>IFERROR(VLOOKUP($C301,Import!$B$3:$L$408,3,FALSE),"")</f>
        <v/>
      </c>
      <c r="H301" s="112" t="str">
        <f>IFERROR(VLOOKUP($C301,Import!$B$3:$L$408,4,FALSE),"")</f>
        <v/>
      </c>
      <c r="I301" s="112" t="str">
        <f>IFERROR(VLOOKUP($C301,Import!$B$3:$L$408,5,FALSE),"")</f>
        <v/>
      </c>
      <c r="J301" s="112" t="str">
        <f>IFERROR(VLOOKUP($C301,Import!$B$3:$L$408,2,FALSE),"")</f>
        <v/>
      </c>
      <c r="K301" s="112" t="str">
        <f>IFERROR(VLOOKUP($C301,Import!$B$3:$L$408,6,FALSE),"")</f>
        <v/>
      </c>
      <c r="L301" s="112" t="str">
        <f>IFERROR(VLOOKUP($C301,Import!$B$3:$L$408,7,FALSE),"")</f>
        <v/>
      </c>
      <c r="M301" s="112" t="str">
        <f>IFERROR(VLOOKUP($C301,Import!$B$3:$L$408,8,FALSE),"")</f>
        <v/>
      </c>
      <c r="N301" s="112" t="str">
        <f>IFERROR(VLOOKUP($C301,Import!$B$3:$L$408,9,FALSE),"")</f>
        <v/>
      </c>
      <c r="O301" s="112" t="str">
        <f>IFERROR(VLOOKUP($C301,Import!$B$3:$L$408,10,FALSE),"")</f>
        <v/>
      </c>
      <c r="P301" s="278" t="str">
        <f>IFERROR(VLOOKUP($C301,Import!$B$3:$L$408,11,FALSE),"")</f>
        <v/>
      </c>
      <c r="Q301" s="2" t="e">
        <f t="shared" si="68"/>
        <v>#VALUE!</v>
      </c>
      <c r="R301" s="2">
        <f>IF(D301='User Input'!$C$1,1,0)</f>
        <v>0</v>
      </c>
      <c r="S301" s="2">
        <f t="shared" si="72"/>
        <v>0</v>
      </c>
      <c r="T301" s="2">
        <f t="shared" si="73"/>
        <v>0</v>
      </c>
      <c r="U301" s="2" t="str">
        <f t="shared" si="69"/>
        <v/>
      </c>
      <c r="V301" s="2">
        <f t="shared" si="70"/>
        <v>0</v>
      </c>
      <c r="W301" s="9" t="str">
        <f t="shared" si="71"/>
        <v/>
      </c>
      <c r="X301" s="221"/>
      <c r="Y301" s="276"/>
      <c r="Z301" s="209"/>
      <c r="AA301" s="235"/>
      <c r="AB301" s="206"/>
      <c r="AC301" s="198"/>
      <c r="AD301" s="198"/>
      <c r="AE301" s="198"/>
      <c r="AF301" s="198"/>
      <c r="AG301" s="216"/>
      <c r="AH301" s="199"/>
      <c r="AI301" s="197"/>
      <c r="AJ301" s="197"/>
      <c r="AK301" s="113"/>
      <c r="AL301" s="113"/>
      <c r="AM301" s="113"/>
      <c r="AN301" s="2">
        <f t="shared" si="74"/>
        <v>0</v>
      </c>
      <c r="AO301" s="2">
        <f t="shared" si="75"/>
        <v>0</v>
      </c>
      <c r="AP301" s="2">
        <f>IF(AA301='User Input'!$C$1,1,0)</f>
        <v>0</v>
      </c>
      <c r="AQ301" s="2">
        <f t="shared" si="77"/>
        <v>0</v>
      </c>
      <c r="AR301" s="2">
        <f t="shared" si="78"/>
        <v>0</v>
      </c>
      <c r="AS301" s="2">
        <f t="shared" si="79"/>
        <v>0</v>
      </c>
      <c r="AT301" s="2">
        <f t="shared" si="80"/>
        <v>0</v>
      </c>
      <c r="AU301" s="9">
        <f t="shared" si="81"/>
        <v>0</v>
      </c>
    </row>
    <row r="302" spans="1:47" s="202" customFormat="1">
      <c r="A302" s="277">
        <f t="shared" si="76"/>
        <v>300</v>
      </c>
      <c r="B302" s="277" t="str">
        <f>IFERROR(VLOOKUP(C302,Import!$B$3:$T$450,19,FALSE),"")</f>
        <v/>
      </c>
      <c r="C302" s="111" t="str">
        <f>IFERROR(VLOOKUP(A302,Import!$V$3:$X$419,3,FALSE),"")</f>
        <v/>
      </c>
      <c r="D302" s="235"/>
      <c r="E302" s="120"/>
      <c r="F302" s="112" t="str">
        <f>IFERROR(VLOOKUP($C302,Import!$B$3:$L$408,2,FALSE),"")</f>
        <v/>
      </c>
      <c r="G302" s="112" t="str">
        <f>IFERROR(VLOOKUP($C302,Import!$B$3:$L$408,3,FALSE),"")</f>
        <v/>
      </c>
      <c r="H302" s="112" t="str">
        <f>IFERROR(VLOOKUP($C302,Import!$B$3:$L$408,4,FALSE),"")</f>
        <v/>
      </c>
      <c r="I302" s="112" t="str">
        <f>IFERROR(VLOOKUP($C302,Import!$B$3:$L$408,5,FALSE),"")</f>
        <v/>
      </c>
      <c r="J302" s="112" t="str">
        <f>IFERROR(VLOOKUP($C302,Import!$B$3:$L$408,2,FALSE),"")</f>
        <v/>
      </c>
      <c r="K302" s="112" t="str">
        <f>IFERROR(VLOOKUP($C302,Import!$B$3:$L$408,6,FALSE),"")</f>
        <v/>
      </c>
      <c r="L302" s="112" t="str">
        <f>IFERROR(VLOOKUP($C302,Import!$B$3:$L$408,7,FALSE),"")</f>
        <v/>
      </c>
      <c r="M302" s="112" t="str">
        <f>IFERROR(VLOOKUP($C302,Import!$B$3:$L$408,8,FALSE),"")</f>
        <v/>
      </c>
      <c r="N302" s="112" t="str">
        <f>IFERROR(VLOOKUP($C302,Import!$B$3:$L$408,9,FALSE),"")</f>
        <v/>
      </c>
      <c r="O302" s="112" t="str">
        <f>IFERROR(VLOOKUP($C302,Import!$B$3:$L$408,10,FALSE),"")</f>
        <v/>
      </c>
      <c r="P302" s="278" t="str">
        <f>IFERROR(VLOOKUP($C302,Import!$B$3:$L$408,11,FALSE),"")</f>
        <v/>
      </c>
      <c r="Q302" s="2" t="e">
        <f t="shared" si="68"/>
        <v>#VALUE!</v>
      </c>
      <c r="R302" s="2">
        <f>IF(D302='User Input'!$C$1,1,0)</f>
        <v>0</v>
      </c>
      <c r="S302" s="2">
        <f t="shared" si="72"/>
        <v>0</v>
      </c>
      <c r="T302" s="2">
        <f t="shared" si="73"/>
        <v>0</v>
      </c>
      <c r="U302" s="2" t="str">
        <f t="shared" si="69"/>
        <v/>
      </c>
      <c r="V302" s="2">
        <f t="shared" si="70"/>
        <v>0</v>
      </c>
      <c r="W302" s="9" t="str">
        <f t="shared" si="71"/>
        <v/>
      </c>
      <c r="X302" s="221"/>
      <c r="Y302" s="276"/>
      <c r="Z302" s="209"/>
      <c r="AA302" s="235"/>
      <c r="AB302" s="206"/>
      <c r="AC302" s="198"/>
      <c r="AD302" s="198"/>
      <c r="AE302" s="198"/>
      <c r="AF302" s="198"/>
      <c r="AG302" s="216"/>
      <c r="AH302" s="199"/>
      <c r="AI302" s="197"/>
      <c r="AJ302" s="197"/>
      <c r="AK302" s="113"/>
      <c r="AL302" s="113"/>
      <c r="AM302" s="113"/>
      <c r="AN302" s="2">
        <f t="shared" si="74"/>
        <v>0</v>
      </c>
      <c r="AO302" s="2">
        <f t="shared" si="75"/>
        <v>0</v>
      </c>
      <c r="AP302" s="2">
        <f>IF(AA302='User Input'!$C$1,1,0)</f>
        <v>0</v>
      </c>
      <c r="AQ302" s="2">
        <f t="shared" si="77"/>
        <v>0</v>
      </c>
      <c r="AR302" s="2">
        <f t="shared" si="78"/>
        <v>0</v>
      </c>
      <c r="AS302" s="2">
        <f t="shared" si="79"/>
        <v>0</v>
      </c>
      <c r="AT302" s="2">
        <f t="shared" si="80"/>
        <v>0</v>
      </c>
      <c r="AU302" s="9">
        <f t="shared" si="81"/>
        <v>0</v>
      </c>
    </row>
    <row r="303" spans="1:47" s="202" customFormat="1">
      <c r="A303" s="277"/>
      <c r="B303" s="277"/>
      <c r="C303" s="226"/>
      <c r="D303" s="235"/>
      <c r="E303" s="204"/>
      <c r="F303" s="198"/>
      <c r="G303" s="198"/>
      <c r="H303" s="198"/>
      <c r="I303" s="198"/>
      <c r="J303" s="117"/>
      <c r="K303" s="113"/>
      <c r="L303" s="113"/>
      <c r="M303" s="113"/>
      <c r="N303" s="113"/>
      <c r="O303" s="113"/>
      <c r="P303" s="205"/>
      <c r="Q303" s="2">
        <f t="shared" si="68"/>
        <v>0</v>
      </c>
      <c r="R303" s="2">
        <f>IF(D303='User Input'!$C$1,1,0)</f>
        <v>0</v>
      </c>
      <c r="S303" s="2">
        <f t="shared" si="72"/>
        <v>0</v>
      </c>
      <c r="T303" s="2">
        <f t="shared" si="73"/>
        <v>0</v>
      </c>
      <c r="U303" s="2">
        <f t="shared" si="69"/>
        <v>0</v>
      </c>
      <c r="V303" s="2">
        <f t="shared" si="70"/>
        <v>0</v>
      </c>
      <c r="W303" s="9">
        <f t="shared" si="71"/>
        <v>0</v>
      </c>
      <c r="X303" s="221"/>
      <c r="Y303" s="276"/>
      <c r="Z303" s="209"/>
      <c r="AA303" s="235"/>
      <c r="AB303" s="206"/>
      <c r="AC303" s="198"/>
      <c r="AD303" s="198"/>
      <c r="AE303" s="198"/>
      <c r="AF303" s="198"/>
      <c r="AG303" s="216"/>
      <c r="AH303" s="199"/>
      <c r="AI303" s="197"/>
      <c r="AJ303" s="197"/>
      <c r="AK303" s="113"/>
      <c r="AL303" s="113"/>
      <c r="AM303" s="113"/>
      <c r="AN303" s="2">
        <f t="shared" si="74"/>
        <v>0</v>
      </c>
      <c r="AO303" s="2">
        <f t="shared" si="75"/>
        <v>0</v>
      </c>
      <c r="AP303" s="2">
        <f>IF(AA303='User Input'!$C$1,1,0)</f>
        <v>0</v>
      </c>
      <c r="AQ303" s="2">
        <f t="shared" si="77"/>
        <v>0</v>
      </c>
      <c r="AR303" s="2">
        <f t="shared" si="78"/>
        <v>0</v>
      </c>
      <c r="AS303" s="2">
        <f t="shared" si="79"/>
        <v>0</v>
      </c>
      <c r="AT303" s="2">
        <f t="shared" si="80"/>
        <v>0</v>
      </c>
      <c r="AU303" s="9">
        <f t="shared" si="81"/>
        <v>0</v>
      </c>
    </row>
    <row r="304" spans="1:47" s="202" customFormat="1">
      <c r="A304" s="277"/>
      <c r="B304" s="277"/>
      <c r="C304" s="226"/>
      <c r="D304" s="235"/>
      <c r="E304" s="204"/>
      <c r="F304" s="198"/>
      <c r="G304" s="198"/>
      <c r="H304" s="198"/>
      <c r="I304" s="198"/>
      <c r="J304" s="117"/>
      <c r="K304" s="113"/>
      <c r="L304" s="113"/>
      <c r="M304" s="113"/>
      <c r="N304" s="113"/>
      <c r="O304" s="113"/>
      <c r="P304" s="205"/>
      <c r="Q304" s="2">
        <f t="shared" si="68"/>
        <v>0</v>
      </c>
      <c r="R304" s="2">
        <f>IF(D304='User Input'!$C$1,1,0)</f>
        <v>0</v>
      </c>
      <c r="S304" s="2">
        <f t="shared" si="72"/>
        <v>0</v>
      </c>
      <c r="T304" s="2">
        <f t="shared" si="73"/>
        <v>0</v>
      </c>
      <c r="U304" s="2">
        <f t="shared" si="69"/>
        <v>0</v>
      </c>
      <c r="V304" s="2">
        <f t="shared" si="70"/>
        <v>0</v>
      </c>
      <c r="W304" s="9">
        <f t="shared" si="71"/>
        <v>0</v>
      </c>
      <c r="X304" s="221"/>
      <c r="Y304" s="276"/>
      <c r="Z304" s="209"/>
      <c r="AA304" s="235"/>
      <c r="AB304" s="206"/>
      <c r="AC304" s="198"/>
      <c r="AD304" s="198"/>
      <c r="AE304" s="198"/>
      <c r="AF304" s="198"/>
      <c r="AG304" s="216"/>
      <c r="AH304" s="199"/>
      <c r="AI304" s="197"/>
      <c r="AJ304" s="197"/>
      <c r="AK304" s="113"/>
      <c r="AL304" s="113"/>
      <c r="AM304" s="113"/>
      <c r="AN304" s="2">
        <f t="shared" si="74"/>
        <v>0</v>
      </c>
      <c r="AO304" s="2">
        <f t="shared" si="75"/>
        <v>0</v>
      </c>
      <c r="AP304" s="2">
        <f>IF(AA304='User Input'!$C$1,1,0)</f>
        <v>0</v>
      </c>
      <c r="AQ304" s="2">
        <f t="shared" si="77"/>
        <v>0</v>
      </c>
      <c r="AR304" s="2">
        <f t="shared" si="78"/>
        <v>0</v>
      </c>
      <c r="AS304" s="2">
        <f t="shared" si="79"/>
        <v>0</v>
      </c>
      <c r="AT304" s="2">
        <f t="shared" si="80"/>
        <v>0</v>
      </c>
      <c r="AU304" s="9">
        <f t="shared" si="81"/>
        <v>0</v>
      </c>
    </row>
    <row r="305" spans="1:47" s="202" customFormat="1">
      <c r="A305" s="277"/>
      <c r="B305" s="277"/>
      <c r="C305" s="226"/>
      <c r="D305" s="235"/>
      <c r="E305" s="204"/>
      <c r="F305" s="198"/>
      <c r="G305" s="198"/>
      <c r="H305" s="198"/>
      <c r="I305" s="198"/>
      <c r="J305" s="117"/>
      <c r="K305" s="113"/>
      <c r="L305" s="113"/>
      <c r="M305" s="113"/>
      <c r="N305" s="113"/>
      <c r="O305" s="113"/>
      <c r="P305" s="205"/>
      <c r="Q305" s="2">
        <f t="shared" si="68"/>
        <v>0</v>
      </c>
      <c r="R305" s="2">
        <f>IF(D305='User Input'!$C$1,1,0)</f>
        <v>0</v>
      </c>
      <c r="S305" s="2">
        <f t="shared" si="72"/>
        <v>0</v>
      </c>
      <c r="T305" s="2">
        <f t="shared" si="73"/>
        <v>0</v>
      </c>
      <c r="U305" s="2">
        <f t="shared" si="69"/>
        <v>0</v>
      </c>
      <c r="V305" s="2">
        <f t="shared" si="70"/>
        <v>0</v>
      </c>
      <c r="W305" s="9">
        <f t="shared" si="71"/>
        <v>0</v>
      </c>
      <c r="X305" s="221"/>
      <c r="Y305" s="276"/>
      <c r="Z305" s="209"/>
      <c r="AA305" s="235"/>
      <c r="AB305" s="206"/>
      <c r="AC305" s="198"/>
      <c r="AD305" s="198"/>
      <c r="AE305" s="198"/>
      <c r="AF305" s="198"/>
      <c r="AG305" s="216"/>
      <c r="AH305" s="199"/>
      <c r="AI305" s="197"/>
      <c r="AJ305" s="197"/>
      <c r="AK305" s="113"/>
      <c r="AL305" s="113"/>
      <c r="AM305" s="113"/>
      <c r="AN305" s="2">
        <f t="shared" si="74"/>
        <v>0</v>
      </c>
      <c r="AO305" s="2">
        <f t="shared" si="75"/>
        <v>0</v>
      </c>
      <c r="AP305" s="2">
        <f>IF(AA305='User Input'!$C$1,1,0)</f>
        <v>0</v>
      </c>
      <c r="AQ305" s="2">
        <f t="shared" si="77"/>
        <v>0</v>
      </c>
      <c r="AR305" s="2">
        <f t="shared" si="78"/>
        <v>0</v>
      </c>
      <c r="AS305" s="2">
        <f t="shared" si="79"/>
        <v>0</v>
      </c>
      <c r="AT305" s="2">
        <f t="shared" si="80"/>
        <v>0</v>
      </c>
      <c r="AU305" s="9">
        <f t="shared" si="81"/>
        <v>0</v>
      </c>
    </row>
    <row r="306" spans="1:47" s="202" customFormat="1">
      <c r="A306" s="277"/>
      <c r="B306" s="277"/>
      <c r="C306" s="226"/>
      <c r="D306" s="235"/>
      <c r="E306" s="204"/>
      <c r="F306" s="198"/>
      <c r="G306" s="198"/>
      <c r="H306" s="198"/>
      <c r="I306" s="198"/>
      <c r="J306" s="117"/>
      <c r="K306" s="113"/>
      <c r="L306" s="113"/>
      <c r="M306" s="113"/>
      <c r="N306" s="113"/>
      <c r="O306" s="113"/>
      <c r="P306" s="205"/>
      <c r="Q306" s="2">
        <f t="shared" si="68"/>
        <v>0</v>
      </c>
      <c r="R306" s="2">
        <f>IF(D306='User Input'!$C$1,1,0)</f>
        <v>0</v>
      </c>
      <c r="S306" s="2">
        <f t="shared" si="72"/>
        <v>0</v>
      </c>
      <c r="T306" s="2">
        <f t="shared" si="73"/>
        <v>0</v>
      </c>
      <c r="U306" s="2">
        <f t="shared" si="69"/>
        <v>0</v>
      </c>
      <c r="V306" s="2">
        <f t="shared" si="70"/>
        <v>0</v>
      </c>
      <c r="W306" s="9">
        <f t="shared" si="71"/>
        <v>0</v>
      </c>
      <c r="X306" s="221"/>
      <c r="Y306" s="276"/>
      <c r="Z306" s="226"/>
      <c r="AA306" s="235"/>
      <c r="AB306" s="206"/>
      <c r="AC306" s="198"/>
      <c r="AD306" s="198"/>
      <c r="AE306" s="198"/>
      <c r="AF306" s="198"/>
      <c r="AG306" s="216"/>
      <c r="AH306" s="199"/>
      <c r="AI306" s="197"/>
      <c r="AJ306" s="197"/>
      <c r="AK306" s="113"/>
      <c r="AL306" s="113"/>
      <c r="AM306" s="113"/>
      <c r="AN306" s="2">
        <f t="shared" si="74"/>
        <v>0</v>
      </c>
      <c r="AO306" s="2">
        <f t="shared" si="75"/>
        <v>0</v>
      </c>
      <c r="AP306" s="2">
        <f>IF(AA306='User Input'!$C$1,1,0)</f>
        <v>0</v>
      </c>
      <c r="AQ306" s="2">
        <f t="shared" si="77"/>
        <v>0</v>
      </c>
      <c r="AR306" s="2">
        <f t="shared" si="78"/>
        <v>0</v>
      </c>
      <c r="AS306" s="2">
        <f t="shared" si="79"/>
        <v>0</v>
      </c>
      <c r="AT306" s="2">
        <f t="shared" si="80"/>
        <v>0</v>
      </c>
      <c r="AU306" s="9">
        <f t="shared" si="81"/>
        <v>0</v>
      </c>
    </row>
    <row r="307" spans="1:47" s="202" customFormat="1">
      <c r="A307" s="277"/>
      <c r="B307" s="277"/>
      <c r="C307" s="226"/>
      <c r="D307" s="235"/>
      <c r="E307" s="204"/>
      <c r="F307" s="198"/>
      <c r="G307" s="198"/>
      <c r="H307" s="198"/>
      <c r="I307" s="198"/>
      <c r="J307" s="117"/>
      <c r="K307" s="113"/>
      <c r="L307" s="113"/>
      <c r="M307" s="113"/>
      <c r="N307" s="113"/>
      <c r="O307" s="113"/>
      <c r="P307" s="205"/>
      <c r="Q307" s="2">
        <f t="shared" si="68"/>
        <v>0</v>
      </c>
      <c r="R307" s="2">
        <f>IF(D307='User Input'!$C$1,1,0)</f>
        <v>0</v>
      </c>
      <c r="S307" s="2">
        <f t="shared" si="72"/>
        <v>0</v>
      </c>
      <c r="T307" s="2">
        <f t="shared" si="73"/>
        <v>0</v>
      </c>
      <c r="U307" s="2">
        <f t="shared" si="69"/>
        <v>0</v>
      </c>
      <c r="V307" s="2">
        <f t="shared" si="70"/>
        <v>0</v>
      </c>
      <c r="W307" s="9">
        <f t="shared" si="71"/>
        <v>0</v>
      </c>
      <c r="X307" s="221"/>
      <c r="Y307" s="276"/>
      <c r="Z307" s="226"/>
      <c r="AA307" s="235"/>
      <c r="AB307" s="206"/>
      <c r="AC307" s="198"/>
      <c r="AD307" s="198"/>
      <c r="AE307" s="198"/>
      <c r="AF307" s="198"/>
      <c r="AG307" s="216"/>
      <c r="AH307" s="199"/>
      <c r="AI307" s="197"/>
      <c r="AJ307" s="197"/>
      <c r="AK307" s="113"/>
      <c r="AL307" s="113"/>
      <c r="AM307" s="113"/>
      <c r="AN307" s="2">
        <f t="shared" si="74"/>
        <v>0</v>
      </c>
      <c r="AO307" s="2">
        <f t="shared" si="75"/>
        <v>0</v>
      </c>
      <c r="AP307" s="2">
        <f>IF(AA307='User Input'!$C$1,1,0)</f>
        <v>0</v>
      </c>
      <c r="AQ307" s="2">
        <f t="shared" si="77"/>
        <v>0</v>
      </c>
      <c r="AR307" s="2">
        <f t="shared" si="78"/>
        <v>0</v>
      </c>
      <c r="AS307" s="2">
        <f t="shared" si="79"/>
        <v>0</v>
      </c>
      <c r="AT307" s="2">
        <f t="shared" si="80"/>
        <v>0</v>
      </c>
      <c r="AU307" s="9">
        <f t="shared" si="81"/>
        <v>0</v>
      </c>
    </row>
    <row r="308" spans="1:47" s="202" customFormat="1">
      <c r="A308" s="277"/>
      <c r="B308" s="277"/>
      <c r="C308" s="226"/>
      <c r="D308" s="235"/>
      <c r="E308" s="204"/>
      <c r="F308" s="198"/>
      <c r="G308" s="198"/>
      <c r="H308" s="198"/>
      <c r="I308" s="198"/>
      <c r="J308" s="117"/>
      <c r="K308" s="113"/>
      <c r="L308" s="113"/>
      <c r="M308" s="113"/>
      <c r="N308" s="113"/>
      <c r="O308" s="113"/>
      <c r="P308" s="205"/>
      <c r="Q308" s="2">
        <f t="shared" si="68"/>
        <v>0</v>
      </c>
      <c r="R308" s="2">
        <f>IF(D308='User Input'!$C$1,1,0)</f>
        <v>0</v>
      </c>
      <c r="S308" s="2">
        <f t="shared" si="72"/>
        <v>0</v>
      </c>
      <c r="T308" s="2">
        <f t="shared" si="73"/>
        <v>0</v>
      </c>
      <c r="U308" s="2">
        <f t="shared" si="69"/>
        <v>0</v>
      </c>
      <c r="V308" s="2">
        <f t="shared" si="70"/>
        <v>0</v>
      </c>
      <c r="W308" s="9">
        <f t="shared" si="71"/>
        <v>0</v>
      </c>
      <c r="X308" s="221"/>
      <c r="Y308" s="276"/>
      <c r="Z308" s="209"/>
      <c r="AA308" s="235"/>
      <c r="AB308" s="206"/>
      <c r="AC308" s="198"/>
      <c r="AD308" s="198"/>
      <c r="AE308" s="198"/>
      <c r="AF308" s="198"/>
      <c r="AG308" s="216"/>
      <c r="AH308" s="199"/>
      <c r="AI308" s="197"/>
      <c r="AJ308" s="197"/>
      <c r="AK308" s="113"/>
      <c r="AL308" s="113"/>
      <c r="AM308" s="113"/>
      <c r="AN308" s="2">
        <f t="shared" si="74"/>
        <v>0</v>
      </c>
      <c r="AO308" s="2">
        <f t="shared" si="75"/>
        <v>0</v>
      </c>
      <c r="AP308" s="2">
        <f>IF(AA308='User Input'!$C$1,1,0)</f>
        <v>0</v>
      </c>
      <c r="AQ308" s="2">
        <f t="shared" si="77"/>
        <v>0</v>
      </c>
      <c r="AR308" s="2">
        <f t="shared" si="78"/>
        <v>0</v>
      </c>
      <c r="AS308" s="2">
        <f t="shared" si="79"/>
        <v>0</v>
      </c>
      <c r="AT308" s="2">
        <f t="shared" si="80"/>
        <v>0</v>
      </c>
      <c r="AU308" s="9">
        <f t="shared" si="81"/>
        <v>0</v>
      </c>
    </row>
    <row r="309" spans="1:47" s="202" customFormat="1">
      <c r="A309" s="277"/>
      <c r="B309" s="277"/>
      <c r="C309" s="226"/>
      <c r="D309" s="235"/>
      <c r="E309" s="204"/>
      <c r="F309" s="198"/>
      <c r="G309" s="198"/>
      <c r="H309" s="198"/>
      <c r="I309" s="198"/>
      <c r="J309" s="117"/>
      <c r="K309" s="113"/>
      <c r="L309" s="113"/>
      <c r="M309" s="113"/>
      <c r="N309" s="113"/>
      <c r="O309" s="113"/>
      <c r="P309" s="205"/>
      <c r="Q309" s="2">
        <f t="shared" si="68"/>
        <v>0</v>
      </c>
      <c r="R309" s="2">
        <f>IF(D309='User Input'!$C$1,1,0)</f>
        <v>0</v>
      </c>
      <c r="S309" s="2">
        <f t="shared" si="72"/>
        <v>0</v>
      </c>
      <c r="T309" s="2">
        <f t="shared" si="73"/>
        <v>0</v>
      </c>
      <c r="U309" s="2">
        <f t="shared" si="69"/>
        <v>0</v>
      </c>
      <c r="V309" s="2">
        <f t="shared" si="70"/>
        <v>0</v>
      </c>
      <c r="W309" s="9">
        <f t="shared" si="71"/>
        <v>0</v>
      </c>
      <c r="X309" s="221"/>
      <c r="Y309" s="276"/>
      <c r="Z309" s="226"/>
      <c r="AA309" s="235"/>
      <c r="AB309" s="206"/>
      <c r="AC309" s="198"/>
      <c r="AD309" s="198"/>
      <c r="AE309" s="198"/>
      <c r="AF309" s="198"/>
      <c r="AG309" s="216"/>
      <c r="AH309" s="199"/>
      <c r="AI309" s="197"/>
      <c r="AJ309" s="197"/>
      <c r="AK309" s="113"/>
      <c r="AL309" s="113"/>
      <c r="AM309" s="113"/>
      <c r="AN309" s="2">
        <f t="shared" si="74"/>
        <v>0</v>
      </c>
      <c r="AO309" s="2">
        <f t="shared" si="75"/>
        <v>0</v>
      </c>
      <c r="AP309" s="2">
        <f>IF(AA309='User Input'!$C$1,1,0)</f>
        <v>0</v>
      </c>
      <c r="AQ309" s="2">
        <f t="shared" si="77"/>
        <v>0</v>
      </c>
      <c r="AR309" s="2">
        <f t="shared" si="78"/>
        <v>0</v>
      </c>
      <c r="AS309" s="2">
        <f t="shared" si="79"/>
        <v>0</v>
      </c>
      <c r="AT309" s="2">
        <f t="shared" si="80"/>
        <v>0</v>
      </c>
      <c r="AU309" s="9">
        <f t="shared" si="81"/>
        <v>0</v>
      </c>
    </row>
    <row r="310" spans="1:47" s="202" customFormat="1">
      <c r="A310" s="277"/>
      <c r="B310" s="277"/>
      <c r="C310" s="226"/>
      <c r="D310" s="235"/>
      <c r="E310" s="204"/>
      <c r="F310" s="198"/>
      <c r="G310" s="198"/>
      <c r="H310" s="198"/>
      <c r="I310" s="198"/>
      <c r="J310" s="117"/>
      <c r="K310" s="113"/>
      <c r="L310" s="113"/>
      <c r="M310" s="113"/>
      <c r="N310" s="113"/>
      <c r="O310" s="113"/>
      <c r="P310" s="205"/>
      <c r="Q310" s="2">
        <f t="shared" si="68"/>
        <v>0</v>
      </c>
      <c r="R310" s="2">
        <f>IF(D310='User Input'!$C$1,1,0)</f>
        <v>0</v>
      </c>
      <c r="S310" s="2">
        <f t="shared" si="72"/>
        <v>0</v>
      </c>
      <c r="T310" s="2">
        <f t="shared" si="73"/>
        <v>0</v>
      </c>
      <c r="U310" s="2">
        <f t="shared" si="69"/>
        <v>0</v>
      </c>
      <c r="V310" s="2">
        <f t="shared" si="70"/>
        <v>0</v>
      </c>
      <c r="W310" s="9">
        <f t="shared" si="71"/>
        <v>0</v>
      </c>
      <c r="X310" s="221"/>
      <c r="Y310" s="276"/>
      <c r="Z310" s="226"/>
      <c r="AA310" s="235"/>
      <c r="AB310" s="206"/>
      <c r="AC310" s="198"/>
      <c r="AD310" s="198"/>
      <c r="AE310" s="198"/>
      <c r="AF310" s="198"/>
      <c r="AG310" s="216"/>
      <c r="AH310" s="199"/>
      <c r="AI310" s="197"/>
      <c r="AJ310" s="197"/>
      <c r="AK310" s="113"/>
      <c r="AL310" s="113"/>
      <c r="AM310" s="113"/>
      <c r="AN310" s="2">
        <f t="shared" si="74"/>
        <v>0</v>
      </c>
      <c r="AO310" s="2">
        <f t="shared" si="75"/>
        <v>0</v>
      </c>
      <c r="AP310" s="2">
        <f>IF(AA310='User Input'!$C$1,1,0)</f>
        <v>0</v>
      </c>
      <c r="AQ310" s="2">
        <f t="shared" si="77"/>
        <v>0</v>
      </c>
      <c r="AR310" s="2">
        <f t="shared" si="78"/>
        <v>0</v>
      </c>
      <c r="AS310" s="2">
        <f t="shared" si="79"/>
        <v>0</v>
      </c>
      <c r="AT310" s="2">
        <f t="shared" si="80"/>
        <v>0</v>
      </c>
      <c r="AU310" s="9">
        <f t="shared" si="81"/>
        <v>0</v>
      </c>
    </row>
    <row r="311" spans="1:47" s="202" customFormat="1">
      <c r="A311" s="277"/>
      <c r="B311" s="277"/>
      <c r="C311" s="226"/>
      <c r="D311" s="235"/>
      <c r="E311" s="204"/>
      <c r="F311" s="198"/>
      <c r="G311" s="198"/>
      <c r="H311" s="198"/>
      <c r="I311" s="198"/>
      <c r="J311" s="117"/>
      <c r="K311" s="113"/>
      <c r="L311" s="113"/>
      <c r="M311" s="113"/>
      <c r="N311" s="113"/>
      <c r="O311" s="113"/>
      <c r="P311" s="205"/>
      <c r="Q311" s="2">
        <f t="shared" si="68"/>
        <v>0</v>
      </c>
      <c r="R311" s="2">
        <f>IF(D311='User Input'!$C$1,1,0)</f>
        <v>0</v>
      </c>
      <c r="S311" s="2">
        <f t="shared" si="72"/>
        <v>0</v>
      </c>
      <c r="T311" s="2">
        <f t="shared" si="73"/>
        <v>0</v>
      </c>
      <c r="U311" s="2">
        <f t="shared" si="69"/>
        <v>0</v>
      </c>
      <c r="V311" s="2">
        <f t="shared" si="70"/>
        <v>0</v>
      </c>
      <c r="W311" s="9">
        <f t="shared" si="71"/>
        <v>0</v>
      </c>
      <c r="X311" s="221"/>
      <c r="Y311" s="276"/>
      <c r="Z311" s="226"/>
      <c r="AA311" s="235"/>
      <c r="AB311" s="206"/>
      <c r="AC311" s="198"/>
      <c r="AD311" s="198"/>
      <c r="AE311" s="198"/>
      <c r="AF311" s="198"/>
      <c r="AG311" s="216"/>
      <c r="AH311" s="199"/>
      <c r="AI311" s="197"/>
      <c r="AJ311" s="197"/>
      <c r="AK311" s="113"/>
      <c r="AL311" s="113"/>
      <c r="AM311" s="113"/>
      <c r="AN311" s="2">
        <f t="shared" si="74"/>
        <v>0</v>
      </c>
      <c r="AO311" s="2">
        <f t="shared" si="75"/>
        <v>0</v>
      </c>
      <c r="AP311" s="2">
        <f>IF(AA311='User Input'!$C$1,1,0)</f>
        <v>0</v>
      </c>
      <c r="AQ311" s="2">
        <f t="shared" si="77"/>
        <v>0</v>
      </c>
      <c r="AR311" s="2">
        <f t="shared" si="78"/>
        <v>0</v>
      </c>
      <c r="AS311" s="2">
        <f t="shared" si="79"/>
        <v>0</v>
      </c>
      <c r="AT311" s="2">
        <f t="shared" si="80"/>
        <v>0</v>
      </c>
      <c r="AU311" s="9">
        <f t="shared" si="81"/>
        <v>0</v>
      </c>
    </row>
    <row r="312" spans="1:47" s="202" customFormat="1">
      <c r="A312" s="277"/>
      <c r="B312" s="277"/>
      <c r="C312" s="226"/>
      <c r="D312" s="235"/>
      <c r="E312" s="204"/>
      <c r="F312" s="198"/>
      <c r="G312" s="198"/>
      <c r="H312" s="198"/>
      <c r="I312" s="198"/>
      <c r="J312" s="117"/>
      <c r="K312" s="113"/>
      <c r="L312" s="113"/>
      <c r="M312" s="113"/>
      <c r="N312" s="113"/>
      <c r="O312" s="113"/>
      <c r="P312" s="205"/>
      <c r="Q312" s="2">
        <f t="shared" si="68"/>
        <v>0</v>
      </c>
      <c r="R312" s="2">
        <f>IF(D312='User Input'!$C$1,1,0)</f>
        <v>0</v>
      </c>
      <c r="S312" s="2">
        <f t="shared" si="72"/>
        <v>0</v>
      </c>
      <c r="T312" s="2">
        <f t="shared" si="73"/>
        <v>0</v>
      </c>
      <c r="U312" s="2">
        <f t="shared" si="69"/>
        <v>0</v>
      </c>
      <c r="V312" s="2">
        <f t="shared" si="70"/>
        <v>0</v>
      </c>
      <c r="W312" s="9">
        <f t="shared" si="71"/>
        <v>0</v>
      </c>
      <c r="X312" s="221"/>
      <c r="Y312" s="276"/>
      <c r="Z312" s="209"/>
      <c r="AA312" s="235"/>
      <c r="AB312" s="206"/>
      <c r="AC312" s="198"/>
      <c r="AD312" s="198"/>
      <c r="AE312" s="198"/>
      <c r="AF312" s="198"/>
      <c r="AG312" s="216"/>
      <c r="AH312" s="199"/>
      <c r="AI312" s="197"/>
      <c r="AJ312" s="197"/>
      <c r="AK312" s="113"/>
      <c r="AL312" s="113"/>
      <c r="AM312" s="113"/>
      <c r="AN312" s="2">
        <f t="shared" si="74"/>
        <v>0</v>
      </c>
      <c r="AO312" s="2">
        <f t="shared" si="75"/>
        <v>0</v>
      </c>
      <c r="AP312" s="2">
        <f>IF(AA312='User Input'!$C$1,1,0)</f>
        <v>0</v>
      </c>
      <c r="AQ312" s="2">
        <f t="shared" si="77"/>
        <v>0</v>
      </c>
      <c r="AR312" s="2">
        <f t="shared" si="78"/>
        <v>0</v>
      </c>
      <c r="AS312" s="2">
        <f t="shared" si="79"/>
        <v>0</v>
      </c>
      <c r="AT312" s="2">
        <f t="shared" si="80"/>
        <v>0</v>
      </c>
      <c r="AU312" s="9">
        <f t="shared" si="81"/>
        <v>0</v>
      </c>
    </row>
    <row r="313" spans="1:47" s="202" customFormat="1">
      <c r="A313" s="277"/>
      <c r="B313" s="277"/>
      <c r="C313" s="226"/>
      <c r="D313" s="235"/>
      <c r="E313" s="204"/>
      <c r="F313" s="198"/>
      <c r="G313" s="198"/>
      <c r="H313" s="198"/>
      <c r="I313" s="198"/>
      <c r="J313" s="117"/>
      <c r="K313" s="113"/>
      <c r="L313" s="113"/>
      <c r="M313" s="113"/>
      <c r="N313" s="113"/>
      <c r="O313" s="113"/>
      <c r="P313" s="205"/>
      <c r="Q313" s="2">
        <f t="shared" si="68"/>
        <v>0</v>
      </c>
      <c r="R313" s="2">
        <f>IF(D313='User Input'!$C$1,1,0)</f>
        <v>0</v>
      </c>
      <c r="S313" s="2">
        <f t="shared" si="72"/>
        <v>0</v>
      </c>
      <c r="T313" s="2">
        <f t="shared" si="73"/>
        <v>0</v>
      </c>
      <c r="U313" s="2">
        <f t="shared" si="69"/>
        <v>0</v>
      </c>
      <c r="V313" s="2">
        <f t="shared" si="70"/>
        <v>0</v>
      </c>
      <c r="W313" s="9">
        <f t="shared" si="71"/>
        <v>0</v>
      </c>
      <c r="X313" s="221"/>
      <c r="Y313" s="276"/>
      <c r="Z313" s="209"/>
      <c r="AA313" s="235"/>
      <c r="AB313" s="206"/>
      <c r="AC313" s="198"/>
      <c r="AD313" s="198"/>
      <c r="AE313" s="198"/>
      <c r="AF313" s="198"/>
      <c r="AG313" s="216"/>
      <c r="AH313" s="199"/>
      <c r="AI313" s="197"/>
      <c r="AJ313" s="197"/>
      <c r="AK313" s="113"/>
      <c r="AL313" s="113"/>
      <c r="AM313" s="113"/>
      <c r="AN313" s="2">
        <f t="shared" si="74"/>
        <v>0</v>
      </c>
      <c r="AO313" s="2">
        <f t="shared" si="75"/>
        <v>0</v>
      </c>
      <c r="AP313" s="2">
        <f>IF(AA313='User Input'!$C$1,1,0)</f>
        <v>0</v>
      </c>
      <c r="AQ313" s="2">
        <f t="shared" si="77"/>
        <v>0</v>
      </c>
      <c r="AR313" s="2">
        <f t="shared" si="78"/>
        <v>0</v>
      </c>
      <c r="AS313" s="2">
        <f t="shared" si="79"/>
        <v>0</v>
      </c>
      <c r="AT313" s="2">
        <f t="shared" si="80"/>
        <v>0</v>
      </c>
      <c r="AU313" s="9">
        <f t="shared" si="81"/>
        <v>0</v>
      </c>
    </row>
    <row r="314" spans="1:47" s="202" customFormat="1">
      <c r="A314" s="277"/>
      <c r="B314" s="277"/>
      <c r="C314" s="226"/>
      <c r="D314" s="235"/>
      <c r="E314" s="204"/>
      <c r="F314" s="198"/>
      <c r="G314" s="198"/>
      <c r="H314" s="198"/>
      <c r="I314" s="198"/>
      <c r="J314" s="117"/>
      <c r="K314" s="113"/>
      <c r="L314" s="113"/>
      <c r="M314" s="113"/>
      <c r="N314" s="113"/>
      <c r="O314" s="113"/>
      <c r="P314" s="205"/>
      <c r="Q314" s="2">
        <f t="shared" si="68"/>
        <v>0</v>
      </c>
      <c r="R314" s="2">
        <f>IF(D314='User Input'!$C$1,1,0)</f>
        <v>0</v>
      </c>
      <c r="S314" s="2">
        <f t="shared" si="72"/>
        <v>0</v>
      </c>
      <c r="T314" s="2">
        <f t="shared" si="73"/>
        <v>0</v>
      </c>
      <c r="U314" s="2">
        <f t="shared" si="69"/>
        <v>0</v>
      </c>
      <c r="V314" s="2">
        <f t="shared" si="70"/>
        <v>0</v>
      </c>
      <c r="W314" s="9">
        <f t="shared" si="71"/>
        <v>0</v>
      </c>
      <c r="X314" s="221"/>
      <c r="Y314" s="276"/>
      <c r="Z314" s="209"/>
      <c r="AA314" s="235"/>
      <c r="AB314" s="206"/>
      <c r="AC314" s="198"/>
      <c r="AD314" s="198"/>
      <c r="AE314" s="198"/>
      <c r="AF314" s="198"/>
      <c r="AG314" s="216"/>
      <c r="AH314" s="199"/>
      <c r="AI314" s="197"/>
      <c r="AJ314" s="197"/>
      <c r="AK314" s="113"/>
      <c r="AL314" s="113"/>
      <c r="AM314" s="113"/>
      <c r="AN314" s="2">
        <f t="shared" si="74"/>
        <v>0</v>
      </c>
      <c r="AO314" s="2">
        <f t="shared" si="75"/>
        <v>0</v>
      </c>
      <c r="AP314" s="2">
        <f>IF(AA314='User Input'!$C$1,1,0)</f>
        <v>0</v>
      </c>
      <c r="AQ314" s="2">
        <f t="shared" si="77"/>
        <v>0</v>
      </c>
      <c r="AR314" s="2">
        <f t="shared" si="78"/>
        <v>0</v>
      </c>
      <c r="AS314" s="2">
        <f t="shared" si="79"/>
        <v>0</v>
      </c>
      <c r="AT314" s="2">
        <f t="shared" si="80"/>
        <v>0</v>
      </c>
      <c r="AU314" s="9">
        <f t="shared" si="81"/>
        <v>0</v>
      </c>
    </row>
    <row r="315" spans="1:47" s="202" customFormat="1">
      <c r="A315" s="277"/>
      <c r="B315" s="277"/>
      <c r="C315" s="226"/>
      <c r="D315" s="235"/>
      <c r="E315" s="204"/>
      <c r="F315" s="198"/>
      <c r="G315" s="198"/>
      <c r="H315" s="198"/>
      <c r="I315" s="198"/>
      <c r="J315" s="117"/>
      <c r="K315" s="113"/>
      <c r="L315" s="113"/>
      <c r="M315" s="113"/>
      <c r="N315" s="113"/>
      <c r="O315" s="113"/>
      <c r="P315" s="205"/>
      <c r="Q315" s="2">
        <f t="shared" si="68"/>
        <v>0</v>
      </c>
      <c r="R315" s="2">
        <f>IF(D315='User Input'!$C$1,1,0)</f>
        <v>0</v>
      </c>
      <c r="S315" s="2">
        <f t="shared" si="72"/>
        <v>0</v>
      </c>
      <c r="T315" s="2">
        <f t="shared" si="73"/>
        <v>0</v>
      </c>
      <c r="U315" s="2">
        <f t="shared" si="69"/>
        <v>0</v>
      </c>
      <c r="V315" s="2">
        <f t="shared" si="70"/>
        <v>0</v>
      </c>
      <c r="W315" s="9">
        <f t="shared" si="71"/>
        <v>0</v>
      </c>
      <c r="X315" s="221"/>
      <c r="Y315" s="276"/>
      <c r="Z315" s="209"/>
      <c r="AA315" s="235"/>
      <c r="AB315" s="206"/>
      <c r="AC315" s="198"/>
      <c r="AD315" s="198"/>
      <c r="AE315" s="198"/>
      <c r="AF315" s="198"/>
      <c r="AG315" s="216"/>
      <c r="AH315" s="199"/>
      <c r="AI315" s="197"/>
      <c r="AJ315" s="197"/>
      <c r="AK315" s="113"/>
      <c r="AL315" s="113"/>
      <c r="AM315" s="113"/>
      <c r="AN315" s="2">
        <f t="shared" si="74"/>
        <v>0</v>
      </c>
      <c r="AO315" s="2">
        <f t="shared" si="75"/>
        <v>0</v>
      </c>
      <c r="AP315" s="2">
        <f>IF(AA315='User Input'!$C$1,1,0)</f>
        <v>0</v>
      </c>
      <c r="AQ315" s="2">
        <f t="shared" si="77"/>
        <v>0</v>
      </c>
      <c r="AR315" s="2">
        <f t="shared" si="78"/>
        <v>0</v>
      </c>
      <c r="AS315" s="2">
        <f t="shared" si="79"/>
        <v>0</v>
      </c>
      <c r="AT315" s="2">
        <f t="shared" si="80"/>
        <v>0</v>
      </c>
      <c r="AU315" s="9">
        <f t="shared" si="81"/>
        <v>0</v>
      </c>
    </row>
    <row r="316" spans="1:47" s="202" customFormat="1">
      <c r="A316" s="277"/>
      <c r="B316" s="277"/>
      <c r="C316" s="226"/>
      <c r="D316" s="235"/>
      <c r="E316" s="204"/>
      <c r="F316" s="198"/>
      <c r="G316" s="198"/>
      <c r="H316" s="198"/>
      <c r="I316" s="198"/>
      <c r="J316" s="117"/>
      <c r="K316" s="113"/>
      <c r="L316" s="113"/>
      <c r="M316" s="113"/>
      <c r="N316" s="113"/>
      <c r="O316" s="113"/>
      <c r="P316" s="205"/>
      <c r="Q316" s="2">
        <f t="shared" si="68"/>
        <v>0</v>
      </c>
      <c r="R316" s="2">
        <f>IF(D316='User Input'!$C$1,1,0)</f>
        <v>0</v>
      </c>
      <c r="S316" s="2">
        <f t="shared" si="72"/>
        <v>0</v>
      </c>
      <c r="T316" s="2">
        <f t="shared" si="73"/>
        <v>0</v>
      </c>
      <c r="U316" s="2">
        <f t="shared" si="69"/>
        <v>0</v>
      </c>
      <c r="V316" s="2">
        <f t="shared" si="70"/>
        <v>0</v>
      </c>
      <c r="W316" s="9">
        <f t="shared" si="71"/>
        <v>0</v>
      </c>
      <c r="X316" s="221"/>
      <c r="Y316" s="276"/>
      <c r="Z316" s="226"/>
      <c r="AA316" s="235"/>
      <c r="AB316" s="206"/>
      <c r="AC316" s="198"/>
      <c r="AD316" s="198"/>
      <c r="AE316" s="198"/>
      <c r="AF316" s="198"/>
      <c r="AG316" s="216"/>
      <c r="AH316" s="199"/>
      <c r="AI316" s="197"/>
      <c r="AJ316" s="197"/>
      <c r="AK316" s="113"/>
      <c r="AL316" s="113"/>
      <c r="AM316" s="113"/>
      <c r="AN316" s="2">
        <f t="shared" si="74"/>
        <v>0</v>
      </c>
      <c r="AO316" s="2">
        <f t="shared" si="75"/>
        <v>0</v>
      </c>
      <c r="AP316" s="2">
        <f>IF(AA316='User Input'!$C$1,1,0)</f>
        <v>0</v>
      </c>
      <c r="AQ316" s="2">
        <f t="shared" si="77"/>
        <v>0</v>
      </c>
      <c r="AR316" s="2">
        <f t="shared" si="78"/>
        <v>0</v>
      </c>
      <c r="AS316" s="2">
        <f t="shared" si="79"/>
        <v>0</v>
      </c>
      <c r="AT316" s="2">
        <f t="shared" si="80"/>
        <v>0</v>
      </c>
      <c r="AU316" s="9">
        <f t="shared" si="81"/>
        <v>0</v>
      </c>
    </row>
    <row r="317" spans="1:47" s="202" customFormat="1">
      <c r="A317" s="277"/>
      <c r="B317" s="277"/>
      <c r="C317" s="226"/>
      <c r="D317" s="235"/>
      <c r="E317" s="204"/>
      <c r="F317" s="198"/>
      <c r="G317" s="198"/>
      <c r="H317" s="198"/>
      <c r="I317" s="198"/>
      <c r="J317" s="117"/>
      <c r="K317" s="113"/>
      <c r="L317" s="113"/>
      <c r="M317" s="113"/>
      <c r="N317" s="113"/>
      <c r="O317" s="113"/>
      <c r="P317" s="205"/>
      <c r="Q317" s="2">
        <f t="shared" si="68"/>
        <v>0</v>
      </c>
      <c r="R317" s="2">
        <f>IF(D317='User Input'!$C$1,1,0)</f>
        <v>0</v>
      </c>
      <c r="S317" s="2">
        <f t="shared" si="72"/>
        <v>0</v>
      </c>
      <c r="T317" s="2">
        <f t="shared" si="73"/>
        <v>0</v>
      </c>
      <c r="U317" s="2">
        <f t="shared" si="69"/>
        <v>0</v>
      </c>
      <c r="V317" s="2">
        <f t="shared" si="70"/>
        <v>0</v>
      </c>
      <c r="W317" s="9">
        <f t="shared" si="71"/>
        <v>0</v>
      </c>
      <c r="X317" s="221"/>
      <c r="Y317" s="276"/>
      <c r="Z317" s="226"/>
      <c r="AA317" s="235"/>
      <c r="AB317" s="206"/>
      <c r="AC317" s="198"/>
      <c r="AD317" s="198"/>
      <c r="AE317" s="198"/>
      <c r="AF317" s="198"/>
      <c r="AG317" s="216"/>
      <c r="AH317" s="199"/>
      <c r="AI317" s="197"/>
      <c r="AJ317" s="197"/>
      <c r="AK317" s="113"/>
      <c r="AL317" s="113"/>
      <c r="AM317" s="113"/>
      <c r="AN317" s="2">
        <f t="shared" si="74"/>
        <v>0</v>
      </c>
      <c r="AO317" s="2">
        <f t="shared" si="75"/>
        <v>0</v>
      </c>
      <c r="AP317" s="2">
        <f>IF(AA317='User Input'!$C$1,1,0)</f>
        <v>0</v>
      </c>
      <c r="AQ317" s="2">
        <f t="shared" si="77"/>
        <v>0</v>
      </c>
      <c r="AR317" s="2">
        <f t="shared" si="78"/>
        <v>0</v>
      </c>
      <c r="AS317" s="2">
        <f t="shared" si="79"/>
        <v>0</v>
      </c>
      <c r="AT317" s="2">
        <f t="shared" si="80"/>
        <v>0</v>
      </c>
      <c r="AU317" s="9">
        <f t="shared" si="81"/>
        <v>0</v>
      </c>
    </row>
    <row r="318" spans="1:47" s="202" customFormat="1">
      <c r="A318" s="277"/>
      <c r="B318" s="277"/>
      <c r="C318" s="226"/>
      <c r="D318" s="235"/>
      <c r="E318" s="204"/>
      <c r="F318" s="198"/>
      <c r="G318" s="198"/>
      <c r="H318" s="198"/>
      <c r="I318" s="198"/>
      <c r="J318" s="117"/>
      <c r="K318" s="113"/>
      <c r="L318" s="113"/>
      <c r="M318" s="113"/>
      <c r="N318" s="113"/>
      <c r="O318" s="113"/>
      <c r="P318" s="205"/>
      <c r="Q318" s="2">
        <f t="shared" si="68"/>
        <v>0</v>
      </c>
      <c r="R318" s="2">
        <f>IF(D318='User Input'!$C$1,1,0)</f>
        <v>0</v>
      </c>
      <c r="S318" s="2">
        <f t="shared" si="72"/>
        <v>0</v>
      </c>
      <c r="T318" s="2">
        <f t="shared" si="73"/>
        <v>0</v>
      </c>
      <c r="U318" s="2">
        <f t="shared" si="69"/>
        <v>0</v>
      </c>
      <c r="V318" s="2">
        <f t="shared" si="70"/>
        <v>0</v>
      </c>
      <c r="W318" s="9">
        <f t="shared" si="71"/>
        <v>0</v>
      </c>
      <c r="X318" s="221"/>
      <c r="Y318" s="276"/>
      <c r="Z318" s="226"/>
      <c r="AA318" s="235"/>
      <c r="AB318" s="206"/>
      <c r="AC318" s="198"/>
      <c r="AD318" s="198"/>
      <c r="AE318" s="198"/>
      <c r="AF318" s="198"/>
      <c r="AG318" s="216"/>
      <c r="AH318" s="199"/>
      <c r="AI318" s="197"/>
      <c r="AJ318" s="197"/>
      <c r="AK318" s="113"/>
      <c r="AL318" s="113"/>
      <c r="AM318" s="113"/>
      <c r="AN318" s="2">
        <f t="shared" si="74"/>
        <v>0</v>
      </c>
      <c r="AO318" s="2">
        <f t="shared" si="75"/>
        <v>0</v>
      </c>
      <c r="AP318" s="2">
        <f>IF(AA318='User Input'!$C$1,1,0)</f>
        <v>0</v>
      </c>
      <c r="AQ318" s="2">
        <f t="shared" si="77"/>
        <v>0</v>
      </c>
      <c r="AR318" s="2">
        <f t="shared" si="78"/>
        <v>0</v>
      </c>
      <c r="AS318" s="2">
        <f t="shared" si="79"/>
        <v>0</v>
      </c>
      <c r="AT318" s="2">
        <f t="shared" si="80"/>
        <v>0</v>
      </c>
      <c r="AU318" s="9">
        <f t="shared" si="81"/>
        <v>0</v>
      </c>
    </row>
    <row r="319" spans="1:47" s="202" customFormat="1">
      <c r="A319" s="277"/>
      <c r="B319" s="277"/>
      <c r="C319" s="226"/>
      <c r="D319" s="235"/>
      <c r="E319" s="204"/>
      <c r="F319" s="198"/>
      <c r="G319" s="198"/>
      <c r="H319" s="198"/>
      <c r="I319" s="198"/>
      <c r="J319" s="117"/>
      <c r="K319" s="113"/>
      <c r="L319" s="113"/>
      <c r="M319" s="113"/>
      <c r="N319" s="113"/>
      <c r="O319" s="113"/>
      <c r="P319" s="205"/>
      <c r="Q319" s="2">
        <f t="shared" si="68"/>
        <v>0</v>
      </c>
      <c r="R319" s="2">
        <f>IF(D319='User Input'!$C$1,1,0)</f>
        <v>0</v>
      </c>
      <c r="S319" s="2">
        <f t="shared" si="72"/>
        <v>0</v>
      </c>
      <c r="T319" s="2">
        <f t="shared" si="73"/>
        <v>0</v>
      </c>
      <c r="U319" s="2">
        <f t="shared" si="69"/>
        <v>0</v>
      </c>
      <c r="V319" s="2">
        <f t="shared" si="70"/>
        <v>0</v>
      </c>
      <c r="W319" s="9">
        <f t="shared" si="71"/>
        <v>0</v>
      </c>
      <c r="X319" s="221"/>
      <c r="Y319" s="276"/>
      <c r="Z319" s="209"/>
      <c r="AA319" s="235"/>
      <c r="AB319" s="206"/>
      <c r="AC319" s="198"/>
      <c r="AD319" s="198"/>
      <c r="AE319" s="198"/>
      <c r="AF319" s="198"/>
      <c r="AG319" s="216"/>
      <c r="AH319" s="199"/>
      <c r="AI319" s="197"/>
      <c r="AJ319" s="197"/>
      <c r="AK319" s="113"/>
      <c r="AL319" s="113"/>
      <c r="AM319" s="113"/>
      <c r="AN319" s="2">
        <f t="shared" si="74"/>
        <v>0</v>
      </c>
      <c r="AO319" s="2">
        <f t="shared" si="75"/>
        <v>0</v>
      </c>
      <c r="AP319" s="2">
        <f>IF(AA319='User Input'!$C$1,1,0)</f>
        <v>0</v>
      </c>
      <c r="AQ319" s="2">
        <f t="shared" si="77"/>
        <v>0</v>
      </c>
      <c r="AR319" s="2">
        <f t="shared" si="78"/>
        <v>0</v>
      </c>
      <c r="AS319" s="2">
        <f t="shared" si="79"/>
        <v>0</v>
      </c>
      <c r="AT319" s="2">
        <f t="shared" si="80"/>
        <v>0</v>
      </c>
      <c r="AU319" s="9">
        <f t="shared" si="81"/>
        <v>0</v>
      </c>
    </row>
    <row r="320" spans="1:47" s="202" customFormat="1">
      <c r="A320" s="277"/>
      <c r="B320" s="277"/>
      <c r="C320" s="226"/>
      <c r="D320" s="235"/>
      <c r="E320" s="204"/>
      <c r="F320" s="198"/>
      <c r="G320" s="198"/>
      <c r="H320" s="198"/>
      <c r="I320" s="198"/>
      <c r="J320" s="117"/>
      <c r="K320" s="113"/>
      <c r="L320" s="113"/>
      <c r="M320" s="113"/>
      <c r="N320" s="113"/>
      <c r="O320" s="113"/>
      <c r="P320" s="205"/>
      <c r="Q320" s="2">
        <f t="shared" si="68"/>
        <v>0</v>
      </c>
      <c r="R320" s="2">
        <f>IF(D320='User Input'!$C$1,1,0)</f>
        <v>0</v>
      </c>
      <c r="S320" s="2">
        <f t="shared" si="72"/>
        <v>0</v>
      </c>
      <c r="T320" s="2">
        <f t="shared" si="73"/>
        <v>0</v>
      </c>
      <c r="U320" s="2">
        <f t="shared" si="69"/>
        <v>0</v>
      </c>
      <c r="V320" s="2">
        <f t="shared" si="70"/>
        <v>0</v>
      </c>
      <c r="W320" s="9">
        <f t="shared" si="71"/>
        <v>0</v>
      </c>
      <c r="X320" s="221"/>
      <c r="Y320" s="276"/>
      <c r="Z320" s="209"/>
      <c r="AA320" s="235"/>
      <c r="AB320" s="206"/>
      <c r="AC320" s="198"/>
      <c r="AD320" s="198"/>
      <c r="AE320" s="198"/>
      <c r="AF320" s="198"/>
      <c r="AG320" s="216"/>
      <c r="AH320" s="199"/>
      <c r="AI320" s="197"/>
      <c r="AJ320" s="197"/>
      <c r="AK320" s="113"/>
      <c r="AL320" s="113"/>
      <c r="AM320" s="113"/>
      <c r="AN320" s="2">
        <f t="shared" si="74"/>
        <v>0</v>
      </c>
      <c r="AO320" s="2">
        <f t="shared" si="75"/>
        <v>0</v>
      </c>
      <c r="AP320" s="2">
        <f>IF(AA320='User Input'!$C$1,1,0)</f>
        <v>0</v>
      </c>
      <c r="AQ320" s="2">
        <f t="shared" si="77"/>
        <v>0</v>
      </c>
      <c r="AR320" s="2">
        <f t="shared" si="78"/>
        <v>0</v>
      </c>
      <c r="AS320" s="2">
        <f t="shared" si="79"/>
        <v>0</v>
      </c>
      <c r="AT320" s="2">
        <f t="shared" si="80"/>
        <v>0</v>
      </c>
      <c r="AU320" s="9">
        <f t="shared" si="81"/>
        <v>0</v>
      </c>
    </row>
    <row r="321" spans="1:47" s="202" customFormat="1">
      <c r="A321" s="277"/>
      <c r="B321" s="277"/>
      <c r="C321" s="226"/>
      <c r="D321" s="235"/>
      <c r="E321" s="204"/>
      <c r="F321" s="198"/>
      <c r="G321" s="198"/>
      <c r="H321" s="198"/>
      <c r="I321" s="198"/>
      <c r="J321" s="117"/>
      <c r="K321" s="113"/>
      <c r="L321" s="113"/>
      <c r="M321" s="113"/>
      <c r="N321" s="113"/>
      <c r="O321" s="113"/>
      <c r="P321" s="205"/>
      <c r="Q321" s="2">
        <f t="shared" si="68"/>
        <v>0</v>
      </c>
      <c r="R321" s="2">
        <f>IF(D321='User Input'!$C$1,1,0)</f>
        <v>0</v>
      </c>
      <c r="S321" s="2">
        <f t="shared" si="72"/>
        <v>0</v>
      </c>
      <c r="T321" s="2">
        <f t="shared" si="73"/>
        <v>0</v>
      </c>
      <c r="U321" s="2">
        <f t="shared" si="69"/>
        <v>0</v>
      </c>
      <c r="V321" s="2">
        <f t="shared" si="70"/>
        <v>0</v>
      </c>
      <c r="W321" s="9">
        <f t="shared" si="71"/>
        <v>0</v>
      </c>
      <c r="X321" s="221"/>
      <c r="Y321" s="276"/>
      <c r="Z321" s="209"/>
      <c r="AA321" s="235"/>
      <c r="AB321" s="206"/>
      <c r="AC321" s="198"/>
      <c r="AD321" s="198"/>
      <c r="AE321" s="198"/>
      <c r="AF321" s="198"/>
      <c r="AG321" s="216"/>
      <c r="AH321" s="199"/>
      <c r="AI321" s="197"/>
      <c r="AJ321" s="197"/>
      <c r="AK321" s="113"/>
      <c r="AL321" s="113"/>
      <c r="AM321" s="113"/>
      <c r="AN321" s="2">
        <f t="shared" si="74"/>
        <v>0</v>
      </c>
      <c r="AO321" s="2">
        <f t="shared" si="75"/>
        <v>0</v>
      </c>
      <c r="AP321" s="2">
        <f>IF(AA321='User Input'!$C$1,1,0)</f>
        <v>0</v>
      </c>
      <c r="AQ321" s="2">
        <f t="shared" si="77"/>
        <v>0</v>
      </c>
      <c r="AR321" s="2">
        <f t="shared" si="78"/>
        <v>0</v>
      </c>
      <c r="AS321" s="2">
        <f t="shared" si="79"/>
        <v>0</v>
      </c>
      <c r="AT321" s="2">
        <f t="shared" si="80"/>
        <v>0</v>
      </c>
      <c r="AU321" s="9">
        <f t="shared" si="81"/>
        <v>0</v>
      </c>
    </row>
    <row r="322" spans="1:47" s="202" customFormat="1">
      <c r="A322" s="277"/>
      <c r="B322" s="277"/>
      <c r="C322" s="226"/>
      <c r="D322" s="235"/>
      <c r="E322" s="204"/>
      <c r="F322" s="198"/>
      <c r="G322" s="198"/>
      <c r="H322" s="198"/>
      <c r="I322" s="198"/>
      <c r="J322" s="117"/>
      <c r="K322" s="113"/>
      <c r="L322" s="113"/>
      <c r="M322" s="113"/>
      <c r="N322" s="113"/>
      <c r="O322" s="113"/>
      <c r="P322" s="205"/>
      <c r="Q322" s="2">
        <f t="shared" si="68"/>
        <v>0</v>
      </c>
      <c r="R322" s="2">
        <f>IF(D322='User Input'!$C$1,1,0)</f>
        <v>0</v>
      </c>
      <c r="S322" s="2">
        <f t="shared" si="72"/>
        <v>0</v>
      </c>
      <c r="T322" s="2">
        <f t="shared" si="73"/>
        <v>0</v>
      </c>
      <c r="U322" s="2">
        <f t="shared" si="69"/>
        <v>0</v>
      </c>
      <c r="V322" s="2">
        <f t="shared" si="70"/>
        <v>0</v>
      </c>
      <c r="W322" s="9">
        <f t="shared" si="71"/>
        <v>0</v>
      </c>
      <c r="X322" s="221"/>
      <c r="Y322" s="276"/>
      <c r="Z322" s="209"/>
      <c r="AA322" s="235"/>
      <c r="AB322" s="206"/>
      <c r="AC322" s="198"/>
      <c r="AD322" s="198"/>
      <c r="AE322" s="198"/>
      <c r="AF322" s="198"/>
      <c r="AG322" s="216"/>
      <c r="AH322" s="199"/>
      <c r="AI322" s="197"/>
      <c r="AJ322" s="197"/>
      <c r="AK322" s="113"/>
      <c r="AL322" s="113"/>
      <c r="AM322" s="113"/>
      <c r="AN322" s="2">
        <f t="shared" si="74"/>
        <v>0</v>
      </c>
      <c r="AO322" s="2">
        <f t="shared" si="75"/>
        <v>0</v>
      </c>
      <c r="AP322" s="2">
        <f>IF(AA322='User Input'!$C$1,1,0)</f>
        <v>0</v>
      </c>
      <c r="AQ322" s="2">
        <f t="shared" si="77"/>
        <v>0</v>
      </c>
      <c r="AR322" s="2">
        <f t="shared" si="78"/>
        <v>0</v>
      </c>
      <c r="AS322" s="2">
        <f t="shared" si="79"/>
        <v>0</v>
      </c>
      <c r="AT322" s="2">
        <f t="shared" si="80"/>
        <v>0</v>
      </c>
      <c r="AU322" s="9">
        <f t="shared" si="81"/>
        <v>0</v>
      </c>
    </row>
    <row r="323" spans="1:47" s="202" customFormat="1">
      <c r="A323" s="277"/>
      <c r="B323" s="277"/>
      <c r="C323" s="226"/>
      <c r="D323" s="235"/>
      <c r="E323" s="204"/>
      <c r="F323" s="198"/>
      <c r="G323" s="198"/>
      <c r="H323" s="198"/>
      <c r="I323" s="198"/>
      <c r="J323" s="117"/>
      <c r="K323" s="113"/>
      <c r="L323" s="113"/>
      <c r="M323" s="113"/>
      <c r="N323" s="113"/>
      <c r="O323" s="113"/>
      <c r="P323" s="205"/>
      <c r="Q323" s="2">
        <f t="shared" ref="Q323:Q386" si="82">P323*K323</f>
        <v>0</v>
      </c>
      <c r="R323" s="2">
        <f>IF(D323='User Input'!$C$1,1,0)</f>
        <v>0</v>
      </c>
      <c r="S323" s="2">
        <f t="shared" si="72"/>
        <v>0</v>
      </c>
      <c r="T323" s="2">
        <f t="shared" si="73"/>
        <v>0</v>
      </c>
      <c r="U323" s="2">
        <f t="shared" ref="U323:U386" si="83">C323</f>
        <v>0</v>
      </c>
      <c r="V323" s="2">
        <f t="shared" ref="V323:V386" si="84">E323</f>
        <v>0</v>
      </c>
      <c r="W323" s="9">
        <f t="shared" ref="W323:W386" si="85">J323</f>
        <v>0</v>
      </c>
      <c r="X323" s="221"/>
      <c r="Y323" s="276"/>
      <c r="Z323" s="209"/>
      <c r="AA323" s="235"/>
      <c r="AB323" s="206"/>
      <c r="AC323" s="198"/>
      <c r="AD323" s="198"/>
      <c r="AE323" s="198"/>
      <c r="AF323" s="198"/>
      <c r="AG323" s="216"/>
      <c r="AH323" s="199"/>
      <c r="AI323" s="197"/>
      <c r="AJ323" s="197"/>
      <c r="AK323" s="113"/>
      <c r="AL323" s="113"/>
      <c r="AM323" s="113"/>
      <c r="AN323" s="2">
        <f t="shared" si="74"/>
        <v>0</v>
      </c>
      <c r="AO323" s="2">
        <f t="shared" si="75"/>
        <v>0</v>
      </c>
      <c r="AP323" s="2">
        <f>IF(AA323='User Input'!$C$1,1,0)</f>
        <v>0</v>
      </c>
      <c r="AQ323" s="2">
        <f t="shared" si="77"/>
        <v>0</v>
      </c>
      <c r="AR323" s="2">
        <f t="shared" si="78"/>
        <v>0</v>
      </c>
      <c r="AS323" s="2">
        <f t="shared" si="79"/>
        <v>0</v>
      </c>
      <c r="AT323" s="2">
        <f t="shared" si="80"/>
        <v>0</v>
      </c>
      <c r="AU323" s="9">
        <f t="shared" si="81"/>
        <v>0</v>
      </c>
    </row>
    <row r="324" spans="1:47" s="202" customFormat="1">
      <c r="A324" s="277"/>
      <c r="B324" s="277"/>
      <c r="C324" s="226"/>
      <c r="D324" s="235"/>
      <c r="E324" s="204"/>
      <c r="F324" s="198"/>
      <c r="G324" s="198"/>
      <c r="H324" s="198"/>
      <c r="I324" s="198"/>
      <c r="J324" s="117"/>
      <c r="K324" s="113"/>
      <c r="L324" s="113"/>
      <c r="M324" s="113"/>
      <c r="N324" s="113"/>
      <c r="O324" s="113"/>
      <c r="P324" s="205"/>
      <c r="Q324" s="2">
        <f t="shared" si="82"/>
        <v>0</v>
      </c>
      <c r="R324" s="2">
        <f>IF(D324='User Input'!$C$1,1,0)</f>
        <v>0</v>
      </c>
      <c r="S324" s="2">
        <f t="shared" ref="S324:S387" si="86">R324+S323</f>
        <v>0</v>
      </c>
      <c r="T324" s="2">
        <f t="shared" ref="T324:T387" si="87">IF(S324=S323,0,S324)</f>
        <v>0</v>
      </c>
      <c r="U324" s="2">
        <f t="shared" si="83"/>
        <v>0</v>
      </c>
      <c r="V324" s="2">
        <f t="shared" si="84"/>
        <v>0</v>
      </c>
      <c r="W324" s="9">
        <f t="shared" si="85"/>
        <v>0</v>
      </c>
      <c r="X324" s="221"/>
      <c r="Y324" s="276"/>
      <c r="Z324" s="226"/>
      <c r="AA324" s="235"/>
      <c r="AB324" s="206"/>
      <c r="AC324" s="198"/>
      <c r="AD324" s="198"/>
      <c r="AE324" s="198"/>
      <c r="AF324" s="198"/>
      <c r="AG324" s="216"/>
      <c r="AH324" s="199"/>
      <c r="AI324" s="197"/>
      <c r="AJ324" s="197"/>
      <c r="AK324" s="113"/>
      <c r="AL324" s="113"/>
      <c r="AM324" s="113"/>
      <c r="AN324" s="2">
        <f t="shared" ref="AN324:AN387" si="88">AI324*AH324</f>
        <v>0</v>
      </c>
      <c r="AO324" s="2">
        <f t="shared" ref="AO324:AO387" si="89">AJ324*AH324</f>
        <v>0</v>
      </c>
      <c r="AP324" s="2">
        <f>IF(AA324='User Input'!$C$1,1,0)</f>
        <v>0</v>
      </c>
      <c r="AQ324" s="2">
        <f t="shared" si="77"/>
        <v>0</v>
      </c>
      <c r="AR324" s="2">
        <f t="shared" si="78"/>
        <v>0</v>
      </c>
      <c r="AS324" s="2">
        <f t="shared" si="79"/>
        <v>0</v>
      </c>
      <c r="AT324" s="2">
        <f t="shared" si="80"/>
        <v>0</v>
      </c>
      <c r="AU324" s="9">
        <f t="shared" si="81"/>
        <v>0</v>
      </c>
    </row>
    <row r="325" spans="1:47" s="202" customFormat="1">
      <c r="A325" s="277"/>
      <c r="B325" s="277"/>
      <c r="C325" s="226"/>
      <c r="D325" s="235"/>
      <c r="E325" s="204"/>
      <c r="F325" s="198"/>
      <c r="G325" s="198"/>
      <c r="H325" s="198"/>
      <c r="I325" s="198"/>
      <c r="J325" s="117"/>
      <c r="K325" s="113"/>
      <c r="L325" s="113"/>
      <c r="M325" s="113"/>
      <c r="N325" s="113"/>
      <c r="O325" s="113"/>
      <c r="P325" s="205"/>
      <c r="Q325" s="2">
        <f t="shared" si="82"/>
        <v>0</v>
      </c>
      <c r="R325" s="2">
        <f>IF(D325='User Input'!$C$1,1,0)</f>
        <v>0</v>
      </c>
      <c r="S325" s="2">
        <f t="shared" si="86"/>
        <v>0</v>
      </c>
      <c r="T325" s="2">
        <f t="shared" si="87"/>
        <v>0</v>
      </c>
      <c r="U325" s="2">
        <f t="shared" si="83"/>
        <v>0</v>
      </c>
      <c r="V325" s="2">
        <f t="shared" si="84"/>
        <v>0</v>
      </c>
      <c r="W325" s="9">
        <f t="shared" si="85"/>
        <v>0</v>
      </c>
      <c r="X325" s="221"/>
      <c r="Y325" s="276"/>
      <c r="Z325" s="226"/>
      <c r="AA325" s="235"/>
      <c r="AB325" s="206"/>
      <c r="AC325" s="198"/>
      <c r="AD325" s="198"/>
      <c r="AE325" s="198"/>
      <c r="AF325" s="198"/>
      <c r="AG325" s="216"/>
      <c r="AH325" s="199"/>
      <c r="AI325" s="197"/>
      <c r="AJ325" s="197"/>
      <c r="AK325" s="113"/>
      <c r="AL325" s="113"/>
      <c r="AM325" s="113"/>
      <c r="AN325" s="2">
        <f t="shared" si="88"/>
        <v>0</v>
      </c>
      <c r="AO325" s="2">
        <f t="shared" si="89"/>
        <v>0</v>
      </c>
      <c r="AP325" s="2">
        <f>IF(AA325='User Input'!$C$1,1,0)</f>
        <v>0</v>
      </c>
      <c r="AQ325" s="2">
        <f t="shared" si="77"/>
        <v>0</v>
      </c>
      <c r="AR325" s="2">
        <f t="shared" si="78"/>
        <v>0</v>
      </c>
      <c r="AS325" s="2">
        <f t="shared" si="79"/>
        <v>0</v>
      </c>
      <c r="AT325" s="2">
        <f t="shared" si="80"/>
        <v>0</v>
      </c>
      <c r="AU325" s="9">
        <f t="shared" si="81"/>
        <v>0</v>
      </c>
    </row>
    <row r="326" spans="1:47" s="202" customFormat="1">
      <c r="A326" s="277"/>
      <c r="B326" s="277"/>
      <c r="C326" s="226"/>
      <c r="D326" s="235"/>
      <c r="E326" s="204"/>
      <c r="F326" s="198"/>
      <c r="G326" s="198"/>
      <c r="H326" s="198"/>
      <c r="I326" s="198"/>
      <c r="J326" s="117"/>
      <c r="K326" s="113"/>
      <c r="L326" s="113"/>
      <c r="M326" s="113"/>
      <c r="N326" s="113"/>
      <c r="O326" s="113"/>
      <c r="P326" s="205"/>
      <c r="Q326" s="2">
        <f t="shared" si="82"/>
        <v>0</v>
      </c>
      <c r="R326" s="2">
        <f>IF(D326='User Input'!$C$1,1,0)</f>
        <v>0</v>
      </c>
      <c r="S326" s="2">
        <f t="shared" si="86"/>
        <v>0</v>
      </c>
      <c r="T326" s="2">
        <f t="shared" si="87"/>
        <v>0</v>
      </c>
      <c r="U326" s="2">
        <f t="shared" si="83"/>
        <v>0</v>
      </c>
      <c r="V326" s="2">
        <f t="shared" si="84"/>
        <v>0</v>
      </c>
      <c r="W326" s="9">
        <f t="shared" si="85"/>
        <v>0</v>
      </c>
      <c r="X326" s="221"/>
      <c r="Y326" s="276"/>
      <c r="Z326" s="226"/>
      <c r="AA326" s="235"/>
      <c r="AB326" s="206"/>
      <c r="AC326" s="198"/>
      <c r="AD326" s="198"/>
      <c r="AE326" s="198"/>
      <c r="AF326" s="198"/>
      <c r="AG326" s="216"/>
      <c r="AH326" s="199"/>
      <c r="AI326" s="197"/>
      <c r="AJ326" s="197"/>
      <c r="AK326" s="113"/>
      <c r="AL326" s="113"/>
      <c r="AM326" s="113"/>
      <c r="AN326" s="2">
        <f t="shared" si="88"/>
        <v>0</v>
      </c>
      <c r="AO326" s="2">
        <f t="shared" si="89"/>
        <v>0</v>
      </c>
      <c r="AP326" s="2">
        <f>IF(AA326='User Input'!$C$1,1,0)</f>
        <v>0</v>
      </c>
      <c r="AQ326" s="2">
        <f t="shared" si="77"/>
        <v>0</v>
      </c>
      <c r="AR326" s="2">
        <f t="shared" si="78"/>
        <v>0</v>
      </c>
      <c r="AS326" s="2">
        <f t="shared" si="79"/>
        <v>0</v>
      </c>
      <c r="AT326" s="2">
        <f t="shared" si="80"/>
        <v>0</v>
      </c>
      <c r="AU326" s="9">
        <f t="shared" si="81"/>
        <v>0</v>
      </c>
    </row>
    <row r="327" spans="1:47" s="202" customFormat="1">
      <c r="A327" s="277"/>
      <c r="B327" s="277"/>
      <c r="C327" s="226"/>
      <c r="D327" s="235"/>
      <c r="E327" s="204"/>
      <c r="F327" s="198"/>
      <c r="G327" s="198"/>
      <c r="H327" s="198"/>
      <c r="I327" s="198"/>
      <c r="J327" s="117"/>
      <c r="K327" s="113"/>
      <c r="L327" s="113"/>
      <c r="M327" s="113"/>
      <c r="N327" s="113"/>
      <c r="O327" s="113"/>
      <c r="P327" s="205"/>
      <c r="Q327" s="2">
        <f t="shared" si="82"/>
        <v>0</v>
      </c>
      <c r="R327" s="2">
        <f>IF(D327='User Input'!$C$1,1,0)</f>
        <v>0</v>
      </c>
      <c r="S327" s="2">
        <f t="shared" si="86"/>
        <v>0</v>
      </c>
      <c r="T327" s="2">
        <f t="shared" si="87"/>
        <v>0</v>
      </c>
      <c r="U327" s="2">
        <f t="shared" si="83"/>
        <v>0</v>
      </c>
      <c r="V327" s="2">
        <f t="shared" si="84"/>
        <v>0</v>
      </c>
      <c r="W327" s="9">
        <f t="shared" si="85"/>
        <v>0</v>
      </c>
      <c r="X327" s="221"/>
      <c r="Y327" s="276"/>
      <c r="Z327" s="226"/>
      <c r="AA327" s="235"/>
      <c r="AB327" s="206"/>
      <c r="AC327" s="198"/>
      <c r="AD327" s="198"/>
      <c r="AE327" s="198"/>
      <c r="AF327" s="198"/>
      <c r="AG327" s="216"/>
      <c r="AH327" s="199"/>
      <c r="AI327" s="197"/>
      <c r="AJ327" s="197"/>
      <c r="AK327" s="113"/>
      <c r="AL327" s="113"/>
      <c r="AM327" s="113"/>
      <c r="AN327" s="2">
        <f t="shared" si="88"/>
        <v>0</v>
      </c>
      <c r="AO327" s="2">
        <f t="shared" si="89"/>
        <v>0</v>
      </c>
      <c r="AP327" s="2">
        <f>IF(AA327='User Input'!$C$1,1,0)</f>
        <v>0</v>
      </c>
      <c r="AQ327" s="2">
        <f t="shared" si="77"/>
        <v>0</v>
      </c>
      <c r="AR327" s="2">
        <f t="shared" si="78"/>
        <v>0</v>
      </c>
      <c r="AS327" s="2">
        <f t="shared" si="79"/>
        <v>0</v>
      </c>
      <c r="AT327" s="2">
        <f t="shared" si="80"/>
        <v>0</v>
      </c>
      <c r="AU327" s="9">
        <f t="shared" si="81"/>
        <v>0</v>
      </c>
    </row>
    <row r="328" spans="1:47" s="202" customFormat="1">
      <c r="A328" s="277"/>
      <c r="B328" s="277"/>
      <c r="C328" s="226"/>
      <c r="D328" s="235"/>
      <c r="E328" s="204"/>
      <c r="F328" s="198"/>
      <c r="G328" s="198"/>
      <c r="H328" s="198"/>
      <c r="I328" s="198"/>
      <c r="J328" s="117"/>
      <c r="K328" s="113"/>
      <c r="L328" s="113"/>
      <c r="M328" s="113"/>
      <c r="N328" s="113"/>
      <c r="O328" s="113"/>
      <c r="P328" s="205"/>
      <c r="Q328" s="2">
        <f t="shared" si="82"/>
        <v>0</v>
      </c>
      <c r="R328" s="2">
        <f>IF(D328='User Input'!$C$1,1,0)</f>
        <v>0</v>
      </c>
      <c r="S328" s="2">
        <f t="shared" si="86"/>
        <v>0</v>
      </c>
      <c r="T328" s="2">
        <f t="shared" si="87"/>
        <v>0</v>
      </c>
      <c r="U328" s="2">
        <f t="shared" si="83"/>
        <v>0</v>
      </c>
      <c r="V328" s="2">
        <f t="shared" si="84"/>
        <v>0</v>
      </c>
      <c r="W328" s="9">
        <f t="shared" si="85"/>
        <v>0</v>
      </c>
      <c r="X328" s="221"/>
      <c r="Y328" s="276"/>
      <c r="Z328" s="226"/>
      <c r="AA328" s="235"/>
      <c r="AB328" s="206"/>
      <c r="AC328" s="198"/>
      <c r="AD328" s="198"/>
      <c r="AE328" s="198"/>
      <c r="AF328" s="198"/>
      <c r="AG328" s="216"/>
      <c r="AH328" s="199"/>
      <c r="AI328" s="197"/>
      <c r="AJ328" s="197"/>
      <c r="AK328" s="113"/>
      <c r="AL328" s="113"/>
      <c r="AM328" s="113"/>
      <c r="AN328" s="2">
        <f t="shared" si="88"/>
        <v>0</v>
      </c>
      <c r="AO328" s="2">
        <f t="shared" si="89"/>
        <v>0</v>
      </c>
      <c r="AP328" s="2">
        <f>IF(AA328='User Input'!$C$1,1,0)</f>
        <v>0</v>
      </c>
      <c r="AQ328" s="2">
        <f t="shared" si="77"/>
        <v>0</v>
      </c>
      <c r="AR328" s="2">
        <f t="shared" si="78"/>
        <v>0</v>
      </c>
      <c r="AS328" s="2">
        <f t="shared" si="79"/>
        <v>0</v>
      </c>
      <c r="AT328" s="2">
        <f t="shared" si="80"/>
        <v>0</v>
      </c>
      <c r="AU328" s="9">
        <f t="shared" si="81"/>
        <v>0</v>
      </c>
    </row>
    <row r="329" spans="1:47" s="202" customFormat="1">
      <c r="A329" s="277"/>
      <c r="B329" s="277"/>
      <c r="C329" s="226"/>
      <c r="D329" s="235"/>
      <c r="E329" s="204"/>
      <c r="F329" s="198"/>
      <c r="G329" s="198"/>
      <c r="H329" s="198"/>
      <c r="I329" s="198"/>
      <c r="J329" s="117"/>
      <c r="K329" s="113"/>
      <c r="L329" s="113"/>
      <c r="M329" s="113"/>
      <c r="N329" s="113"/>
      <c r="O329" s="113"/>
      <c r="P329" s="205"/>
      <c r="Q329" s="2">
        <f t="shared" si="82"/>
        <v>0</v>
      </c>
      <c r="R329" s="2">
        <f>IF(D329='User Input'!$C$1,1,0)</f>
        <v>0</v>
      </c>
      <c r="S329" s="2">
        <f t="shared" si="86"/>
        <v>0</v>
      </c>
      <c r="T329" s="2">
        <f t="shared" si="87"/>
        <v>0</v>
      </c>
      <c r="U329" s="2">
        <f t="shared" si="83"/>
        <v>0</v>
      </c>
      <c r="V329" s="2">
        <f t="shared" si="84"/>
        <v>0</v>
      </c>
      <c r="W329" s="9">
        <f t="shared" si="85"/>
        <v>0</v>
      </c>
      <c r="X329" s="221"/>
      <c r="Y329" s="276"/>
      <c r="Z329" s="209"/>
      <c r="AA329" s="235"/>
      <c r="AB329" s="206"/>
      <c r="AC329" s="198"/>
      <c r="AD329" s="198"/>
      <c r="AE329" s="198"/>
      <c r="AF329" s="198"/>
      <c r="AG329" s="216"/>
      <c r="AH329" s="199"/>
      <c r="AI329" s="197"/>
      <c r="AJ329" s="197"/>
      <c r="AK329" s="113"/>
      <c r="AL329" s="113"/>
      <c r="AM329" s="113"/>
      <c r="AN329" s="2">
        <f t="shared" si="88"/>
        <v>0</v>
      </c>
      <c r="AO329" s="2">
        <f t="shared" si="89"/>
        <v>0</v>
      </c>
      <c r="AP329" s="2">
        <f>IF(AA329='User Input'!$C$1,1,0)</f>
        <v>0</v>
      </c>
      <c r="AQ329" s="2">
        <f t="shared" si="77"/>
        <v>0</v>
      </c>
      <c r="AR329" s="2">
        <f t="shared" si="78"/>
        <v>0</v>
      </c>
      <c r="AS329" s="2">
        <f t="shared" si="79"/>
        <v>0</v>
      </c>
      <c r="AT329" s="2">
        <f t="shared" si="80"/>
        <v>0</v>
      </c>
      <c r="AU329" s="9">
        <f t="shared" si="81"/>
        <v>0</v>
      </c>
    </row>
    <row r="330" spans="1:47" s="202" customFormat="1">
      <c r="A330" s="277"/>
      <c r="B330" s="277"/>
      <c r="C330" s="226"/>
      <c r="D330" s="235"/>
      <c r="E330" s="204"/>
      <c r="F330" s="198"/>
      <c r="G330" s="198"/>
      <c r="H330" s="198"/>
      <c r="I330" s="198"/>
      <c r="J330" s="117"/>
      <c r="K330" s="113"/>
      <c r="L330" s="113"/>
      <c r="M330" s="113"/>
      <c r="N330" s="113"/>
      <c r="O330" s="113"/>
      <c r="P330" s="205"/>
      <c r="Q330" s="2">
        <f t="shared" si="82"/>
        <v>0</v>
      </c>
      <c r="R330" s="2">
        <f>IF(D330='User Input'!$C$1,1,0)</f>
        <v>0</v>
      </c>
      <c r="S330" s="2">
        <f t="shared" si="86"/>
        <v>0</v>
      </c>
      <c r="T330" s="2">
        <f t="shared" si="87"/>
        <v>0</v>
      </c>
      <c r="U330" s="2">
        <f t="shared" si="83"/>
        <v>0</v>
      </c>
      <c r="V330" s="2">
        <f t="shared" si="84"/>
        <v>0</v>
      </c>
      <c r="W330" s="9">
        <f t="shared" si="85"/>
        <v>0</v>
      </c>
      <c r="X330" s="221"/>
      <c r="Y330" s="276"/>
      <c r="Z330" s="209"/>
      <c r="AA330" s="235"/>
      <c r="AB330" s="206"/>
      <c r="AC330" s="198"/>
      <c r="AD330" s="198"/>
      <c r="AE330" s="198"/>
      <c r="AF330" s="198"/>
      <c r="AG330" s="216"/>
      <c r="AH330" s="199"/>
      <c r="AI330" s="197"/>
      <c r="AJ330" s="197"/>
      <c r="AK330" s="113"/>
      <c r="AL330" s="113"/>
      <c r="AM330" s="113"/>
      <c r="AN330" s="2">
        <f t="shared" si="88"/>
        <v>0</v>
      </c>
      <c r="AO330" s="2">
        <f t="shared" si="89"/>
        <v>0</v>
      </c>
      <c r="AP330" s="2">
        <f>IF(AA330='User Input'!$C$1,1,0)</f>
        <v>0</v>
      </c>
      <c r="AQ330" s="2">
        <f t="shared" si="77"/>
        <v>0</v>
      </c>
      <c r="AR330" s="2">
        <f t="shared" si="78"/>
        <v>0</v>
      </c>
      <c r="AS330" s="2">
        <f t="shared" si="79"/>
        <v>0</v>
      </c>
      <c r="AT330" s="2">
        <f t="shared" si="80"/>
        <v>0</v>
      </c>
      <c r="AU330" s="9">
        <f t="shared" si="81"/>
        <v>0</v>
      </c>
    </row>
    <row r="331" spans="1:47" s="202" customFormat="1">
      <c r="A331" s="277"/>
      <c r="B331" s="277"/>
      <c r="C331" s="226"/>
      <c r="D331" s="235"/>
      <c r="E331" s="204"/>
      <c r="F331" s="198"/>
      <c r="G331" s="198"/>
      <c r="H331" s="198"/>
      <c r="I331" s="198"/>
      <c r="J331" s="117"/>
      <c r="K331" s="113"/>
      <c r="L331" s="113"/>
      <c r="M331" s="113"/>
      <c r="N331" s="113"/>
      <c r="O331" s="113"/>
      <c r="P331" s="205"/>
      <c r="Q331" s="2">
        <f t="shared" si="82"/>
        <v>0</v>
      </c>
      <c r="R331" s="2">
        <f>IF(D331='User Input'!$C$1,1,0)</f>
        <v>0</v>
      </c>
      <c r="S331" s="2">
        <f t="shared" si="86"/>
        <v>0</v>
      </c>
      <c r="T331" s="2">
        <f t="shared" si="87"/>
        <v>0</v>
      </c>
      <c r="U331" s="2">
        <f t="shared" si="83"/>
        <v>0</v>
      </c>
      <c r="V331" s="2">
        <f t="shared" si="84"/>
        <v>0</v>
      </c>
      <c r="W331" s="9">
        <f t="shared" si="85"/>
        <v>0</v>
      </c>
      <c r="X331" s="221"/>
      <c r="Y331" s="276"/>
      <c r="Z331" s="209"/>
      <c r="AA331" s="235"/>
      <c r="AB331" s="206"/>
      <c r="AC331" s="198"/>
      <c r="AD331" s="198"/>
      <c r="AE331" s="198"/>
      <c r="AF331" s="198"/>
      <c r="AG331" s="216"/>
      <c r="AH331" s="199"/>
      <c r="AI331" s="197"/>
      <c r="AJ331" s="197"/>
      <c r="AK331" s="113"/>
      <c r="AL331" s="113"/>
      <c r="AM331" s="113"/>
      <c r="AN331" s="2">
        <f t="shared" si="88"/>
        <v>0</v>
      </c>
      <c r="AO331" s="2">
        <f t="shared" si="89"/>
        <v>0</v>
      </c>
      <c r="AP331" s="2">
        <f>IF(AA331='User Input'!$C$1,1,0)</f>
        <v>0</v>
      </c>
      <c r="AQ331" s="2">
        <f t="shared" si="77"/>
        <v>0</v>
      </c>
      <c r="AR331" s="2">
        <f t="shared" si="78"/>
        <v>0</v>
      </c>
      <c r="AS331" s="2">
        <f t="shared" si="79"/>
        <v>0</v>
      </c>
      <c r="AT331" s="2">
        <f t="shared" si="80"/>
        <v>0</v>
      </c>
      <c r="AU331" s="9">
        <f t="shared" si="81"/>
        <v>0</v>
      </c>
    </row>
    <row r="332" spans="1:47" s="202" customFormat="1">
      <c r="A332" s="277"/>
      <c r="B332" s="277"/>
      <c r="C332" s="226"/>
      <c r="D332" s="235"/>
      <c r="E332" s="204"/>
      <c r="F332" s="198"/>
      <c r="G332" s="198"/>
      <c r="H332" s="198"/>
      <c r="I332" s="198"/>
      <c r="J332" s="117"/>
      <c r="K332" s="113"/>
      <c r="L332" s="113"/>
      <c r="M332" s="113"/>
      <c r="N332" s="113"/>
      <c r="O332" s="113"/>
      <c r="P332" s="205"/>
      <c r="Q332" s="2">
        <f t="shared" si="82"/>
        <v>0</v>
      </c>
      <c r="R332" s="2">
        <f>IF(D332='User Input'!$C$1,1,0)</f>
        <v>0</v>
      </c>
      <c r="S332" s="2">
        <f t="shared" si="86"/>
        <v>0</v>
      </c>
      <c r="T332" s="2">
        <f t="shared" si="87"/>
        <v>0</v>
      </c>
      <c r="U332" s="2">
        <f t="shared" si="83"/>
        <v>0</v>
      </c>
      <c r="V332" s="2">
        <f t="shared" si="84"/>
        <v>0</v>
      </c>
      <c r="W332" s="9">
        <f t="shared" si="85"/>
        <v>0</v>
      </c>
      <c r="X332" s="221"/>
      <c r="Y332" s="276"/>
      <c r="Z332" s="209"/>
      <c r="AA332" s="235"/>
      <c r="AB332" s="206"/>
      <c r="AC332" s="198"/>
      <c r="AD332" s="198"/>
      <c r="AE332" s="198"/>
      <c r="AF332" s="198"/>
      <c r="AG332" s="216"/>
      <c r="AH332" s="199"/>
      <c r="AI332" s="197"/>
      <c r="AJ332" s="197"/>
      <c r="AK332" s="113"/>
      <c r="AL332" s="113"/>
      <c r="AM332" s="113"/>
      <c r="AN332" s="2">
        <f t="shared" si="88"/>
        <v>0</v>
      </c>
      <c r="AO332" s="2">
        <f t="shared" si="89"/>
        <v>0</v>
      </c>
      <c r="AP332" s="2">
        <f>IF(AA332='User Input'!$C$1,1,0)</f>
        <v>0</v>
      </c>
      <c r="AQ332" s="2">
        <f t="shared" si="77"/>
        <v>0</v>
      </c>
      <c r="AR332" s="2">
        <f t="shared" si="78"/>
        <v>0</v>
      </c>
      <c r="AS332" s="2">
        <f t="shared" si="79"/>
        <v>0</v>
      </c>
      <c r="AT332" s="2">
        <f t="shared" si="80"/>
        <v>0</v>
      </c>
      <c r="AU332" s="9">
        <f t="shared" si="81"/>
        <v>0</v>
      </c>
    </row>
    <row r="333" spans="1:47" s="202" customFormat="1">
      <c r="A333" s="277"/>
      <c r="B333" s="277"/>
      <c r="C333" s="226"/>
      <c r="D333" s="235"/>
      <c r="E333" s="204"/>
      <c r="F333" s="198"/>
      <c r="G333" s="198"/>
      <c r="H333" s="198"/>
      <c r="I333" s="198"/>
      <c r="J333" s="117"/>
      <c r="K333" s="113"/>
      <c r="L333" s="113"/>
      <c r="M333" s="113"/>
      <c r="N333" s="113"/>
      <c r="O333" s="113"/>
      <c r="P333" s="205"/>
      <c r="Q333" s="2">
        <f t="shared" si="82"/>
        <v>0</v>
      </c>
      <c r="R333" s="2">
        <f>IF(D333='User Input'!$C$1,1,0)</f>
        <v>0</v>
      </c>
      <c r="S333" s="2">
        <f t="shared" si="86"/>
        <v>0</v>
      </c>
      <c r="T333" s="2">
        <f t="shared" si="87"/>
        <v>0</v>
      </c>
      <c r="U333" s="2">
        <f t="shared" si="83"/>
        <v>0</v>
      </c>
      <c r="V333" s="2">
        <f t="shared" si="84"/>
        <v>0</v>
      </c>
      <c r="W333" s="9">
        <f t="shared" si="85"/>
        <v>0</v>
      </c>
      <c r="X333" s="221"/>
      <c r="Y333" s="276"/>
      <c r="Z333" s="226"/>
      <c r="AA333" s="235"/>
      <c r="AB333" s="206"/>
      <c r="AC333" s="198"/>
      <c r="AD333" s="198"/>
      <c r="AE333" s="198"/>
      <c r="AF333" s="198"/>
      <c r="AG333" s="216"/>
      <c r="AH333" s="199"/>
      <c r="AI333" s="197"/>
      <c r="AJ333" s="197"/>
      <c r="AK333" s="113"/>
      <c r="AL333" s="113"/>
      <c r="AM333" s="113"/>
      <c r="AN333" s="2">
        <f t="shared" si="88"/>
        <v>0</v>
      </c>
      <c r="AO333" s="2">
        <f t="shared" si="89"/>
        <v>0</v>
      </c>
      <c r="AP333" s="2">
        <f>IF(AA333='User Input'!$C$1,1,0)</f>
        <v>0</v>
      </c>
      <c r="AQ333" s="2">
        <f t="shared" si="77"/>
        <v>0</v>
      </c>
      <c r="AR333" s="2">
        <f t="shared" si="78"/>
        <v>0</v>
      </c>
      <c r="AS333" s="2">
        <f t="shared" si="79"/>
        <v>0</v>
      </c>
      <c r="AT333" s="2">
        <f t="shared" si="80"/>
        <v>0</v>
      </c>
      <c r="AU333" s="9">
        <f t="shared" si="81"/>
        <v>0</v>
      </c>
    </row>
    <row r="334" spans="1:47" s="202" customFormat="1">
      <c r="A334" s="277"/>
      <c r="B334" s="277"/>
      <c r="C334" s="226"/>
      <c r="D334" s="235"/>
      <c r="E334" s="204"/>
      <c r="F334" s="198"/>
      <c r="G334" s="198"/>
      <c r="H334" s="198"/>
      <c r="I334" s="198"/>
      <c r="J334" s="117"/>
      <c r="K334" s="113"/>
      <c r="L334" s="113"/>
      <c r="M334" s="113"/>
      <c r="N334" s="113"/>
      <c r="O334" s="113"/>
      <c r="P334" s="205"/>
      <c r="Q334" s="2">
        <f t="shared" si="82"/>
        <v>0</v>
      </c>
      <c r="R334" s="2">
        <f>IF(D334='User Input'!$C$1,1,0)</f>
        <v>0</v>
      </c>
      <c r="S334" s="2">
        <f t="shared" si="86"/>
        <v>0</v>
      </c>
      <c r="T334" s="2">
        <f t="shared" si="87"/>
        <v>0</v>
      </c>
      <c r="U334" s="2">
        <f t="shared" si="83"/>
        <v>0</v>
      </c>
      <c r="V334" s="2">
        <f t="shared" si="84"/>
        <v>0</v>
      </c>
      <c r="W334" s="9">
        <f t="shared" si="85"/>
        <v>0</v>
      </c>
      <c r="X334" s="221"/>
      <c r="Y334" s="276"/>
      <c r="Z334" s="226"/>
      <c r="AA334" s="235"/>
      <c r="AB334" s="206"/>
      <c r="AC334" s="198"/>
      <c r="AD334" s="198"/>
      <c r="AE334" s="198"/>
      <c r="AF334" s="198"/>
      <c r="AG334" s="216"/>
      <c r="AH334" s="199"/>
      <c r="AI334" s="197"/>
      <c r="AJ334" s="197"/>
      <c r="AK334" s="113"/>
      <c r="AL334" s="113"/>
      <c r="AM334" s="113"/>
      <c r="AN334" s="2">
        <f t="shared" si="88"/>
        <v>0</v>
      </c>
      <c r="AO334" s="2">
        <f t="shared" si="89"/>
        <v>0</v>
      </c>
      <c r="AP334" s="2">
        <f>IF(AA334='User Input'!$C$1,1,0)</f>
        <v>0</v>
      </c>
      <c r="AQ334" s="2">
        <f t="shared" si="77"/>
        <v>0</v>
      </c>
      <c r="AR334" s="2">
        <f t="shared" si="78"/>
        <v>0</v>
      </c>
      <c r="AS334" s="2">
        <f t="shared" si="79"/>
        <v>0</v>
      </c>
      <c r="AT334" s="2">
        <f t="shared" si="80"/>
        <v>0</v>
      </c>
      <c r="AU334" s="9">
        <f t="shared" si="81"/>
        <v>0</v>
      </c>
    </row>
    <row r="335" spans="1:47" s="202" customFormat="1">
      <c r="A335" s="277"/>
      <c r="B335" s="277"/>
      <c r="C335" s="226"/>
      <c r="D335" s="235"/>
      <c r="E335" s="204"/>
      <c r="F335" s="198"/>
      <c r="G335" s="198"/>
      <c r="H335" s="198"/>
      <c r="I335" s="198"/>
      <c r="J335" s="117"/>
      <c r="K335" s="113"/>
      <c r="L335" s="113"/>
      <c r="M335" s="113"/>
      <c r="N335" s="113"/>
      <c r="O335" s="113"/>
      <c r="P335" s="205"/>
      <c r="Q335" s="2">
        <f t="shared" si="82"/>
        <v>0</v>
      </c>
      <c r="R335" s="2">
        <f>IF(D335='User Input'!$C$1,1,0)</f>
        <v>0</v>
      </c>
      <c r="S335" s="2">
        <f t="shared" si="86"/>
        <v>0</v>
      </c>
      <c r="T335" s="2">
        <f t="shared" si="87"/>
        <v>0</v>
      </c>
      <c r="U335" s="2">
        <f t="shared" si="83"/>
        <v>0</v>
      </c>
      <c r="V335" s="2">
        <f t="shared" si="84"/>
        <v>0</v>
      </c>
      <c r="W335" s="9">
        <f t="shared" si="85"/>
        <v>0</v>
      </c>
      <c r="X335" s="221"/>
      <c r="Y335" s="276"/>
      <c r="Z335" s="209"/>
      <c r="AA335" s="235"/>
      <c r="AB335" s="206"/>
      <c r="AC335" s="198"/>
      <c r="AD335" s="198"/>
      <c r="AE335" s="198"/>
      <c r="AF335" s="198"/>
      <c r="AG335" s="216"/>
      <c r="AH335" s="199"/>
      <c r="AI335" s="197"/>
      <c r="AJ335" s="197"/>
      <c r="AK335" s="113"/>
      <c r="AL335" s="113"/>
      <c r="AM335" s="113"/>
      <c r="AN335" s="2">
        <f t="shared" si="88"/>
        <v>0</v>
      </c>
      <c r="AO335" s="2">
        <f t="shared" si="89"/>
        <v>0</v>
      </c>
      <c r="AP335" s="2">
        <f>IF(AA335='User Input'!$C$1,1,0)</f>
        <v>0</v>
      </c>
      <c r="AQ335" s="2">
        <f t="shared" si="77"/>
        <v>0</v>
      </c>
      <c r="AR335" s="2">
        <f t="shared" si="78"/>
        <v>0</v>
      </c>
      <c r="AS335" s="2">
        <f t="shared" si="79"/>
        <v>0</v>
      </c>
      <c r="AT335" s="2">
        <f t="shared" si="80"/>
        <v>0</v>
      </c>
      <c r="AU335" s="9">
        <f t="shared" si="81"/>
        <v>0</v>
      </c>
    </row>
    <row r="336" spans="1:47" s="202" customFormat="1">
      <c r="A336" s="277"/>
      <c r="B336" s="277"/>
      <c r="C336" s="226"/>
      <c r="D336" s="235"/>
      <c r="E336" s="204"/>
      <c r="F336" s="198"/>
      <c r="G336" s="198"/>
      <c r="H336" s="198"/>
      <c r="I336" s="198"/>
      <c r="J336" s="117"/>
      <c r="K336" s="113"/>
      <c r="L336" s="113"/>
      <c r="M336" s="113"/>
      <c r="N336" s="113"/>
      <c r="O336" s="113"/>
      <c r="P336" s="205"/>
      <c r="Q336" s="2">
        <f t="shared" si="82"/>
        <v>0</v>
      </c>
      <c r="R336" s="2">
        <f>IF(D336='User Input'!$C$1,1,0)</f>
        <v>0</v>
      </c>
      <c r="S336" s="2">
        <f t="shared" si="86"/>
        <v>0</v>
      </c>
      <c r="T336" s="2">
        <f t="shared" si="87"/>
        <v>0</v>
      </c>
      <c r="U336" s="2">
        <f t="shared" si="83"/>
        <v>0</v>
      </c>
      <c r="V336" s="2">
        <f t="shared" si="84"/>
        <v>0</v>
      </c>
      <c r="W336" s="9">
        <f t="shared" si="85"/>
        <v>0</v>
      </c>
      <c r="X336" s="221"/>
      <c r="Y336" s="276"/>
      <c r="Z336" s="209"/>
      <c r="AA336" s="235"/>
      <c r="AB336" s="206"/>
      <c r="AC336" s="198"/>
      <c r="AD336" s="198"/>
      <c r="AE336" s="198"/>
      <c r="AF336" s="198"/>
      <c r="AG336" s="216"/>
      <c r="AH336" s="199"/>
      <c r="AI336" s="197"/>
      <c r="AJ336" s="197"/>
      <c r="AK336" s="113"/>
      <c r="AL336" s="113"/>
      <c r="AM336" s="113"/>
      <c r="AN336" s="2">
        <f t="shared" si="88"/>
        <v>0</v>
      </c>
      <c r="AO336" s="2">
        <f t="shared" si="89"/>
        <v>0</v>
      </c>
      <c r="AP336" s="2">
        <f>IF(AA336='User Input'!$C$1,1,0)</f>
        <v>0</v>
      </c>
      <c r="AQ336" s="2">
        <f t="shared" si="77"/>
        <v>0</v>
      </c>
      <c r="AR336" s="2">
        <f t="shared" si="78"/>
        <v>0</v>
      </c>
      <c r="AS336" s="2">
        <f t="shared" si="79"/>
        <v>0</v>
      </c>
      <c r="AT336" s="2">
        <f t="shared" si="80"/>
        <v>0</v>
      </c>
      <c r="AU336" s="9">
        <f t="shared" si="81"/>
        <v>0</v>
      </c>
    </row>
    <row r="337" spans="1:47" s="202" customFormat="1">
      <c r="A337" s="277"/>
      <c r="B337" s="277"/>
      <c r="C337" s="226"/>
      <c r="D337" s="235"/>
      <c r="E337" s="204"/>
      <c r="F337" s="198"/>
      <c r="G337" s="198"/>
      <c r="H337" s="198"/>
      <c r="I337" s="198"/>
      <c r="J337" s="117"/>
      <c r="K337" s="113"/>
      <c r="L337" s="113"/>
      <c r="M337" s="113"/>
      <c r="N337" s="113"/>
      <c r="O337" s="113"/>
      <c r="P337" s="205"/>
      <c r="Q337" s="2">
        <f t="shared" si="82"/>
        <v>0</v>
      </c>
      <c r="R337" s="2">
        <f>IF(D337='User Input'!$C$1,1,0)</f>
        <v>0</v>
      </c>
      <c r="S337" s="2">
        <f t="shared" si="86"/>
        <v>0</v>
      </c>
      <c r="T337" s="2">
        <f t="shared" si="87"/>
        <v>0</v>
      </c>
      <c r="U337" s="2">
        <f t="shared" si="83"/>
        <v>0</v>
      </c>
      <c r="V337" s="2">
        <f t="shared" si="84"/>
        <v>0</v>
      </c>
      <c r="W337" s="9">
        <f t="shared" si="85"/>
        <v>0</v>
      </c>
      <c r="X337" s="221"/>
      <c r="Y337" s="276"/>
      <c r="Z337" s="209"/>
      <c r="AA337" s="235"/>
      <c r="AB337" s="206"/>
      <c r="AC337" s="198"/>
      <c r="AD337" s="198"/>
      <c r="AE337" s="198"/>
      <c r="AF337" s="198"/>
      <c r="AG337" s="216"/>
      <c r="AH337" s="199"/>
      <c r="AI337" s="197"/>
      <c r="AJ337" s="197"/>
      <c r="AK337" s="113"/>
      <c r="AL337" s="113"/>
      <c r="AM337" s="113"/>
      <c r="AN337" s="2">
        <f t="shared" si="88"/>
        <v>0</v>
      </c>
      <c r="AO337" s="2">
        <f t="shared" si="89"/>
        <v>0</v>
      </c>
      <c r="AP337" s="2">
        <f>IF(AA337='User Input'!$C$1,1,0)</f>
        <v>0</v>
      </c>
      <c r="AQ337" s="2">
        <f t="shared" si="77"/>
        <v>0</v>
      </c>
      <c r="AR337" s="2">
        <f t="shared" si="78"/>
        <v>0</v>
      </c>
      <c r="AS337" s="2">
        <f t="shared" si="79"/>
        <v>0</v>
      </c>
      <c r="AT337" s="2">
        <f t="shared" si="80"/>
        <v>0</v>
      </c>
      <c r="AU337" s="9">
        <f t="shared" si="81"/>
        <v>0</v>
      </c>
    </row>
    <row r="338" spans="1:47" s="202" customFormat="1">
      <c r="A338" s="277"/>
      <c r="B338" s="277"/>
      <c r="C338" s="226"/>
      <c r="D338" s="235"/>
      <c r="E338" s="204"/>
      <c r="F338" s="198"/>
      <c r="G338" s="198"/>
      <c r="H338" s="198"/>
      <c r="I338" s="198"/>
      <c r="J338" s="117"/>
      <c r="K338" s="113"/>
      <c r="L338" s="113"/>
      <c r="M338" s="113"/>
      <c r="N338" s="113"/>
      <c r="O338" s="113"/>
      <c r="P338" s="205"/>
      <c r="Q338" s="2">
        <f t="shared" si="82"/>
        <v>0</v>
      </c>
      <c r="R338" s="2">
        <f>IF(D338='User Input'!$C$1,1,0)</f>
        <v>0</v>
      </c>
      <c r="S338" s="2">
        <f t="shared" si="86"/>
        <v>0</v>
      </c>
      <c r="T338" s="2">
        <f t="shared" si="87"/>
        <v>0</v>
      </c>
      <c r="U338" s="2">
        <f t="shared" si="83"/>
        <v>0</v>
      </c>
      <c r="V338" s="2">
        <f t="shared" si="84"/>
        <v>0</v>
      </c>
      <c r="W338" s="9">
        <f t="shared" si="85"/>
        <v>0</v>
      </c>
      <c r="X338" s="221"/>
      <c r="Y338" s="276"/>
      <c r="Z338" s="226"/>
      <c r="AA338" s="235"/>
      <c r="AB338" s="206"/>
      <c r="AC338" s="198"/>
      <c r="AD338" s="198"/>
      <c r="AE338" s="198"/>
      <c r="AF338" s="198"/>
      <c r="AG338" s="216"/>
      <c r="AH338" s="199"/>
      <c r="AI338" s="197"/>
      <c r="AJ338" s="197"/>
      <c r="AK338" s="113"/>
      <c r="AL338" s="113"/>
      <c r="AM338" s="113"/>
      <c r="AN338" s="2">
        <f t="shared" si="88"/>
        <v>0</v>
      </c>
      <c r="AO338" s="2">
        <f t="shared" si="89"/>
        <v>0</v>
      </c>
      <c r="AP338" s="2">
        <f>IF(AA338='User Input'!$C$1,1,0)</f>
        <v>0</v>
      </c>
      <c r="AQ338" s="2">
        <f t="shared" si="77"/>
        <v>0</v>
      </c>
      <c r="AR338" s="2">
        <f t="shared" si="78"/>
        <v>0</v>
      </c>
      <c r="AS338" s="2">
        <f t="shared" si="79"/>
        <v>0</v>
      </c>
      <c r="AT338" s="2">
        <f t="shared" si="80"/>
        <v>0</v>
      </c>
      <c r="AU338" s="9">
        <f t="shared" si="81"/>
        <v>0</v>
      </c>
    </row>
    <row r="339" spans="1:47" s="202" customFormat="1">
      <c r="A339" s="277"/>
      <c r="B339" s="277"/>
      <c r="C339" s="226"/>
      <c r="D339" s="235"/>
      <c r="E339" s="204"/>
      <c r="F339" s="198"/>
      <c r="G339" s="198"/>
      <c r="H339" s="198"/>
      <c r="I339" s="198"/>
      <c r="J339" s="117"/>
      <c r="K339" s="113"/>
      <c r="L339" s="113"/>
      <c r="M339" s="113"/>
      <c r="N339" s="113"/>
      <c r="O339" s="113"/>
      <c r="P339" s="205"/>
      <c r="Q339" s="2">
        <f t="shared" si="82"/>
        <v>0</v>
      </c>
      <c r="R339" s="2">
        <f>IF(D339='User Input'!$C$1,1,0)</f>
        <v>0</v>
      </c>
      <c r="S339" s="2">
        <f t="shared" si="86"/>
        <v>0</v>
      </c>
      <c r="T339" s="2">
        <f t="shared" si="87"/>
        <v>0</v>
      </c>
      <c r="U339" s="2">
        <f t="shared" si="83"/>
        <v>0</v>
      </c>
      <c r="V339" s="2">
        <f t="shared" si="84"/>
        <v>0</v>
      </c>
      <c r="W339" s="9">
        <f t="shared" si="85"/>
        <v>0</v>
      </c>
      <c r="X339" s="221"/>
      <c r="Y339" s="276"/>
      <c r="Z339" s="209"/>
      <c r="AA339" s="235"/>
      <c r="AB339" s="206"/>
      <c r="AC339" s="198"/>
      <c r="AD339" s="198"/>
      <c r="AE339" s="198"/>
      <c r="AF339" s="198"/>
      <c r="AG339" s="216"/>
      <c r="AH339" s="199"/>
      <c r="AI339" s="197"/>
      <c r="AJ339" s="197"/>
      <c r="AK339" s="113"/>
      <c r="AL339" s="113"/>
      <c r="AM339" s="113"/>
      <c r="AN339" s="2">
        <f t="shared" si="88"/>
        <v>0</v>
      </c>
      <c r="AO339" s="2">
        <f t="shared" si="89"/>
        <v>0</v>
      </c>
      <c r="AP339" s="2">
        <f>IF(AA339='User Input'!$C$1,1,0)</f>
        <v>0</v>
      </c>
      <c r="AQ339" s="2">
        <f t="shared" si="77"/>
        <v>0</v>
      </c>
      <c r="AR339" s="2">
        <f t="shared" si="78"/>
        <v>0</v>
      </c>
      <c r="AS339" s="2">
        <f t="shared" si="79"/>
        <v>0</v>
      </c>
      <c r="AT339" s="2">
        <f t="shared" si="80"/>
        <v>0</v>
      </c>
      <c r="AU339" s="9">
        <f t="shared" si="81"/>
        <v>0</v>
      </c>
    </row>
    <row r="340" spans="1:47" s="202" customFormat="1">
      <c r="A340" s="277"/>
      <c r="B340" s="277"/>
      <c r="C340" s="226"/>
      <c r="D340" s="235"/>
      <c r="E340" s="204"/>
      <c r="F340" s="198"/>
      <c r="G340" s="198"/>
      <c r="H340" s="198"/>
      <c r="I340" s="198"/>
      <c r="J340" s="117"/>
      <c r="K340" s="113"/>
      <c r="L340" s="113"/>
      <c r="M340" s="113"/>
      <c r="N340" s="113"/>
      <c r="O340" s="113"/>
      <c r="P340" s="205"/>
      <c r="Q340" s="2">
        <f t="shared" si="82"/>
        <v>0</v>
      </c>
      <c r="R340" s="2">
        <f>IF(D340='User Input'!$C$1,1,0)</f>
        <v>0</v>
      </c>
      <c r="S340" s="2">
        <f t="shared" si="86"/>
        <v>0</v>
      </c>
      <c r="T340" s="2">
        <f t="shared" si="87"/>
        <v>0</v>
      </c>
      <c r="U340" s="2">
        <f t="shared" si="83"/>
        <v>0</v>
      </c>
      <c r="V340" s="2">
        <f t="shared" si="84"/>
        <v>0</v>
      </c>
      <c r="W340" s="9">
        <f t="shared" si="85"/>
        <v>0</v>
      </c>
      <c r="X340" s="221"/>
      <c r="Y340" s="276"/>
      <c r="Z340" s="209"/>
      <c r="AA340" s="235"/>
      <c r="AB340" s="206"/>
      <c r="AC340" s="198"/>
      <c r="AD340" s="198"/>
      <c r="AE340" s="198"/>
      <c r="AF340" s="198"/>
      <c r="AG340" s="216"/>
      <c r="AH340" s="199"/>
      <c r="AI340" s="197"/>
      <c r="AJ340" s="197"/>
      <c r="AK340" s="113"/>
      <c r="AL340" s="113"/>
      <c r="AM340" s="113"/>
      <c r="AN340" s="2">
        <f t="shared" si="88"/>
        <v>0</v>
      </c>
      <c r="AO340" s="2">
        <f t="shared" si="89"/>
        <v>0</v>
      </c>
      <c r="AP340" s="2">
        <f>IF(AA340='User Input'!$C$1,1,0)</f>
        <v>0</v>
      </c>
      <c r="AQ340" s="2">
        <f t="shared" si="77"/>
        <v>0</v>
      </c>
      <c r="AR340" s="2">
        <f t="shared" si="78"/>
        <v>0</v>
      </c>
      <c r="AS340" s="2">
        <f t="shared" si="79"/>
        <v>0</v>
      </c>
      <c r="AT340" s="2">
        <f t="shared" si="80"/>
        <v>0</v>
      </c>
      <c r="AU340" s="9">
        <f t="shared" si="81"/>
        <v>0</v>
      </c>
    </row>
    <row r="341" spans="1:47" s="202" customFormat="1">
      <c r="A341" s="277"/>
      <c r="B341" s="277"/>
      <c r="C341" s="226"/>
      <c r="D341" s="235"/>
      <c r="E341" s="204"/>
      <c r="F341" s="198"/>
      <c r="G341" s="198"/>
      <c r="H341" s="198"/>
      <c r="I341" s="198"/>
      <c r="J341" s="117"/>
      <c r="K341" s="113"/>
      <c r="L341" s="113"/>
      <c r="M341" s="113"/>
      <c r="N341" s="113"/>
      <c r="O341" s="113"/>
      <c r="P341" s="205"/>
      <c r="Q341" s="2">
        <f t="shared" si="82"/>
        <v>0</v>
      </c>
      <c r="R341" s="2">
        <f>IF(D341='User Input'!$C$1,1,0)</f>
        <v>0</v>
      </c>
      <c r="S341" s="2">
        <f t="shared" si="86"/>
        <v>0</v>
      </c>
      <c r="T341" s="2">
        <f t="shared" si="87"/>
        <v>0</v>
      </c>
      <c r="U341" s="2">
        <f t="shared" si="83"/>
        <v>0</v>
      </c>
      <c r="V341" s="2">
        <f t="shared" si="84"/>
        <v>0</v>
      </c>
      <c r="W341" s="9">
        <f t="shared" si="85"/>
        <v>0</v>
      </c>
      <c r="X341" s="221"/>
      <c r="Y341" s="276"/>
      <c r="Z341" s="226"/>
      <c r="AA341" s="235"/>
      <c r="AB341" s="206"/>
      <c r="AC341" s="198"/>
      <c r="AD341" s="198"/>
      <c r="AE341" s="198"/>
      <c r="AF341" s="198"/>
      <c r="AG341" s="216"/>
      <c r="AH341" s="199"/>
      <c r="AI341" s="197"/>
      <c r="AJ341" s="197"/>
      <c r="AK341" s="113"/>
      <c r="AL341" s="113"/>
      <c r="AM341" s="113"/>
      <c r="AN341" s="2">
        <f t="shared" si="88"/>
        <v>0</v>
      </c>
      <c r="AO341" s="2">
        <f t="shared" si="89"/>
        <v>0</v>
      </c>
      <c r="AP341" s="2">
        <f>IF(AA341='User Input'!$C$1,1,0)</f>
        <v>0</v>
      </c>
      <c r="AQ341" s="2">
        <f t="shared" si="77"/>
        <v>0</v>
      </c>
      <c r="AR341" s="2">
        <f t="shared" si="78"/>
        <v>0</v>
      </c>
      <c r="AS341" s="2">
        <f t="shared" si="79"/>
        <v>0</v>
      </c>
      <c r="AT341" s="2">
        <f t="shared" si="80"/>
        <v>0</v>
      </c>
      <c r="AU341" s="9">
        <f t="shared" si="81"/>
        <v>0</v>
      </c>
    </row>
    <row r="342" spans="1:47" s="202" customFormat="1">
      <c r="A342" s="277"/>
      <c r="B342" s="277"/>
      <c r="C342" s="226"/>
      <c r="D342" s="235"/>
      <c r="E342" s="204"/>
      <c r="F342" s="198"/>
      <c r="G342" s="198"/>
      <c r="H342" s="198"/>
      <c r="I342" s="198"/>
      <c r="J342" s="117"/>
      <c r="K342" s="113"/>
      <c r="L342" s="113"/>
      <c r="M342" s="113"/>
      <c r="N342" s="113"/>
      <c r="O342" s="113"/>
      <c r="P342" s="205"/>
      <c r="Q342" s="2">
        <f t="shared" si="82"/>
        <v>0</v>
      </c>
      <c r="R342" s="2">
        <f>IF(D342='User Input'!$C$1,1,0)</f>
        <v>0</v>
      </c>
      <c r="S342" s="2">
        <f t="shared" si="86"/>
        <v>0</v>
      </c>
      <c r="T342" s="2">
        <f t="shared" si="87"/>
        <v>0</v>
      </c>
      <c r="U342" s="2">
        <f t="shared" si="83"/>
        <v>0</v>
      </c>
      <c r="V342" s="2">
        <f t="shared" si="84"/>
        <v>0</v>
      </c>
      <c r="W342" s="9">
        <f t="shared" si="85"/>
        <v>0</v>
      </c>
      <c r="X342" s="221"/>
      <c r="Y342" s="276"/>
      <c r="Z342" s="209"/>
      <c r="AA342" s="235"/>
      <c r="AB342" s="206"/>
      <c r="AC342" s="198"/>
      <c r="AD342" s="198"/>
      <c r="AE342" s="198"/>
      <c r="AF342" s="198"/>
      <c r="AG342" s="216"/>
      <c r="AH342" s="199"/>
      <c r="AI342" s="197"/>
      <c r="AJ342" s="197"/>
      <c r="AK342" s="113"/>
      <c r="AL342" s="113"/>
      <c r="AM342" s="113"/>
      <c r="AN342" s="2">
        <f t="shared" si="88"/>
        <v>0</v>
      </c>
      <c r="AO342" s="2">
        <f t="shared" si="89"/>
        <v>0</v>
      </c>
      <c r="AP342" s="2">
        <f>IF(AA342='User Input'!$C$1,1,0)</f>
        <v>0</v>
      </c>
      <c r="AQ342" s="2">
        <f t="shared" si="77"/>
        <v>0</v>
      </c>
      <c r="AR342" s="2">
        <f t="shared" si="78"/>
        <v>0</v>
      </c>
      <c r="AS342" s="2">
        <f t="shared" si="79"/>
        <v>0</v>
      </c>
      <c r="AT342" s="2">
        <f t="shared" si="80"/>
        <v>0</v>
      </c>
      <c r="AU342" s="9">
        <f t="shared" si="81"/>
        <v>0</v>
      </c>
    </row>
    <row r="343" spans="1:47" s="202" customFormat="1">
      <c r="A343" s="277"/>
      <c r="B343" s="277"/>
      <c r="C343" s="226"/>
      <c r="D343" s="235"/>
      <c r="E343" s="204"/>
      <c r="F343" s="198"/>
      <c r="G343" s="198"/>
      <c r="H343" s="198"/>
      <c r="I343" s="198"/>
      <c r="J343" s="117"/>
      <c r="K343" s="113"/>
      <c r="L343" s="113"/>
      <c r="M343" s="113"/>
      <c r="N343" s="113"/>
      <c r="O343" s="113"/>
      <c r="P343" s="205"/>
      <c r="Q343" s="2">
        <f t="shared" si="82"/>
        <v>0</v>
      </c>
      <c r="R343" s="2">
        <f>IF(D343='User Input'!$C$1,1,0)</f>
        <v>0</v>
      </c>
      <c r="S343" s="2">
        <f t="shared" si="86"/>
        <v>0</v>
      </c>
      <c r="T343" s="2">
        <f t="shared" si="87"/>
        <v>0</v>
      </c>
      <c r="U343" s="2">
        <f t="shared" si="83"/>
        <v>0</v>
      </c>
      <c r="V343" s="2">
        <f t="shared" si="84"/>
        <v>0</v>
      </c>
      <c r="W343" s="9">
        <f t="shared" si="85"/>
        <v>0</v>
      </c>
      <c r="X343" s="221"/>
      <c r="Y343" s="276"/>
      <c r="Z343" s="209"/>
      <c r="AA343" s="235"/>
      <c r="AB343" s="206"/>
      <c r="AC343" s="198"/>
      <c r="AD343" s="198"/>
      <c r="AE343" s="198"/>
      <c r="AF343" s="198"/>
      <c r="AG343" s="216"/>
      <c r="AH343" s="199"/>
      <c r="AI343" s="197"/>
      <c r="AJ343" s="197"/>
      <c r="AK343" s="113"/>
      <c r="AL343" s="113"/>
      <c r="AM343" s="113"/>
      <c r="AN343" s="2">
        <f t="shared" si="88"/>
        <v>0</v>
      </c>
      <c r="AO343" s="2">
        <f t="shared" si="89"/>
        <v>0</v>
      </c>
      <c r="AP343" s="2">
        <f>IF(AA343='User Input'!$C$1,1,0)</f>
        <v>0</v>
      </c>
      <c r="AQ343" s="2">
        <f t="shared" si="77"/>
        <v>0</v>
      </c>
      <c r="AR343" s="2">
        <f t="shared" si="78"/>
        <v>0</v>
      </c>
      <c r="AS343" s="2">
        <f t="shared" si="79"/>
        <v>0</v>
      </c>
      <c r="AT343" s="2">
        <f t="shared" si="80"/>
        <v>0</v>
      </c>
      <c r="AU343" s="9">
        <f t="shared" si="81"/>
        <v>0</v>
      </c>
    </row>
    <row r="344" spans="1:47" s="202" customFormat="1">
      <c r="A344" s="277"/>
      <c r="B344" s="277"/>
      <c r="C344" s="226"/>
      <c r="D344" s="235"/>
      <c r="E344" s="204"/>
      <c r="F344" s="198"/>
      <c r="G344" s="198"/>
      <c r="H344" s="198"/>
      <c r="I344" s="198"/>
      <c r="J344" s="117"/>
      <c r="K344" s="113"/>
      <c r="L344" s="113"/>
      <c r="M344" s="113"/>
      <c r="N344" s="113"/>
      <c r="O344" s="113"/>
      <c r="P344" s="205"/>
      <c r="Q344" s="2">
        <f t="shared" si="82"/>
        <v>0</v>
      </c>
      <c r="R344" s="2">
        <f>IF(D344='User Input'!$C$1,1,0)</f>
        <v>0</v>
      </c>
      <c r="S344" s="2">
        <f t="shared" si="86"/>
        <v>0</v>
      </c>
      <c r="T344" s="2">
        <f t="shared" si="87"/>
        <v>0</v>
      </c>
      <c r="U344" s="2">
        <f t="shared" si="83"/>
        <v>0</v>
      </c>
      <c r="V344" s="2">
        <f t="shared" si="84"/>
        <v>0</v>
      </c>
      <c r="W344" s="9">
        <f t="shared" si="85"/>
        <v>0</v>
      </c>
      <c r="X344" s="221"/>
      <c r="Y344" s="276"/>
      <c r="Z344" s="209"/>
      <c r="AA344" s="235"/>
      <c r="AB344" s="206"/>
      <c r="AC344" s="198"/>
      <c r="AD344" s="198"/>
      <c r="AE344" s="198"/>
      <c r="AF344" s="198"/>
      <c r="AG344" s="216"/>
      <c r="AH344" s="199"/>
      <c r="AI344" s="197"/>
      <c r="AJ344" s="197"/>
      <c r="AK344" s="113"/>
      <c r="AL344" s="113"/>
      <c r="AM344" s="113"/>
      <c r="AN344" s="2">
        <f t="shared" si="88"/>
        <v>0</v>
      </c>
      <c r="AO344" s="2">
        <f t="shared" si="89"/>
        <v>0</v>
      </c>
      <c r="AP344" s="2">
        <f>IF(AA344='User Input'!$C$1,1,0)</f>
        <v>0</v>
      </c>
      <c r="AQ344" s="2">
        <f t="shared" si="77"/>
        <v>0</v>
      </c>
      <c r="AR344" s="2">
        <f t="shared" si="78"/>
        <v>0</v>
      </c>
      <c r="AS344" s="2">
        <f t="shared" si="79"/>
        <v>0</v>
      </c>
      <c r="AT344" s="2">
        <f t="shared" si="80"/>
        <v>0</v>
      </c>
      <c r="AU344" s="9">
        <f t="shared" si="81"/>
        <v>0</v>
      </c>
    </row>
    <row r="345" spans="1:47" s="202" customFormat="1">
      <c r="A345" s="277"/>
      <c r="B345" s="277"/>
      <c r="C345" s="226"/>
      <c r="D345" s="235"/>
      <c r="E345" s="204"/>
      <c r="F345" s="198"/>
      <c r="G345" s="198"/>
      <c r="H345" s="198"/>
      <c r="I345" s="198"/>
      <c r="J345" s="117"/>
      <c r="K345" s="113"/>
      <c r="L345" s="113"/>
      <c r="M345" s="113"/>
      <c r="N345" s="113"/>
      <c r="O345" s="113"/>
      <c r="P345" s="205"/>
      <c r="Q345" s="2">
        <f t="shared" si="82"/>
        <v>0</v>
      </c>
      <c r="R345" s="2">
        <f>IF(D345='User Input'!$C$1,1,0)</f>
        <v>0</v>
      </c>
      <c r="S345" s="2">
        <f t="shared" si="86"/>
        <v>0</v>
      </c>
      <c r="T345" s="2">
        <f t="shared" si="87"/>
        <v>0</v>
      </c>
      <c r="U345" s="2">
        <f t="shared" si="83"/>
        <v>0</v>
      </c>
      <c r="V345" s="2">
        <f t="shared" si="84"/>
        <v>0</v>
      </c>
      <c r="W345" s="9">
        <f t="shared" si="85"/>
        <v>0</v>
      </c>
      <c r="X345" s="221"/>
      <c r="Y345" s="276"/>
      <c r="Z345" s="226"/>
      <c r="AA345" s="235"/>
      <c r="AB345" s="206"/>
      <c r="AC345" s="198"/>
      <c r="AD345" s="198"/>
      <c r="AE345" s="198"/>
      <c r="AF345" s="198"/>
      <c r="AG345" s="216"/>
      <c r="AH345" s="199"/>
      <c r="AI345" s="197"/>
      <c r="AJ345" s="197"/>
      <c r="AK345" s="113"/>
      <c r="AL345" s="113"/>
      <c r="AM345" s="113"/>
      <c r="AN345" s="2">
        <f t="shared" si="88"/>
        <v>0</v>
      </c>
      <c r="AO345" s="2">
        <f t="shared" si="89"/>
        <v>0</v>
      </c>
      <c r="AP345" s="2">
        <f>IF(AA345='User Input'!$C$1,1,0)</f>
        <v>0</v>
      </c>
      <c r="AQ345" s="2">
        <f t="shared" si="77"/>
        <v>0</v>
      </c>
      <c r="AR345" s="2">
        <f t="shared" si="78"/>
        <v>0</v>
      </c>
      <c r="AS345" s="2">
        <f t="shared" si="79"/>
        <v>0</v>
      </c>
      <c r="AT345" s="2">
        <f t="shared" si="80"/>
        <v>0</v>
      </c>
      <c r="AU345" s="9">
        <f t="shared" si="81"/>
        <v>0</v>
      </c>
    </row>
    <row r="346" spans="1:47" s="202" customFormat="1">
      <c r="A346" s="277"/>
      <c r="B346" s="277"/>
      <c r="C346" s="226"/>
      <c r="D346" s="235"/>
      <c r="E346" s="204"/>
      <c r="F346" s="198"/>
      <c r="G346" s="198"/>
      <c r="H346" s="198"/>
      <c r="I346" s="198"/>
      <c r="J346" s="117"/>
      <c r="K346" s="113"/>
      <c r="L346" s="113"/>
      <c r="M346" s="113"/>
      <c r="N346" s="113"/>
      <c r="O346" s="113"/>
      <c r="P346" s="205"/>
      <c r="Q346" s="2">
        <f t="shared" si="82"/>
        <v>0</v>
      </c>
      <c r="R346" s="2">
        <f>IF(D346='User Input'!$C$1,1,0)</f>
        <v>0</v>
      </c>
      <c r="S346" s="2">
        <f t="shared" si="86"/>
        <v>0</v>
      </c>
      <c r="T346" s="2">
        <f t="shared" si="87"/>
        <v>0</v>
      </c>
      <c r="U346" s="2">
        <f t="shared" si="83"/>
        <v>0</v>
      </c>
      <c r="V346" s="2">
        <f t="shared" si="84"/>
        <v>0</v>
      </c>
      <c r="W346" s="9">
        <f t="shared" si="85"/>
        <v>0</v>
      </c>
      <c r="X346" s="221"/>
      <c r="Y346" s="276"/>
      <c r="Z346" s="209"/>
      <c r="AA346" s="235"/>
      <c r="AB346" s="206"/>
      <c r="AC346" s="198"/>
      <c r="AD346" s="198"/>
      <c r="AE346" s="198"/>
      <c r="AF346" s="198"/>
      <c r="AG346" s="216"/>
      <c r="AH346" s="199"/>
      <c r="AI346" s="197"/>
      <c r="AJ346" s="197"/>
      <c r="AK346" s="113"/>
      <c r="AL346" s="113"/>
      <c r="AM346" s="113"/>
      <c r="AN346" s="2">
        <f t="shared" si="88"/>
        <v>0</v>
      </c>
      <c r="AO346" s="2">
        <f t="shared" si="89"/>
        <v>0</v>
      </c>
      <c r="AP346" s="2">
        <f>IF(AA346='User Input'!$C$1,1,0)</f>
        <v>0</v>
      </c>
      <c r="AQ346" s="2">
        <f t="shared" si="77"/>
        <v>0</v>
      </c>
      <c r="AR346" s="2">
        <f t="shared" si="78"/>
        <v>0</v>
      </c>
      <c r="AS346" s="2">
        <f t="shared" si="79"/>
        <v>0</v>
      </c>
      <c r="AT346" s="2">
        <f t="shared" si="80"/>
        <v>0</v>
      </c>
      <c r="AU346" s="9">
        <f t="shared" si="81"/>
        <v>0</v>
      </c>
    </row>
    <row r="347" spans="1:47" s="202" customFormat="1">
      <c r="A347" s="277"/>
      <c r="B347" s="277"/>
      <c r="C347" s="226"/>
      <c r="D347" s="235"/>
      <c r="E347" s="204"/>
      <c r="F347" s="198"/>
      <c r="G347" s="198"/>
      <c r="H347" s="198"/>
      <c r="I347" s="198"/>
      <c r="J347" s="117"/>
      <c r="K347" s="113"/>
      <c r="L347" s="113"/>
      <c r="M347" s="113"/>
      <c r="N347" s="113"/>
      <c r="O347" s="113"/>
      <c r="P347" s="205"/>
      <c r="Q347" s="2">
        <f t="shared" si="82"/>
        <v>0</v>
      </c>
      <c r="R347" s="2">
        <f>IF(D347='User Input'!$C$1,1,0)</f>
        <v>0</v>
      </c>
      <c r="S347" s="2">
        <f t="shared" si="86"/>
        <v>0</v>
      </c>
      <c r="T347" s="2">
        <f t="shared" si="87"/>
        <v>0</v>
      </c>
      <c r="U347" s="2">
        <f t="shared" si="83"/>
        <v>0</v>
      </c>
      <c r="V347" s="2">
        <f t="shared" si="84"/>
        <v>0</v>
      </c>
      <c r="W347" s="9">
        <f t="shared" si="85"/>
        <v>0</v>
      </c>
      <c r="X347" s="221"/>
      <c r="Y347" s="276"/>
      <c r="Z347" s="226"/>
      <c r="AA347" s="235"/>
      <c r="AB347" s="206"/>
      <c r="AC347" s="198"/>
      <c r="AD347" s="198"/>
      <c r="AE347" s="198"/>
      <c r="AF347" s="198"/>
      <c r="AG347" s="216"/>
      <c r="AH347" s="199"/>
      <c r="AI347" s="197"/>
      <c r="AJ347" s="197"/>
      <c r="AK347" s="113"/>
      <c r="AL347" s="113"/>
      <c r="AM347" s="113"/>
      <c r="AN347" s="2">
        <f t="shared" si="88"/>
        <v>0</v>
      </c>
      <c r="AO347" s="2">
        <f t="shared" si="89"/>
        <v>0</v>
      </c>
      <c r="AP347" s="2">
        <f>IF(AA347='User Input'!$C$1,1,0)</f>
        <v>0</v>
      </c>
      <c r="AQ347" s="2">
        <f t="shared" si="77"/>
        <v>0</v>
      </c>
      <c r="AR347" s="2">
        <f t="shared" si="78"/>
        <v>0</v>
      </c>
      <c r="AS347" s="2">
        <f t="shared" si="79"/>
        <v>0</v>
      </c>
      <c r="AT347" s="2">
        <f t="shared" si="80"/>
        <v>0</v>
      </c>
      <c r="AU347" s="9">
        <f t="shared" si="81"/>
        <v>0</v>
      </c>
    </row>
    <row r="348" spans="1:47" s="202" customFormat="1">
      <c r="A348" s="277"/>
      <c r="B348" s="277"/>
      <c r="C348" s="226"/>
      <c r="D348" s="235"/>
      <c r="E348" s="204"/>
      <c r="F348" s="198"/>
      <c r="G348" s="198"/>
      <c r="H348" s="198"/>
      <c r="I348" s="198"/>
      <c r="J348" s="117"/>
      <c r="K348" s="113"/>
      <c r="L348" s="113"/>
      <c r="M348" s="113"/>
      <c r="N348" s="113"/>
      <c r="O348" s="113"/>
      <c r="P348" s="205"/>
      <c r="Q348" s="2">
        <f t="shared" si="82"/>
        <v>0</v>
      </c>
      <c r="R348" s="2">
        <f>IF(D348='User Input'!$C$1,1,0)</f>
        <v>0</v>
      </c>
      <c r="S348" s="2">
        <f t="shared" si="86"/>
        <v>0</v>
      </c>
      <c r="T348" s="2">
        <f t="shared" si="87"/>
        <v>0</v>
      </c>
      <c r="U348" s="2">
        <f t="shared" si="83"/>
        <v>0</v>
      </c>
      <c r="V348" s="2">
        <f t="shared" si="84"/>
        <v>0</v>
      </c>
      <c r="W348" s="9">
        <f t="shared" si="85"/>
        <v>0</v>
      </c>
      <c r="X348" s="221"/>
      <c r="Y348" s="276"/>
      <c r="Z348" s="226"/>
      <c r="AA348" s="235"/>
      <c r="AB348" s="206"/>
      <c r="AC348" s="198"/>
      <c r="AD348" s="198"/>
      <c r="AE348" s="198"/>
      <c r="AF348" s="198"/>
      <c r="AG348" s="216"/>
      <c r="AH348" s="199"/>
      <c r="AI348" s="197"/>
      <c r="AJ348" s="197"/>
      <c r="AK348" s="113"/>
      <c r="AL348" s="113"/>
      <c r="AM348" s="113"/>
      <c r="AN348" s="2">
        <f t="shared" si="88"/>
        <v>0</v>
      </c>
      <c r="AO348" s="2">
        <f t="shared" si="89"/>
        <v>0</v>
      </c>
      <c r="AP348" s="2">
        <f>IF(AA348='User Input'!$C$1,1,0)</f>
        <v>0</v>
      </c>
      <c r="AQ348" s="2">
        <f t="shared" si="77"/>
        <v>0</v>
      </c>
      <c r="AR348" s="2">
        <f t="shared" si="78"/>
        <v>0</v>
      </c>
      <c r="AS348" s="2">
        <f t="shared" si="79"/>
        <v>0</v>
      </c>
      <c r="AT348" s="2">
        <f t="shared" si="80"/>
        <v>0</v>
      </c>
      <c r="AU348" s="9">
        <f t="shared" si="81"/>
        <v>0</v>
      </c>
    </row>
    <row r="349" spans="1:47" s="202" customFormat="1">
      <c r="A349" s="277"/>
      <c r="B349" s="277"/>
      <c r="C349" s="226"/>
      <c r="D349" s="235"/>
      <c r="E349" s="204"/>
      <c r="F349" s="198"/>
      <c r="G349" s="198"/>
      <c r="H349" s="198"/>
      <c r="I349" s="198"/>
      <c r="J349" s="117"/>
      <c r="K349" s="113"/>
      <c r="L349" s="113"/>
      <c r="M349" s="113"/>
      <c r="N349" s="113"/>
      <c r="O349" s="113"/>
      <c r="P349" s="205"/>
      <c r="Q349" s="2">
        <f t="shared" si="82"/>
        <v>0</v>
      </c>
      <c r="R349" s="2">
        <f>IF(D349='User Input'!$C$1,1,0)</f>
        <v>0</v>
      </c>
      <c r="S349" s="2">
        <f t="shared" si="86"/>
        <v>0</v>
      </c>
      <c r="T349" s="2">
        <f t="shared" si="87"/>
        <v>0</v>
      </c>
      <c r="U349" s="2">
        <f t="shared" si="83"/>
        <v>0</v>
      </c>
      <c r="V349" s="2">
        <f t="shared" si="84"/>
        <v>0</v>
      </c>
      <c r="W349" s="9">
        <f t="shared" si="85"/>
        <v>0</v>
      </c>
      <c r="X349" s="221"/>
      <c r="Y349" s="276"/>
      <c r="Z349" s="209"/>
      <c r="AA349" s="235"/>
      <c r="AB349" s="206"/>
      <c r="AC349" s="198"/>
      <c r="AD349" s="198"/>
      <c r="AE349" s="198"/>
      <c r="AF349" s="198"/>
      <c r="AG349" s="216"/>
      <c r="AH349" s="199"/>
      <c r="AI349" s="197"/>
      <c r="AJ349" s="197"/>
      <c r="AK349" s="113"/>
      <c r="AL349" s="113"/>
      <c r="AM349" s="113"/>
      <c r="AN349" s="2">
        <f t="shared" si="88"/>
        <v>0</v>
      </c>
      <c r="AO349" s="2">
        <f t="shared" si="89"/>
        <v>0</v>
      </c>
      <c r="AP349" s="2">
        <f>IF(AA349='User Input'!$C$1,1,0)</f>
        <v>0</v>
      </c>
      <c r="AQ349" s="2">
        <f t="shared" si="77"/>
        <v>0</v>
      </c>
      <c r="AR349" s="2">
        <f t="shared" si="78"/>
        <v>0</v>
      </c>
      <c r="AS349" s="2">
        <f t="shared" si="79"/>
        <v>0</v>
      </c>
      <c r="AT349" s="2">
        <f t="shared" si="80"/>
        <v>0</v>
      </c>
      <c r="AU349" s="9">
        <f t="shared" si="81"/>
        <v>0</v>
      </c>
    </row>
    <row r="350" spans="1:47" s="202" customFormat="1">
      <c r="A350" s="277"/>
      <c r="B350" s="277"/>
      <c r="C350" s="226"/>
      <c r="D350" s="235"/>
      <c r="E350" s="204"/>
      <c r="F350" s="198"/>
      <c r="G350" s="198"/>
      <c r="H350" s="198"/>
      <c r="I350" s="198"/>
      <c r="J350" s="117"/>
      <c r="K350" s="113"/>
      <c r="L350" s="113"/>
      <c r="M350" s="113"/>
      <c r="N350" s="113"/>
      <c r="O350" s="113"/>
      <c r="P350" s="205"/>
      <c r="Q350" s="2">
        <f t="shared" si="82"/>
        <v>0</v>
      </c>
      <c r="R350" s="2">
        <f>IF(D350='User Input'!$C$1,1,0)</f>
        <v>0</v>
      </c>
      <c r="S350" s="2">
        <f t="shared" si="86"/>
        <v>0</v>
      </c>
      <c r="T350" s="2">
        <f t="shared" si="87"/>
        <v>0</v>
      </c>
      <c r="U350" s="2">
        <f t="shared" si="83"/>
        <v>0</v>
      </c>
      <c r="V350" s="2">
        <f t="shared" si="84"/>
        <v>0</v>
      </c>
      <c r="W350" s="9">
        <f t="shared" si="85"/>
        <v>0</v>
      </c>
      <c r="X350" s="221"/>
      <c r="Y350" s="276"/>
      <c r="Z350" s="209"/>
      <c r="AA350" s="235"/>
      <c r="AB350" s="206"/>
      <c r="AC350" s="198"/>
      <c r="AD350" s="198"/>
      <c r="AE350" s="198"/>
      <c r="AF350" s="198"/>
      <c r="AG350" s="216"/>
      <c r="AH350" s="199"/>
      <c r="AI350" s="197"/>
      <c r="AJ350" s="197"/>
      <c r="AK350" s="113"/>
      <c r="AL350" s="113"/>
      <c r="AM350" s="113"/>
      <c r="AN350" s="2">
        <f t="shared" si="88"/>
        <v>0</v>
      </c>
      <c r="AO350" s="2">
        <f t="shared" si="89"/>
        <v>0</v>
      </c>
      <c r="AP350" s="2">
        <f>IF(AA350='User Input'!$C$1,1,0)</f>
        <v>0</v>
      </c>
      <c r="AQ350" s="2">
        <f t="shared" si="77"/>
        <v>0</v>
      </c>
      <c r="AR350" s="2">
        <f t="shared" si="78"/>
        <v>0</v>
      </c>
      <c r="AS350" s="2">
        <f t="shared" si="79"/>
        <v>0</v>
      </c>
      <c r="AT350" s="2">
        <f t="shared" si="80"/>
        <v>0</v>
      </c>
      <c r="AU350" s="9">
        <f t="shared" si="81"/>
        <v>0</v>
      </c>
    </row>
    <row r="351" spans="1:47" s="202" customFormat="1">
      <c r="A351" s="272"/>
      <c r="B351" s="272"/>
      <c r="C351" s="226"/>
      <c r="D351" s="235"/>
      <c r="E351" s="204"/>
      <c r="F351" s="198"/>
      <c r="G351" s="198"/>
      <c r="H351" s="198"/>
      <c r="I351" s="198"/>
      <c r="J351" s="117"/>
      <c r="K351" s="113"/>
      <c r="L351" s="113"/>
      <c r="M351" s="113"/>
      <c r="N351" s="113"/>
      <c r="O351" s="113"/>
      <c r="P351" s="205"/>
      <c r="Q351" s="2">
        <f t="shared" si="82"/>
        <v>0</v>
      </c>
      <c r="R351" s="2">
        <f>IF(D351='User Input'!$C$1,1,0)</f>
        <v>0</v>
      </c>
      <c r="S351" s="2">
        <f t="shared" si="86"/>
        <v>0</v>
      </c>
      <c r="T351" s="2">
        <f t="shared" si="87"/>
        <v>0</v>
      </c>
      <c r="U351" s="2">
        <f t="shared" si="83"/>
        <v>0</v>
      </c>
      <c r="V351" s="2">
        <f t="shared" si="84"/>
        <v>0</v>
      </c>
      <c r="W351" s="9">
        <f t="shared" si="85"/>
        <v>0</v>
      </c>
      <c r="X351" s="221"/>
      <c r="Y351" s="276"/>
      <c r="Z351" s="209"/>
      <c r="AA351" s="235"/>
      <c r="AB351" s="206"/>
      <c r="AC351" s="198"/>
      <c r="AD351" s="198"/>
      <c r="AE351" s="198"/>
      <c r="AF351" s="198"/>
      <c r="AG351" s="216"/>
      <c r="AH351" s="199"/>
      <c r="AI351" s="197"/>
      <c r="AJ351" s="197"/>
      <c r="AK351" s="113"/>
      <c r="AL351" s="113"/>
      <c r="AM351" s="113"/>
      <c r="AN351" s="2">
        <f t="shared" si="88"/>
        <v>0</v>
      </c>
      <c r="AO351" s="2">
        <f t="shared" si="89"/>
        <v>0</v>
      </c>
      <c r="AP351" s="2">
        <f>IF(AA351='User Input'!$C$1,1,0)</f>
        <v>0</v>
      </c>
      <c r="AQ351" s="2">
        <f t="shared" si="77"/>
        <v>0</v>
      </c>
      <c r="AR351" s="2">
        <f t="shared" si="78"/>
        <v>0</v>
      </c>
      <c r="AS351" s="2">
        <f t="shared" si="79"/>
        <v>0</v>
      </c>
      <c r="AT351" s="2">
        <f t="shared" si="80"/>
        <v>0</v>
      </c>
      <c r="AU351" s="9">
        <f t="shared" si="81"/>
        <v>0</v>
      </c>
    </row>
    <row r="352" spans="1:47" s="202" customFormat="1">
      <c r="A352" s="272"/>
      <c r="B352" s="272"/>
      <c r="C352" s="226"/>
      <c r="D352" s="235"/>
      <c r="E352" s="204"/>
      <c r="F352" s="198"/>
      <c r="G352" s="198"/>
      <c r="H352" s="198"/>
      <c r="I352" s="198"/>
      <c r="J352" s="117"/>
      <c r="K352" s="113"/>
      <c r="L352" s="113"/>
      <c r="M352" s="113"/>
      <c r="N352" s="113"/>
      <c r="O352" s="113"/>
      <c r="P352" s="205"/>
      <c r="Q352" s="2">
        <f t="shared" si="82"/>
        <v>0</v>
      </c>
      <c r="R352" s="2">
        <f>IF(D352='User Input'!$C$1,1,0)</f>
        <v>0</v>
      </c>
      <c r="S352" s="2">
        <f t="shared" si="86"/>
        <v>0</v>
      </c>
      <c r="T352" s="2">
        <f t="shared" si="87"/>
        <v>0</v>
      </c>
      <c r="U352" s="2">
        <f t="shared" si="83"/>
        <v>0</v>
      </c>
      <c r="V352" s="2">
        <f t="shared" si="84"/>
        <v>0</v>
      </c>
      <c r="W352" s="9">
        <f t="shared" si="85"/>
        <v>0</v>
      </c>
      <c r="X352" s="221"/>
      <c r="Y352" s="276"/>
      <c r="Z352" s="209"/>
      <c r="AA352" s="235"/>
      <c r="AB352" s="206"/>
      <c r="AC352" s="198"/>
      <c r="AD352" s="198"/>
      <c r="AE352" s="198"/>
      <c r="AF352" s="198"/>
      <c r="AG352" s="216"/>
      <c r="AH352" s="199"/>
      <c r="AI352" s="197"/>
      <c r="AJ352" s="197"/>
      <c r="AK352" s="113"/>
      <c r="AL352" s="113"/>
      <c r="AM352" s="113"/>
      <c r="AN352" s="2">
        <f t="shared" si="88"/>
        <v>0</v>
      </c>
      <c r="AO352" s="2">
        <f t="shared" si="89"/>
        <v>0</v>
      </c>
      <c r="AP352" s="2">
        <f>IF(AA352='User Input'!$C$1,1,0)</f>
        <v>0</v>
      </c>
      <c r="AQ352" s="2">
        <f t="shared" si="77"/>
        <v>0</v>
      </c>
      <c r="AR352" s="2">
        <f t="shared" si="78"/>
        <v>0</v>
      </c>
      <c r="AS352" s="2">
        <f t="shared" si="79"/>
        <v>0</v>
      </c>
      <c r="AT352" s="2">
        <f t="shared" si="80"/>
        <v>0</v>
      </c>
      <c r="AU352" s="9">
        <f t="shared" si="81"/>
        <v>0</v>
      </c>
    </row>
    <row r="353" spans="1:47" s="202" customFormat="1">
      <c r="A353" s="272"/>
      <c r="B353" s="272"/>
      <c r="C353" s="226"/>
      <c r="D353" s="235"/>
      <c r="E353" s="204"/>
      <c r="F353" s="198"/>
      <c r="G353" s="198"/>
      <c r="H353" s="198"/>
      <c r="I353" s="198"/>
      <c r="J353" s="117"/>
      <c r="K353" s="113"/>
      <c r="L353" s="113"/>
      <c r="M353" s="113"/>
      <c r="N353" s="113"/>
      <c r="O353" s="113"/>
      <c r="P353" s="205"/>
      <c r="Q353" s="2">
        <f t="shared" si="82"/>
        <v>0</v>
      </c>
      <c r="R353" s="2">
        <f>IF(D353='User Input'!$C$1,1,0)</f>
        <v>0</v>
      </c>
      <c r="S353" s="2">
        <f t="shared" si="86"/>
        <v>0</v>
      </c>
      <c r="T353" s="2">
        <f t="shared" si="87"/>
        <v>0</v>
      </c>
      <c r="U353" s="2">
        <f t="shared" si="83"/>
        <v>0</v>
      </c>
      <c r="V353" s="2">
        <f t="shared" si="84"/>
        <v>0</v>
      </c>
      <c r="W353" s="9">
        <f t="shared" si="85"/>
        <v>0</v>
      </c>
      <c r="X353" s="221"/>
      <c r="Y353" s="276"/>
      <c r="Z353" s="209"/>
      <c r="AA353" s="235"/>
      <c r="AB353" s="206"/>
      <c r="AC353" s="198"/>
      <c r="AD353" s="198"/>
      <c r="AE353" s="198"/>
      <c r="AF353" s="198"/>
      <c r="AG353" s="216"/>
      <c r="AH353" s="199"/>
      <c r="AI353" s="197"/>
      <c r="AJ353" s="197"/>
      <c r="AK353" s="113"/>
      <c r="AL353" s="113"/>
      <c r="AM353" s="113"/>
      <c r="AN353" s="2">
        <f t="shared" si="88"/>
        <v>0</v>
      </c>
      <c r="AO353" s="2">
        <f t="shared" si="89"/>
        <v>0</v>
      </c>
      <c r="AP353" s="2">
        <f>IF(AA353='User Input'!$C$1,1,0)</f>
        <v>0</v>
      </c>
      <c r="AQ353" s="2">
        <f t="shared" si="77"/>
        <v>0</v>
      </c>
      <c r="AR353" s="2">
        <f t="shared" si="78"/>
        <v>0</v>
      </c>
      <c r="AS353" s="2">
        <f t="shared" si="79"/>
        <v>0</v>
      </c>
      <c r="AT353" s="2">
        <f t="shared" si="80"/>
        <v>0</v>
      </c>
      <c r="AU353" s="9">
        <f t="shared" si="81"/>
        <v>0</v>
      </c>
    </row>
    <row r="354" spans="1:47" s="202" customFormat="1">
      <c r="A354" s="272"/>
      <c r="B354" s="272"/>
      <c r="C354" s="226"/>
      <c r="D354" s="235"/>
      <c r="E354" s="204"/>
      <c r="F354" s="198"/>
      <c r="G354" s="198"/>
      <c r="H354" s="198"/>
      <c r="I354" s="198"/>
      <c r="J354" s="117"/>
      <c r="K354" s="113"/>
      <c r="L354" s="113"/>
      <c r="M354" s="113"/>
      <c r="N354" s="113"/>
      <c r="O354" s="113"/>
      <c r="P354" s="205"/>
      <c r="Q354" s="2">
        <f t="shared" si="82"/>
        <v>0</v>
      </c>
      <c r="R354" s="2">
        <f>IF(D354='User Input'!$C$1,1,0)</f>
        <v>0</v>
      </c>
      <c r="S354" s="2">
        <f t="shared" si="86"/>
        <v>0</v>
      </c>
      <c r="T354" s="2">
        <f t="shared" si="87"/>
        <v>0</v>
      </c>
      <c r="U354" s="2">
        <f t="shared" si="83"/>
        <v>0</v>
      </c>
      <c r="V354" s="2">
        <f t="shared" si="84"/>
        <v>0</v>
      </c>
      <c r="W354" s="9">
        <f t="shared" si="85"/>
        <v>0</v>
      </c>
      <c r="X354" s="221"/>
      <c r="Y354" s="276"/>
      <c r="Z354" s="226"/>
      <c r="AA354" s="235"/>
      <c r="AB354" s="206"/>
      <c r="AC354" s="198"/>
      <c r="AD354" s="198"/>
      <c r="AE354" s="198"/>
      <c r="AF354" s="198"/>
      <c r="AG354" s="216"/>
      <c r="AH354" s="199"/>
      <c r="AI354" s="197"/>
      <c r="AJ354" s="197"/>
      <c r="AK354" s="113"/>
      <c r="AL354" s="113"/>
      <c r="AM354" s="113"/>
      <c r="AN354" s="2">
        <f t="shared" si="88"/>
        <v>0</v>
      </c>
      <c r="AO354" s="2">
        <f t="shared" si="89"/>
        <v>0</v>
      </c>
      <c r="AP354" s="2">
        <f>IF(AA354='User Input'!$C$1,1,0)</f>
        <v>0</v>
      </c>
      <c r="AQ354" s="2">
        <f t="shared" si="77"/>
        <v>0</v>
      </c>
      <c r="AR354" s="2">
        <f t="shared" si="78"/>
        <v>0</v>
      </c>
      <c r="AS354" s="2">
        <f t="shared" si="79"/>
        <v>0</v>
      </c>
      <c r="AT354" s="2">
        <f t="shared" si="80"/>
        <v>0</v>
      </c>
      <c r="AU354" s="9">
        <f t="shared" si="81"/>
        <v>0</v>
      </c>
    </row>
    <row r="355" spans="1:47" s="202" customFormat="1">
      <c r="A355" s="272"/>
      <c r="B355" s="272"/>
      <c r="C355" s="226"/>
      <c r="D355" s="235"/>
      <c r="E355" s="204"/>
      <c r="F355" s="198"/>
      <c r="G355" s="198"/>
      <c r="H355" s="198"/>
      <c r="I355" s="198"/>
      <c r="J355" s="117"/>
      <c r="K355" s="113"/>
      <c r="L355" s="113"/>
      <c r="M355" s="113"/>
      <c r="N355" s="113"/>
      <c r="O355" s="113"/>
      <c r="P355" s="205"/>
      <c r="Q355" s="2">
        <f t="shared" si="82"/>
        <v>0</v>
      </c>
      <c r="R355" s="2">
        <f>IF(D355='User Input'!$C$1,1,0)</f>
        <v>0</v>
      </c>
      <c r="S355" s="2">
        <f t="shared" si="86"/>
        <v>0</v>
      </c>
      <c r="T355" s="2">
        <f t="shared" si="87"/>
        <v>0</v>
      </c>
      <c r="U355" s="2">
        <f t="shared" si="83"/>
        <v>0</v>
      </c>
      <c r="V355" s="2">
        <f t="shared" si="84"/>
        <v>0</v>
      </c>
      <c r="W355" s="9">
        <f t="shared" si="85"/>
        <v>0</v>
      </c>
      <c r="X355" s="221"/>
      <c r="Y355" s="276"/>
      <c r="Z355" s="226"/>
      <c r="AA355" s="235"/>
      <c r="AB355" s="206"/>
      <c r="AC355" s="198"/>
      <c r="AD355" s="198"/>
      <c r="AE355" s="198"/>
      <c r="AF355" s="198"/>
      <c r="AG355" s="216"/>
      <c r="AH355" s="199"/>
      <c r="AI355" s="197"/>
      <c r="AJ355" s="197"/>
      <c r="AK355" s="113"/>
      <c r="AL355" s="113"/>
      <c r="AM355" s="113"/>
      <c r="AN355" s="2">
        <f t="shared" si="88"/>
        <v>0</v>
      </c>
      <c r="AO355" s="2">
        <f t="shared" si="89"/>
        <v>0</v>
      </c>
      <c r="AP355" s="2">
        <f>IF(AA355='User Input'!$C$1,1,0)</f>
        <v>0</v>
      </c>
      <c r="AQ355" s="2">
        <f t="shared" si="77"/>
        <v>0</v>
      </c>
      <c r="AR355" s="2">
        <f t="shared" si="78"/>
        <v>0</v>
      </c>
      <c r="AS355" s="2">
        <f t="shared" si="79"/>
        <v>0</v>
      </c>
      <c r="AT355" s="2">
        <f t="shared" si="80"/>
        <v>0</v>
      </c>
      <c r="AU355" s="9">
        <f t="shared" si="81"/>
        <v>0</v>
      </c>
    </row>
    <row r="356" spans="1:47" s="202" customFormat="1">
      <c r="A356" s="272"/>
      <c r="B356" s="272"/>
      <c r="C356" s="226"/>
      <c r="D356" s="235"/>
      <c r="E356" s="204"/>
      <c r="F356" s="198"/>
      <c r="G356" s="198"/>
      <c r="H356" s="198"/>
      <c r="I356" s="198"/>
      <c r="J356" s="117"/>
      <c r="K356" s="113"/>
      <c r="L356" s="113"/>
      <c r="M356" s="113"/>
      <c r="N356" s="113"/>
      <c r="O356" s="113"/>
      <c r="P356" s="205"/>
      <c r="Q356" s="2">
        <f t="shared" si="82"/>
        <v>0</v>
      </c>
      <c r="R356" s="2">
        <f>IF(D356='User Input'!$C$1,1,0)</f>
        <v>0</v>
      </c>
      <c r="S356" s="2">
        <f t="shared" si="86"/>
        <v>0</v>
      </c>
      <c r="T356" s="2">
        <f t="shared" si="87"/>
        <v>0</v>
      </c>
      <c r="U356" s="2">
        <f t="shared" si="83"/>
        <v>0</v>
      </c>
      <c r="V356" s="2">
        <f t="shared" si="84"/>
        <v>0</v>
      </c>
      <c r="W356" s="9">
        <f t="shared" si="85"/>
        <v>0</v>
      </c>
      <c r="X356" s="221"/>
      <c r="Y356" s="276"/>
      <c r="Z356" s="226"/>
      <c r="AA356" s="235"/>
      <c r="AB356" s="206"/>
      <c r="AC356" s="198"/>
      <c r="AD356" s="198"/>
      <c r="AE356" s="198"/>
      <c r="AF356" s="198"/>
      <c r="AG356" s="216"/>
      <c r="AH356" s="199"/>
      <c r="AI356" s="197"/>
      <c r="AJ356" s="197"/>
      <c r="AK356" s="113"/>
      <c r="AL356" s="113"/>
      <c r="AM356" s="113"/>
      <c r="AN356" s="2">
        <f t="shared" si="88"/>
        <v>0</v>
      </c>
      <c r="AO356" s="2">
        <f t="shared" si="89"/>
        <v>0</v>
      </c>
      <c r="AP356" s="2">
        <f>IF(AA356='User Input'!$C$1,1,0)</f>
        <v>0</v>
      </c>
      <c r="AQ356" s="2">
        <f t="shared" ref="AQ356:AQ419" si="90">AP356+AQ355</f>
        <v>0</v>
      </c>
      <c r="AR356" s="2">
        <f t="shared" ref="AR356:AR419" si="91">IF(AQ356=AQ355,0,AQ356)</f>
        <v>0</v>
      </c>
      <c r="AS356" s="2">
        <f t="shared" ref="AS356:AS419" si="92">Z356</f>
        <v>0</v>
      </c>
      <c r="AT356" s="2">
        <f t="shared" ref="AT356:AT419" si="93">AB356</f>
        <v>0</v>
      </c>
      <c r="AU356" s="9">
        <f t="shared" ref="AU356:AU419" si="94">AG356</f>
        <v>0</v>
      </c>
    </row>
    <row r="357" spans="1:47" s="202" customFormat="1">
      <c r="A357" s="272"/>
      <c r="B357" s="272"/>
      <c r="C357" s="226"/>
      <c r="D357" s="235"/>
      <c r="E357" s="204"/>
      <c r="F357" s="198"/>
      <c r="G357" s="198"/>
      <c r="H357" s="198"/>
      <c r="I357" s="198"/>
      <c r="J357" s="117"/>
      <c r="K357" s="113"/>
      <c r="L357" s="113"/>
      <c r="M357" s="113"/>
      <c r="N357" s="113"/>
      <c r="O357" s="113"/>
      <c r="P357" s="205"/>
      <c r="Q357" s="2">
        <f t="shared" si="82"/>
        <v>0</v>
      </c>
      <c r="R357" s="2">
        <f>IF(D357='User Input'!$C$1,1,0)</f>
        <v>0</v>
      </c>
      <c r="S357" s="2">
        <f t="shared" si="86"/>
        <v>0</v>
      </c>
      <c r="T357" s="2">
        <f t="shared" si="87"/>
        <v>0</v>
      </c>
      <c r="U357" s="2">
        <f t="shared" si="83"/>
        <v>0</v>
      </c>
      <c r="V357" s="2">
        <f t="shared" si="84"/>
        <v>0</v>
      </c>
      <c r="W357" s="9">
        <f t="shared" si="85"/>
        <v>0</v>
      </c>
      <c r="X357" s="221"/>
      <c r="Y357" s="276"/>
      <c r="Z357" s="209"/>
      <c r="AA357" s="235"/>
      <c r="AB357" s="206"/>
      <c r="AC357" s="198"/>
      <c r="AD357" s="198"/>
      <c r="AE357" s="198"/>
      <c r="AF357" s="198"/>
      <c r="AG357" s="216"/>
      <c r="AH357" s="199"/>
      <c r="AI357" s="197"/>
      <c r="AJ357" s="197"/>
      <c r="AK357" s="113"/>
      <c r="AL357" s="113"/>
      <c r="AM357" s="113"/>
      <c r="AN357" s="2">
        <f t="shared" si="88"/>
        <v>0</v>
      </c>
      <c r="AO357" s="2">
        <f t="shared" si="89"/>
        <v>0</v>
      </c>
      <c r="AP357" s="2">
        <f>IF(AA357='User Input'!$C$1,1,0)</f>
        <v>0</v>
      </c>
      <c r="AQ357" s="2">
        <f t="shared" si="90"/>
        <v>0</v>
      </c>
      <c r="AR357" s="2">
        <f t="shared" si="91"/>
        <v>0</v>
      </c>
      <c r="AS357" s="2">
        <f t="shared" si="92"/>
        <v>0</v>
      </c>
      <c r="AT357" s="2">
        <f t="shared" si="93"/>
        <v>0</v>
      </c>
      <c r="AU357" s="9">
        <f t="shared" si="94"/>
        <v>0</v>
      </c>
    </row>
    <row r="358" spans="1:47" s="202" customFormat="1">
      <c r="A358" s="272"/>
      <c r="B358" s="272"/>
      <c r="C358" s="226"/>
      <c r="D358" s="235"/>
      <c r="E358" s="204"/>
      <c r="F358" s="198"/>
      <c r="G358" s="198"/>
      <c r="H358" s="198"/>
      <c r="I358" s="198"/>
      <c r="J358" s="117"/>
      <c r="K358" s="113"/>
      <c r="L358" s="113"/>
      <c r="M358" s="113"/>
      <c r="N358" s="113"/>
      <c r="O358" s="113"/>
      <c r="P358" s="205"/>
      <c r="Q358" s="2">
        <f t="shared" si="82"/>
        <v>0</v>
      </c>
      <c r="R358" s="2">
        <f>IF(D358='User Input'!$C$1,1,0)</f>
        <v>0</v>
      </c>
      <c r="S358" s="2">
        <f t="shared" si="86"/>
        <v>0</v>
      </c>
      <c r="T358" s="2">
        <f t="shared" si="87"/>
        <v>0</v>
      </c>
      <c r="U358" s="2">
        <f t="shared" si="83"/>
        <v>0</v>
      </c>
      <c r="V358" s="2">
        <f t="shared" si="84"/>
        <v>0</v>
      </c>
      <c r="W358" s="9">
        <f t="shared" si="85"/>
        <v>0</v>
      </c>
      <c r="X358" s="221"/>
      <c r="Y358" s="276"/>
      <c r="Z358" s="209"/>
      <c r="AA358" s="235"/>
      <c r="AB358" s="206"/>
      <c r="AC358" s="198"/>
      <c r="AD358" s="198"/>
      <c r="AE358" s="198"/>
      <c r="AF358" s="198"/>
      <c r="AG358" s="216"/>
      <c r="AH358" s="199"/>
      <c r="AI358" s="197"/>
      <c r="AJ358" s="197"/>
      <c r="AK358" s="113"/>
      <c r="AL358" s="113"/>
      <c r="AM358" s="113"/>
      <c r="AN358" s="2">
        <f t="shared" si="88"/>
        <v>0</v>
      </c>
      <c r="AO358" s="2">
        <f t="shared" si="89"/>
        <v>0</v>
      </c>
      <c r="AP358" s="2">
        <f>IF(AA358='User Input'!$C$1,1,0)</f>
        <v>0</v>
      </c>
      <c r="AQ358" s="2">
        <f t="shared" si="90"/>
        <v>0</v>
      </c>
      <c r="AR358" s="2">
        <f t="shared" si="91"/>
        <v>0</v>
      </c>
      <c r="AS358" s="2">
        <f t="shared" si="92"/>
        <v>0</v>
      </c>
      <c r="AT358" s="2">
        <f t="shared" si="93"/>
        <v>0</v>
      </c>
      <c r="AU358" s="9">
        <f t="shared" si="94"/>
        <v>0</v>
      </c>
    </row>
    <row r="359" spans="1:47" s="202" customFormat="1">
      <c r="A359" s="272"/>
      <c r="B359" s="272"/>
      <c r="C359" s="226"/>
      <c r="D359" s="235"/>
      <c r="E359" s="204"/>
      <c r="F359" s="198"/>
      <c r="G359" s="198"/>
      <c r="H359" s="198"/>
      <c r="I359" s="198"/>
      <c r="J359" s="117"/>
      <c r="K359" s="113"/>
      <c r="L359" s="113"/>
      <c r="M359" s="113"/>
      <c r="N359" s="113"/>
      <c r="O359" s="113"/>
      <c r="P359" s="205"/>
      <c r="Q359" s="2">
        <f t="shared" si="82"/>
        <v>0</v>
      </c>
      <c r="R359" s="2">
        <f>IF(D359='User Input'!$C$1,1,0)</f>
        <v>0</v>
      </c>
      <c r="S359" s="2">
        <f t="shared" si="86"/>
        <v>0</v>
      </c>
      <c r="T359" s="2">
        <f t="shared" si="87"/>
        <v>0</v>
      </c>
      <c r="U359" s="2">
        <f t="shared" si="83"/>
        <v>0</v>
      </c>
      <c r="V359" s="2">
        <f t="shared" si="84"/>
        <v>0</v>
      </c>
      <c r="W359" s="9">
        <f t="shared" si="85"/>
        <v>0</v>
      </c>
      <c r="X359" s="221"/>
      <c r="Y359" s="276"/>
      <c r="Z359" s="209"/>
      <c r="AA359" s="235"/>
      <c r="AB359" s="206"/>
      <c r="AC359" s="198"/>
      <c r="AD359" s="198"/>
      <c r="AE359" s="198"/>
      <c r="AF359" s="198"/>
      <c r="AG359" s="216"/>
      <c r="AH359" s="199"/>
      <c r="AI359" s="197"/>
      <c r="AJ359" s="197"/>
      <c r="AK359" s="113"/>
      <c r="AL359" s="113"/>
      <c r="AM359" s="113"/>
      <c r="AN359" s="2">
        <f t="shared" si="88"/>
        <v>0</v>
      </c>
      <c r="AO359" s="2">
        <f t="shared" si="89"/>
        <v>0</v>
      </c>
      <c r="AP359" s="2">
        <f>IF(AA359='User Input'!$C$1,1,0)</f>
        <v>0</v>
      </c>
      <c r="AQ359" s="2">
        <f t="shared" si="90"/>
        <v>0</v>
      </c>
      <c r="AR359" s="2">
        <f t="shared" si="91"/>
        <v>0</v>
      </c>
      <c r="AS359" s="2">
        <f t="shared" si="92"/>
        <v>0</v>
      </c>
      <c r="AT359" s="2">
        <f t="shared" si="93"/>
        <v>0</v>
      </c>
      <c r="AU359" s="9">
        <f t="shared" si="94"/>
        <v>0</v>
      </c>
    </row>
    <row r="360" spans="1:47" s="202" customFormat="1">
      <c r="A360" s="272"/>
      <c r="B360" s="272"/>
      <c r="C360" s="226"/>
      <c r="D360" s="235"/>
      <c r="E360" s="204"/>
      <c r="F360" s="198"/>
      <c r="G360" s="198"/>
      <c r="H360" s="198"/>
      <c r="I360" s="198"/>
      <c r="J360" s="117"/>
      <c r="K360" s="113"/>
      <c r="L360" s="113"/>
      <c r="M360" s="113"/>
      <c r="N360" s="113"/>
      <c r="O360" s="113"/>
      <c r="P360" s="205"/>
      <c r="Q360" s="2">
        <f t="shared" si="82"/>
        <v>0</v>
      </c>
      <c r="R360" s="2">
        <f>IF(D360='User Input'!$C$1,1,0)</f>
        <v>0</v>
      </c>
      <c r="S360" s="2">
        <f t="shared" si="86"/>
        <v>0</v>
      </c>
      <c r="T360" s="2">
        <f t="shared" si="87"/>
        <v>0</v>
      </c>
      <c r="U360" s="2">
        <f t="shared" si="83"/>
        <v>0</v>
      </c>
      <c r="V360" s="2">
        <f t="shared" si="84"/>
        <v>0</v>
      </c>
      <c r="W360" s="9">
        <f t="shared" si="85"/>
        <v>0</v>
      </c>
      <c r="X360" s="221"/>
      <c r="Y360" s="276"/>
      <c r="Z360" s="209"/>
      <c r="AA360" s="235"/>
      <c r="AB360" s="206"/>
      <c r="AC360" s="198"/>
      <c r="AD360" s="198"/>
      <c r="AE360" s="198"/>
      <c r="AF360" s="198"/>
      <c r="AG360" s="216"/>
      <c r="AH360" s="199"/>
      <c r="AI360" s="197"/>
      <c r="AJ360" s="197"/>
      <c r="AK360" s="113"/>
      <c r="AL360" s="113"/>
      <c r="AM360" s="113"/>
      <c r="AN360" s="2">
        <f t="shared" si="88"/>
        <v>0</v>
      </c>
      <c r="AO360" s="2">
        <f t="shared" si="89"/>
        <v>0</v>
      </c>
      <c r="AP360" s="2">
        <f>IF(AA360='User Input'!$C$1,1,0)</f>
        <v>0</v>
      </c>
      <c r="AQ360" s="2">
        <f t="shared" si="90"/>
        <v>0</v>
      </c>
      <c r="AR360" s="2">
        <f t="shared" si="91"/>
        <v>0</v>
      </c>
      <c r="AS360" s="2">
        <f t="shared" si="92"/>
        <v>0</v>
      </c>
      <c r="AT360" s="2">
        <f t="shared" si="93"/>
        <v>0</v>
      </c>
      <c r="AU360" s="9">
        <f t="shared" si="94"/>
        <v>0</v>
      </c>
    </row>
    <row r="361" spans="1:47" s="202" customFormat="1">
      <c r="A361" s="272"/>
      <c r="B361" s="272"/>
      <c r="C361" s="226"/>
      <c r="D361" s="235"/>
      <c r="E361" s="204"/>
      <c r="F361" s="198"/>
      <c r="G361" s="198"/>
      <c r="H361" s="198"/>
      <c r="I361" s="198"/>
      <c r="J361" s="117"/>
      <c r="K361" s="113"/>
      <c r="L361" s="113"/>
      <c r="M361" s="113"/>
      <c r="N361" s="113"/>
      <c r="O361" s="113"/>
      <c r="P361" s="205"/>
      <c r="Q361" s="2">
        <f t="shared" si="82"/>
        <v>0</v>
      </c>
      <c r="R361" s="2">
        <f>IF(D361='User Input'!$C$1,1,0)</f>
        <v>0</v>
      </c>
      <c r="S361" s="2">
        <f t="shared" si="86"/>
        <v>0</v>
      </c>
      <c r="T361" s="2">
        <f t="shared" si="87"/>
        <v>0</v>
      </c>
      <c r="U361" s="2">
        <f t="shared" si="83"/>
        <v>0</v>
      </c>
      <c r="V361" s="2">
        <f t="shared" si="84"/>
        <v>0</v>
      </c>
      <c r="W361" s="9">
        <f t="shared" si="85"/>
        <v>0</v>
      </c>
      <c r="X361" s="221"/>
      <c r="Y361" s="276"/>
      <c r="Z361" s="226"/>
      <c r="AA361" s="235"/>
      <c r="AB361" s="206"/>
      <c r="AC361" s="198"/>
      <c r="AD361" s="198"/>
      <c r="AE361" s="198"/>
      <c r="AF361" s="198"/>
      <c r="AG361" s="216"/>
      <c r="AH361" s="199"/>
      <c r="AI361" s="197"/>
      <c r="AJ361" s="197"/>
      <c r="AK361" s="113"/>
      <c r="AL361" s="113"/>
      <c r="AM361" s="113"/>
      <c r="AN361" s="2">
        <f t="shared" si="88"/>
        <v>0</v>
      </c>
      <c r="AO361" s="2">
        <f t="shared" si="89"/>
        <v>0</v>
      </c>
      <c r="AP361" s="2">
        <f>IF(AA361='User Input'!$C$1,1,0)</f>
        <v>0</v>
      </c>
      <c r="AQ361" s="2">
        <f t="shared" si="90"/>
        <v>0</v>
      </c>
      <c r="AR361" s="2">
        <f t="shared" si="91"/>
        <v>0</v>
      </c>
      <c r="AS361" s="2">
        <f t="shared" si="92"/>
        <v>0</v>
      </c>
      <c r="AT361" s="2">
        <f t="shared" si="93"/>
        <v>0</v>
      </c>
      <c r="AU361" s="9">
        <f t="shared" si="94"/>
        <v>0</v>
      </c>
    </row>
    <row r="362" spans="1:47" s="202" customFormat="1">
      <c r="A362" s="272"/>
      <c r="B362" s="272"/>
      <c r="C362" s="226"/>
      <c r="D362" s="235"/>
      <c r="E362" s="204"/>
      <c r="F362" s="198"/>
      <c r="G362" s="198"/>
      <c r="H362" s="198"/>
      <c r="I362" s="198"/>
      <c r="J362" s="117"/>
      <c r="K362" s="113"/>
      <c r="L362" s="113"/>
      <c r="M362" s="113"/>
      <c r="N362" s="113"/>
      <c r="O362" s="113"/>
      <c r="P362" s="205"/>
      <c r="Q362" s="2">
        <f t="shared" si="82"/>
        <v>0</v>
      </c>
      <c r="R362" s="2">
        <f>IF(D362='User Input'!$C$1,1,0)</f>
        <v>0</v>
      </c>
      <c r="S362" s="2">
        <f t="shared" si="86"/>
        <v>0</v>
      </c>
      <c r="T362" s="2">
        <f t="shared" si="87"/>
        <v>0</v>
      </c>
      <c r="U362" s="2">
        <f t="shared" si="83"/>
        <v>0</v>
      </c>
      <c r="V362" s="2">
        <f t="shared" si="84"/>
        <v>0</v>
      </c>
      <c r="W362" s="9">
        <f t="shared" si="85"/>
        <v>0</v>
      </c>
      <c r="X362" s="221"/>
      <c r="Y362" s="276"/>
      <c r="Z362" s="209"/>
      <c r="AA362" s="235"/>
      <c r="AB362" s="206"/>
      <c r="AC362" s="198"/>
      <c r="AD362" s="198"/>
      <c r="AE362" s="198"/>
      <c r="AF362" s="198"/>
      <c r="AG362" s="216"/>
      <c r="AH362" s="199"/>
      <c r="AI362" s="197"/>
      <c r="AJ362" s="197"/>
      <c r="AK362" s="113"/>
      <c r="AL362" s="113"/>
      <c r="AM362" s="113"/>
      <c r="AN362" s="2">
        <f t="shared" si="88"/>
        <v>0</v>
      </c>
      <c r="AO362" s="2">
        <f t="shared" si="89"/>
        <v>0</v>
      </c>
      <c r="AP362" s="2">
        <f>IF(AA362='User Input'!$C$1,1,0)</f>
        <v>0</v>
      </c>
      <c r="AQ362" s="2">
        <f t="shared" si="90"/>
        <v>0</v>
      </c>
      <c r="AR362" s="2">
        <f t="shared" si="91"/>
        <v>0</v>
      </c>
      <c r="AS362" s="2">
        <f t="shared" si="92"/>
        <v>0</v>
      </c>
      <c r="AT362" s="2">
        <f t="shared" si="93"/>
        <v>0</v>
      </c>
      <c r="AU362" s="9">
        <f t="shared" si="94"/>
        <v>0</v>
      </c>
    </row>
    <row r="363" spans="1:47" s="202" customFormat="1">
      <c r="A363" s="272"/>
      <c r="B363" s="272"/>
      <c r="C363" s="226"/>
      <c r="D363" s="235"/>
      <c r="E363" s="204"/>
      <c r="F363" s="198"/>
      <c r="G363" s="198"/>
      <c r="H363" s="198"/>
      <c r="I363" s="198"/>
      <c r="J363" s="117"/>
      <c r="K363" s="113"/>
      <c r="L363" s="113"/>
      <c r="M363" s="113"/>
      <c r="N363" s="113"/>
      <c r="O363" s="113"/>
      <c r="P363" s="205"/>
      <c r="Q363" s="2">
        <f t="shared" si="82"/>
        <v>0</v>
      </c>
      <c r="R363" s="2">
        <f>IF(D363='User Input'!$C$1,1,0)</f>
        <v>0</v>
      </c>
      <c r="S363" s="2">
        <f t="shared" si="86"/>
        <v>0</v>
      </c>
      <c r="T363" s="2">
        <f t="shared" si="87"/>
        <v>0</v>
      </c>
      <c r="U363" s="2">
        <f t="shared" si="83"/>
        <v>0</v>
      </c>
      <c r="V363" s="2">
        <f t="shared" si="84"/>
        <v>0</v>
      </c>
      <c r="W363" s="9">
        <f t="shared" si="85"/>
        <v>0</v>
      </c>
      <c r="X363" s="221"/>
      <c r="Y363" s="276"/>
      <c r="Z363" s="209"/>
      <c r="AA363" s="235"/>
      <c r="AB363" s="206"/>
      <c r="AC363" s="198"/>
      <c r="AD363" s="198"/>
      <c r="AE363" s="198"/>
      <c r="AF363" s="198"/>
      <c r="AG363" s="216"/>
      <c r="AH363" s="199"/>
      <c r="AI363" s="197"/>
      <c r="AJ363" s="197"/>
      <c r="AK363" s="113"/>
      <c r="AL363" s="113"/>
      <c r="AM363" s="113"/>
      <c r="AN363" s="2">
        <f t="shared" si="88"/>
        <v>0</v>
      </c>
      <c r="AO363" s="2">
        <f t="shared" si="89"/>
        <v>0</v>
      </c>
      <c r="AP363" s="2">
        <f>IF(AA363='User Input'!$C$1,1,0)</f>
        <v>0</v>
      </c>
      <c r="AQ363" s="2">
        <f t="shared" si="90"/>
        <v>0</v>
      </c>
      <c r="AR363" s="2">
        <f t="shared" si="91"/>
        <v>0</v>
      </c>
      <c r="AS363" s="2">
        <f t="shared" si="92"/>
        <v>0</v>
      </c>
      <c r="AT363" s="2">
        <f t="shared" si="93"/>
        <v>0</v>
      </c>
      <c r="AU363" s="9">
        <f t="shared" si="94"/>
        <v>0</v>
      </c>
    </row>
    <row r="364" spans="1:47" s="202" customFormat="1">
      <c r="A364" s="272"/>
      <c r="B364" s="272"/>
      <c r="C364" s="226"/>
      <c r="D364" s="235"/>
      <c r="E364" s="204"/>
      <c r="F364" s="198"/>
      <c r="G364" s="198"/>
      <c r="H364" s="198"/>
      <c r="I364" s="198"/>
      <c r="J364" s="117"/>
      <c r="K364" s="113"/>
      <c r="L364" s="113"/>
      <c r="M364" s="113"/>
      <c r="N364" s="113"/>
      <c r="O364" s="113"/>
      <c r="P364" s="205"/>
      <c r="Q364" s="2">
        <f t="shared" si="82"/>
        <v>0</v>
      </c>
      <c r="R364" s="2">
        <f>IF(D364='User Input'!$C$1,1,0)</f>
        <v>0</v>
      </c>
      <c r="S364" s="2">
        <f t="shared" si="86"/>
        <v>0</v>
      </c>
      <c r="T364" s="2">
        <f t="shared" si="87"/>
        <v>0</v>
      </c>
      <c r="U364" s="2">
        <f t="shared" si="83"/>
        <v>0</v>
      </c>
      <c r="V364" s="2">
        <f t="shared" si="84"/>
        <v>0</v>
      </c>
      <c r="W364" s="9">
        <f t="shared" si="85"/>
        <v>0</v>
      </c>
      <c r="X364" s="221"/>
      <c r="Y364" s="276"/>
      <c r="Z364" s="226"/>
      <c r="AA364" s="235"/>
      <c r="AB364" s="206"/>
      <c r="AC364" s="198"/>
      <c r="AD364" s="198"/>
      <c r="AE364" s="198"/>
      <c r="AF364" s="198"/>
      <c r="AG364" s="216"/>
      <c r="AH364" s="199"/>
      <c r="AI364" s="197"/>
      <c r="AJ364" s="197"/>
      <c r="AK364" s="113"/>
      <c r="AL364" s="113"/>
      <c r="AM364" s="113"/>
      <c r="AN364" s="2">
        <f t="shared" si="88"/>
        <v>0</v>
      </c>
      <c r="AO364" s="2">
        <f t="shared" si="89"/>
        <v>0</v>
      </c>
      <c r="AP364" s="2">
        <f>IF(AA364='User Input'!$C$1,1,0)</f>
        <v>0</v>
      </c>
      <c r="AQ364" s="2">
        <f t="shared" si="90"/>
        <v>0</v>
      </c>
      <c r="AR364" s="2">
        <f t="shared" si="91"/>
        <v>0</v>
      </c>
      <c r="AS364" s="2">
        <f t="shared" si="92"/>
        <v>0</v>
      </c>
      <c r="AT364" s="2">
        <f t="shared" si="93"/>
        <v>0</v>
      </c>
      <c r="AU364" s="9">
        <f t="shared" si="94"/>
        <v>0</v>
      </c>
    </row>
    <row r="365" spans="1:47" s="202" customFormat="1">
      <c r="A365" s="272"/>
      <c r="B365" s="272"/>
      <c r="C365" s="226"/>
      <c r="D365" s="235"/>
      <c r="E365" s="204"/>
      <c r="F365" s="198"/>
      <c r="G365" s="198"/>
      <c r="H365" s="198"/>
      <c r="I365" s="198"/>
      <c r="J365" s="117"/>
      <c r="K365" s="113"/>
      <c r="L365" s="113"/>
      <c r="M365" s="113"/>
      <c r="N365" s="113"/>
      <c r="O365" s="113"/>
      <c r="P365" s="205"/>
      <c r="Q365" s="2">
        <f t="shared" si="82"/>
        <v>0</v>
      </c>
      <c r="R365" s="2">
        <f>IF(D365='User Input'!$C$1,1,0)</f>
        <v>0</v>
      </c>
      <c r="S365" s="2">
        <f t="shared" si="86"/>
        <v>0</v>
      </c>
      <c r="T365" s="2">
        <f t="shared" si="87"/>
        <v>0</v>
      </c>
      <c r="U365" s="2">
        <f t="shared" si="83"/>
        <v>0</v>
      </c>
      <c r="V365" s="2">
        <f t="shared" si="84"/>
        <v>0</v>
      </c>
      <c r="W365" s="9">
        <f t="shared" si="85"/>
        <v>0</v>
      </c>
      <c r="X365" s="221"/>
      <c r="Y365" s="276"/>
      <c r="Z365" s="209"/>
      <c r="AA365" s="235"/>
      <c r="AB365" s="206"/>
      <c r="AC365" s="198"/>
      <c r="AD365" s="198"/>
      <c r="AE365" s="198"/>
      <c r="AF365" s="198"/>
      <c r="AG365" s="216"/>
      <c r="AH365" s="199"/>
      <c r="AI365" s="197"/>
      <c r="AJ365" s="197"/>
      <c r="AK365" s="113"/>
      <c r="AL365" s="113"/>
      <c r="AM365" s="113"/>
      <c r="AN365" s="2">
        <f t="shared" si="88"/>
        <v>0</v>
      </c>
      <c r="AO365" s="2">
        <f t="shared" si="89"/>
        <v>0</v>
      </c>
      <c r="AP365" s="2">
        <f>IF(AA365='User Input'!$C$1,1,0)</f>
        <v>0</v>
      </c>
      <c r="AQ365" s="2">
        <f t="shared" si="90"/>
        <v>0</v>
      </c>
      <c r="AR365" s="2">
        <f t="shared" si="91"/>
        <v>0</v>
      </c>
      <c r="AS365" s="2">
        <f t="shared" si="92"/>
        <v>0</v>
      </c>
      <c r="AT365" s="2">
        <f t="shared" si="93"/>
        <v>0</v>
      </c>
      <c r="AU365" s="9">
        <f t="shared" si="94"/>
        <v>0</v>
      </c>
    </row>
    <row r="366" spans="1:47" s="202" customFormat="1">
      <c r="A366" s="272"/>
      <c r="B366" s="272"/>
      <c r="C366" s="226"/>
      <c r="D366" s="235"/>
      <c r="E366" s="204"/>
      <c r="F366" s="198"/>
      <c r="G366" s="198"/>
      <c r="H366" s="198"/>
      <c r="I366" s="198"/>
      <c r="J366" s="117"/>
      <c r="K366" s="113"/>
      <c r="L366" s="113"/>
      <c r="M366" s="113"/>
      <c r="N366" s="113"/>
      <c r="O366" s="113"/>
      <c r="P366" s="205"/>
      <c r="Q366" s="2">
        <f t="shared" si="82"/>
        <v>0</v>
      </c>
      <c r="R366" s="2">
        <f>IF(D366='User Input'!$C$1,1,0)</f>
        <v>0</v>
      </c>
      <c r="S366" s="2">
        <f t="shared" si="86"/>
        <v>0</v>
      </c>
      <c r="T366" s="2">
        <f t="shared" si="87"/>
        <v>0</v>
      </c>
      <c r="U366" s="2">
        <f t="shared" si="83"/>
        <v>0</v>
      </c>
      <c r="V366" s="2">
        <f t="shared" si="84"/>
        <v>0</v>
      </c>
      <c r="W366" s="9">
        <f t="shared" si="85"/>
        <v>0</v>
      </c>
      <c r="X366" s="221"/>
      <c r="Y366" s="276"/>
      <c r="Z366" s="226"/>
      <c r="AA366" s="235"/>
      <c r="AB366" s="206"/>
      <c r="AC366" s="198"/>
      <c r="AD366" s="198"/>
      <c r="AE366" s="198"/>
      <c r="AF366" s="198"/>
      <c r="AG366" s="216"/>
      <c r="AH366" s="199"/>
      <c r="AI366" s="197"/>
      <c r="AJ366" s="197"/>
      <c r="AK366" s="113"/>
      <c r="AL366" s="113"/>
      <c r="AM366" s="113"/>
      <c r="AN366" s="2">
        <f t="shared" si="88"/>
        <v>0</v>
      </c>
      <c r="AO366" s="2">
        <f t="shared" si="89"/>
        <v>0</v>
      </c>
      <c r="AP366" s="2">
        <f>IF(AA366='User Input'!$C$1,1,0)</f>
        <v>0</v>
      </c>
      <c r="AQ366" s="2">
        <f t="shared" si="90"/>
        <v>0</v>
      </c>
      <c r="AR366" s="2">
        <f t="shared" si="91"/>
        <v>0</v>
      </c>
      <c r="AS366" s="2">
        <f t="shared" si="92"/>
        <v>0</v>
      </c>
      <c r="AT366" s="2">
        <f t="shared" si="93"/>
        <v>0</v>
      </c>
      <c r="AU366" s="9">
        <f t="shared" si="94"/>
        <v>0</v>
      </c>
    </row>
    <row r="367" spans="1:47" s="202" customFormat="1">
      <c r="A367" s="272"/>
      <c r="B367" s="272"/>
      <c r="C367" s="226"/>
      <c r="D367" s="235"/>
      <c r="E367" s="204"/>
      <c r="F367" s="198"/>
      <c r="G367" s="198"/>
      <c r="H367" s="198"/>
      <c r="I367" s="198"/>
      <c r="J367" s="117"/>
      <c r="K367" s="113"/>
      <c r="L367" s="113"/>
      <c r="M367" s="113"/>
      <c r="N367" s="113"/>
      <c r="O367" s="113"/>
      <c r="P367" s="205"/>
      <c r="Q367" s="2">
        <f t="shared" si="82"/>
        <v>0</v>
      </c>
      <c r="R367" s="2">
        <f>IF(D367='User Input'!$C$1,1,0)</f>
        <v>0</v>
      </c>
      <c r="S367" s="2">
        <f t="shared" si="86"/>
        <v>0</v>
      </c>
      <c r="T367" s="2">
        <f t="shared" si="87"/>
        <v>0</v>
      </c>
      <c r="U367" s="2">
        <f t="shared" si="83"/>
        <v>0</v>
      </c>
      <c r="V367" s="2">
        <f t="shared" si="84"/>
        <v>0</v>
      </c>
      <c r="W367" s="9">
        <f t="shared" si="85"/>
        <v>0</v>
      </c>
      <c r="X367" s="221"/>
      <c r="Y367" s="276"/>
      <c r="Z367" s="209"/>
      <c r="AA367" s="235"/>
      <c r="AB367" s="206"/>
      <c r="AC367" s="198"/>
      <c r="AD367" s="198"/>
      <c r="AE367" s="198"/>
      <c r="AF367" s="198"/>
      <c r="AG367" s="216"/>
      <c r="AH367" s="199"/>
      <c r="AI367" s="197"/>
      <c r="AJ367" s="197"/>
      <c r="AK367" s="113"/>
      <c r="AL367" s="113"/>
      <c r="AM367" s="113"/>
      <c r="AN367" s="2">
        <f t="shared" si="88"/>
        <v>0</v>
      </c>
      <c r="AO367" s="2">
        <f t="shared" si="89"/>
        <v>0</v>
      </c>
      <c r="AP367" s="2">
        <f>IF(AA367='User Input'!$C$1,1,0)</f>
        <v>0</v>
      </c>
      <c r="AQ367" s="2">
        <f t="shared" si="90"/>
        <v>0</v>
      </c>
      <c r="AR367" s="2">
        <f t="shared" si="91"/>
        <v>0</v>
      </c>
      <c r="AS367" s="2">
        <f t="shared" si="92"/>
        <v>0</v>
      </c>
      <c r="AT367" s="2">
        <f t="shared" si="93"/>
        <v>0</v>
      </c>
      <c r="AU367" s="9">
        <f t="shared" si="94"/>
        <v>0</v>
      </c>
    </row>
    <row r="368" spans="1:47" s="202" customFormat="1">
      <c r="A368" s="272"/>
      <c r="B368" s="272"/>
      <c r="C368" s="226"/>
      <c r="D368" s="235"/>
      <c r="E368" s="204"/>
      <c r="F368" s="198"/>
      <c r="G368" s="198"/>
      <c r="H368" s="198"/>
      <c r="I368" s="198"/>
      <c r="J368" s="117"/>
      <c r="K368" s="113"/>
      <c r="L368" s="113"/>
      <c r="M368" s="113"/>
      <c r="N368" s="113"/>
      <c r="O368" s="113"/>
      <c r="P368" s="205"/>
      <c r="Q368" s="2">
        <f t="shared" si="82"/>
        <v>0</v>
      </c>
      <c r="R368" s="2">
        <f>IF(D368='User Input'!$C$1,1,0)</f>
        <v>0</v>
      </c>
      <c r="S368" s="2">
        <f t="shared" si="86"/>
        <v>0</v>
      </c>
      <c r="T368" s="2">
        <f t="shared" si="87"/>
        <v>0</v>
      </c>
      <c r="U368" s="2">
        <f t="shared" si="83"/>
        <v>0</v>
      </c>
      <c r="V368" s="2">
        <f t="shared" si="84"/>
        <v>0</v>
      </c>
      <c r="W368" s="9">
        <f t="shared" si="85"/>
        <v>0</v>
      </c>
      <c r="X368" s="221"/>
      <c r="Y368" s="276"/>
      <c r="Z368" s="209"/>
      <c r="AA368" s="235"/>
      <c r="AB368" s="206"/>
      <c r="AC368" s="198"/>
      <c r="AD368" s="198"/>
      <c r="AE368" s="198"/>
      <c r="AF368" s="198"/>
      <c r="AG368" s="216"/>
      <c r="AH368" s="199"/>
      <c r="AI368" s="197"/>
      <c r="AJ368" s="197"/>
      <c r="AK368" s="113"/>
      <c r="AL368" s="113"/>
      <c r="AM368" s="113"/>
      <c r="AN368" s="2">
        <f t="shared" si="88"/>
        <v>0</v>
      </c>
      <c r="AO368" s="2">
        <f t="shared" si="89"/>
        <v>0</v>
      </c>
      <c r="AP368" s="2">
        <f>IF(AA368='User Input'!$C$1,1,0)</f>
        <v>0</v>
      </c>
      <c r="AQ368" s="2">
        <f t="shared" si="90"/>
        <v>0</v>
      </c>
      <c r="AR368" s="2">
        <f t="shared" si="91"/>
        <v>0</v>
      </c>
      <c r="AS368" s="2">
        <f t="shared" si="92"/>
        <v>0</v>
      </c>
      <c r="AT368" s="2">
        <f t="shared" si="93"/>
        <v>0</v>
      </c>
      <c r="AU368" s="9">
        <f t="shared" si="94"/>
        <v>0</v>
      </c>
    </row>
    <row r="369" spans="1:47" s="202" customFormat="1">
      <c r="A369" s="272"/>
      <c r="B369" s="272"/>
      <c r="C369" s="226"/>
      <c r="D369" s="235"/>
      <c r="E369" s="204"/>
      <c r="F369" s="198"/>
      <c r="G369" s="198"/>
      <c r="H369" s="198"/>
      <c r="I369" s="198"/>
      <c r="J369" s="117"/>
      <c r="K369" s="113"/>
      <c r="L369" s="113"/>
      <c r="M369" s="113"/>
      <c r="N369" s="113"/>
      <c r="O369" s="113"/>
      <c r="P369" s="205"/>
      <c r="Q369" s="2">
        <f t="shared" si="82"/>
        <v>0</v>
      </c>
      <c r="R369" s="2">
        <f>IF(D369='User Input'!$C$1,1,0)</f>
        <v>0</v>
      </c>
      <c r="S369" s="2">
        <f t="shared" si="86"/>
        <v>0</v>
      </c>
      <c r="T369" s="2">
        <f t="shared" si="87"/>
        <v>0</v>
      </c>
      <c r="U369" s="2">
        <f t="shared" si="83"/>
        <v>0</v>
      </c>
      <c r="V369" s="2">
        <f t="shared" si="84"/>
        <v>0</v>
      </c>
      <c r="W369" s="9">
        <f t="shared" si="85"/>
        <v>0</v>
      </c>
      <c r="X369" s="221"/>
      <c r="Y369" s="276"/>
      <c r="Z369" s="209"/>
      <c r="AA369" s="235"/>
      <c r="AB369" s="206"/>
      <c r="AC369" s="198"/>
      <c r="AD369" s="198"/>
      <c r="AE369" s="198"/>
      <c r="AF369" s="198"/>
      <c r="AG369" s="216"/>
      <c r="AH369" s="199"/>
      <c r="AI369" s="197"/>
      <c r="AJ369" s="197"/>
      <c r="AK369" s="113"/>
      <c r="AL369" s="113"/>
      <c r="AM369" s="113"/>
      <c r="AN369" s="2">
        <f t="shared" si="88"/>
        <v>0</v>
      </c>
      <c r="AO369" s="2">
        <f t="shared" si="89"/>
        <v>0</v>
      </c>
      <c r="AP369" s="2">
        <f>IF(AA369='User Input'!$C$1,1,0)</f>
        <v>0</v>
      </c>
      <c r="AQ369" s="2">
        <f t="shared" si="90"/>
        <v>0</v>
      </c>
      <c r="AR369" s="2">
        <f t="shared" si="91"/>
        <v>0</v>
      </c>
      <c r="AS369" s="2">
        <f t="shared" si="92"/>
        <v>0</v>
      </c>
      <c r="AT369" s="2">
        <f t="shared" si="93"/>
        <v>0</v>
      </c>
      <c r="AU369" s="9">
        <f t="shared" si="94"/>
        <v>0</v>
      </c>
    </row>
    <row r="370" spans="1:47" s="202" customFormat="1">
      <c r="A370" s="272"/>
      <c r="B370" s="272"/>
      <c r="C370" s="226"/>
      <c r="D370" s="235"/>
      <c r="E370" s="204"/>
      <c r="F370" s="198"/>
      <c r="G370" s="198"/>
      <c r="H370" s="198"/>
      <c r="I370" s="198"/>
      <c r="J370" s="117"/>
      <c r="K370" s="113"/>
      <c r="L370" s="113"/>
      <c r="M370" s="113"/>
      <c r="N370" s="113"/>
      <c r="O370" s="113"/>
      <c r="P370" s="205"/>
      <c r="Q370" s="2">
        <f t="shared" si="82"/>
        <v>0</v>
      </c>
      <c r="R370" s="2">
        <f>IF(D370='User Input'!$C$1,1,0)</f>
        <v>0</v>
      </c>
      <c r="S370" s="2">
        <f t="shared" si="86"/>
        <v>0</v>
      </c>
      <c r="T370" s="2">
        <f t="shared" si="87"/>
        <v>0</v>
      </c>
      <c r="U370" s="2">
        <f t="shared" si="83"/>
        <v>0</v>
      </c>
      <c r="V370" s="2">
        <f t="shared" si="84"/>
        <v>0</v>
      </c>
      <c r="W370" s="9">
        <f t="shared" si="85"/>
        <v>0</v>
      </c>
      <c r="X370" s="221"/>
      <c r="Y370" s="276"/>
      <c r="Z370" s="209"/>
      <c r="AA370" s="235"/>
      <c r="AB370" s="206"/>
      <c r="AC370" s="198"/>
      <c r="AD370" s="198"/>
      <c r="AE370" s="198"/>
      <c r="AF370" s="198"/>
      <c r="AG370" s="216"/>
      <c r="AH370" s="199"/>
      <c r="AI370" s="197"/>
      <c r="AJ370" s="197"/>
      <c r="AK370" s="113"/>
      <c r="AL370" s="113"/>
      <c r="AM370" s="113"/>
      <c r="AN370" s="2">
        <f t="shared" si="88"/>
        <v>0</v>
      </c>
      <c r="AO370" s="2">
        <f t="shared" si="89"/>
        <v>0</v>
      </c>
      <c r="AP370" s="2">
        <f>IF(AA370='User Input'!$C$1,1,0)</f>
        <v>0</v>
      </c>
      <c r="AQ370" s="2">
        <f t="shared" si="90"/>
        <v>0</v>
      </c>
      <c r="AR370" s="2">
        <f t="shared" si="91"/>
        <v>0</v>
      </c>
      <c r="AS370" s="2">
        <f t="shared" si="92"/>
        <v>0</v>
      </c>
      <c r="AT370" s="2">
        <f t="shared" si="93"/>
        <v>0</v>
      </c>
      <c r="AU370" s="9">
        <f t="shared" si="94"/>
        <v>0</v>
      </c>
    </row>
    <row r="371" spans="1:47" s="202" customFormat="1">
      <c r="A371" s="272"/>
      <c r="B371" s="272"/>
      <c r="C371" s="226"/>
      <c r="D371" s="235"/>
      <c r="E371" s="204"/>
      <c r="F371" s="198"/>
      <c r="G371" s="198"/>
      <c r="H371" s="198"/>
      <c r="I371" s="198"/>
      <c r="J371" s="117"/>
      <c r="K371" s="113"/>
      <c r="L371" s="113"/>
      <c r="M371" s="113"/>
      <c r="N371" s="113"/>
      <c r="O371" s="113"/>
      <c r="P371" s="205"/>
      <c r="Q371" s="2">
        <f t="shared" si="82"/>
        <v>0</v>
      </c>
      <c r="R371" s="2">
        <f>IF(D371='User Input'!$C$1,1,0)</f>
        <v>0</v>
      </c>
      <c r="S371" s="2">
        <f t="shared" si="86"/>
        <v>0</v>
      </c>
      <c r="T371" s="2">
        <f t="shared" si="87"/>
        <v>0</v>
      </c>
      <c r="U371" s="2">
        <f t="shared" si="83"/>
        <v>0</v>
      </c>
      <c r="V371" s="2">
        <f t="shared" si="84"/>
        <v>0</v>
      </c>
      <c r="W371" s="9">
        <f t="shared" si="85"/>
        <v>0</v>
      </c>
      <c r="X371" s="221"/>
      <c r="Y371" s="276"/>
      <c r="Z371" s="209"/>
      <c r="AA371" s="235"/>
      <c r="AB371" s="206"/>
      <c r="AC371" s="198"/>
      <c r="AD371" s="198"/>
      <c r="AE371" s="198"/>
      <c r="AF371" s="198"/>
      <c r="AG371" s="216"/>
      <c r="AH371" s="199"/>
      <c r="AI371" s="197"/>
      <c r="AJ371" s="197"/>
      <c r="AK371" s="113"/>
      <c r="AL371" s="113"/>
      <c r="AM371" s="113"/>
      <c r="AN371" s="2">
        <f t="shared" si="88"/>
        <v>0</v>
      </c>
      <c r="AO371" s="2">
        <f t="shared" si="89"/>
        <v>0</v>
      </c>
      <c r="AP371" s="2">
        <f>IF(AA371='User Input'!$C$1,1,0)</f>
        <v>0</v>
      </c>
      <c r="AQ371" s="2">
        <f t="shared" si="90"/>
        <v>0</v>
      </c>
      <c r="AR371" s="2">
        <f t="shared" si="91"/>
        <v>0</v>
      </c>
      <c r="AS371" s="2">
        <f t="shared" si="92"/>
        <v>0</v>
      </c>
      <c r="AT371" s="2">
        <f t="shared" si="93"/>
        <v>0</v>
      </c>
      <c r="AU371" s="9">
        <f t="shared" si="94"/>
        <v>0</v>
      </c>
    </row>
    <row r="372" spans="1:47" s="202" customFormat="1">
      <c r="A372" s="272"/>
      <c r="B372" s="272"/>
      <c r="C372" s="226"/>
      <c r="D372" s="235"/>
      <c r="E372" s="204"/>
      <c r="F372" s="198"/>
      <c r="G372" s="198"/>
      <c r="H372" s="198"/>
      <c r="I372" s="198"/>
      <c r="J372" s="117"/>
      <c r="K372" s="113"/>
      <c r="L372" s="113"/>
      <c r="M372" s="113"/>
      <c r="N372" s="113"/>
      <c r="O372" s="113"/>
      <c r="P372" s="205"/>
      <c r="Q372" s="2">
        <f t="shared" si="82"/>
        <v>0</v>
      </c>
      <c r="R372" s="2">
        <f>IF(D372='User Input'!$C$1,1,0)</f>
        <v>0</v>
      </c>
      <c r="S372" s="2">
        <f t="shared" si="86"/>
        <v>0</v>
      </c>
      <c r="T372" s="2">
        <f t="shared" si="87"/>
        <v>0</v>
      </c>
      <c r="U372" s="2">
        <f t="shared" si="83"/>
        <v>0</v>
      </c>
      <c r="V372" s="2">
        <f t="shared" si="84"/>
        <v>0</v>
      </c>
      <c r="W372" s="9">
        <f t="shared" si="85"/>
        <v>0</v>
      </c>
      <c r="X372" s="221"/>
      <c r="Y372" s="276"/>
      <c r="Z372" s="209"/>
      <c r="AA372" s="235"/>
      <c r="AB372" s="206"/>
      <c r="AC372" s="198"/>
      <c r="AD372" s="198"/>
      <c r="AE372" s="198"/>
      <c r="AF372" s="198"/>
      <c r="AG372" s="216"/>
      <c r="AH372" s="199"/>
      <c r="AI372" s="197"/>
      <c r="AJ372" s="197"/>
      <c r="AK372" s="113"/>
      <c r="AL372" s="113"/>
      <c r="AM372" s="113"/>
      <c r="AN372" s="2">
        <f t="shared" si="88"/>
        <v>0</v>
      </c>
      <c r="AO372" s="2">
        <f t="shared" si="89"/>
        <v>0</v>
      </c>
      <c r="AP372" s="2">
        <f>IF(AA372='User Input'!$C$1,1,0)</f>
        <v>0</v>
      </c>
      <c r="AQ372" s="2">
        <f t="shared" si="90"/>
        <v>0</v>
      </c>
      <c r="AR372" s="2">
        <f t="shared" si="91"/>
        <v>0</v>
      </c>
      <c r="AS372" s="2">
        <f t="shared" si="92"/>
        <v>0</v>
      </c>
      <c r="AT372" s="2">
        <f t="shared" si="93"/>
        <v>0</v>
      </c>
      <c r="AU372" s="9">
        <f t="shared" si="94"/>
        <v>0</v>
      </c>
    </row>
    <row r="373" spans="1:47" s="202" customFormat="1">
      <c r="A373" s="272"/>
      <c r="B373" s="272"/>
      <c r="C373" s="226"/>
      <c r="D373" s="235"/>
      <c r="E373" s="204"/>
      <c r="F373" s="198"/>
      <c r="G373" s="198"/>
      <c r="H373" s="198"/>
      <c r="I373" s="198"/>
      <c r="J373" s="117"/>
      <c r="K373" s="113"/>
      <c r="L373" s="113"/>
      <c r="M373" s="113"/>
      <c r="N373" s="113"/>
      <c r="O373" s="113"/>
      <c r="P373" s="205"/>
      <c r="Q373" s="2">
        <f t="shared" si="82"/>
        <v>0</v>
      </c>
      <c r="R373" s="2">
        <f>IF(D373='User Input'!$C$1,1,0)</f>
        <v>0</v>
      </c>
      <c r="S373" s="2">
        <f t="shared" si="86"/>
        <v>0</v>
      </c>
      <c r="T373" s="2">
        <f t="shared" si="87"/>
        <v>0</v>
      </c>
      <c r="U373" s="2">
        <f t="shared" si="83"/>
        <v>0</v>
      </c>
      <c r="V373" s="2">
        <f t="shared" si="84"/>
        <v>0</v>
      </c>
      <c r="W373" s="9">
        <f t="shared" si="85"/>
        <v>0</v>
      </c>
      <c r="X373" s="221"/>
      <c r="Y373" s="276"/>
      <c r="Z373" s="209"/>
      <c r="AA373" s="235"/>
      <c r="AB373" s="206"/>
      <c r="AC373" s="198"/>
      <c r="AD373" s="198"/>
      <c r="AE373" s="198"/>
      <c r="AF373" s="198"/>
      <c r="AG373" s="216"/>
      <c r="AH373" s="199"/>
      <c r="AI373" s="197"/>
      <c r="AJ373" s="197"/>
      <c r="AK373" s="113"/>
      <c r="AL373" s="113"/>
      <c r="AM373" s="113"/>
      <c r="AN373" s="2">
        <f t="shared" si="88"/>
        <v>0</v>
      </c>
      <c r="AO373" s="2">
        <f t="shared" si="89"/>
        <v>0</v>
      </c>
      <c r="AP373" s="2">
        <f>IF(AA373='User Input'!$C$1,1,0)</f>
        <v>0</v>
      </c>
      <c r="AQ373" s="2">
        <f t="shared" si="90"/>
        <v>0</v>
      </c>
      <c r="AR373" s="2">
        <f t="shared" si="91"/>
        <v>0</v>
      </c>
      <c r="AS373" s="2">
        <f t="shared" si="92"/>
        <v>0</v>
      </c>
      <c r="AT373" s="2">
        <f t="shared" si="93"/>
        <v>0</v>
      </c>
      <c r="AU373" s="9">
        <f t="shared" si="94"/>
        <v>0</v>
      </c>
    </row>
    <row r="374" spans="1:47" s="202" customFormat="1">
      <c r="A374" s="272"/>
      <c r="B374" s="272"/>
      <c r="C374" s="226"/>
      <c r="D374" s="235"/>
      <c r="E374" s="204"/>
      <c r="F374" s="198"/>
      <c r="G374" s="198"/>
      <c r="H374" s="198"/>
      <c r="I374" s="198"/>
      <c r="J374" s="117"/>
      <c r="K374" s="113"/>
      <c r="L374" s="113"/>
      <c r="M374" s="113"/>
      <c r="N374" s="113"/>
      <c r="O374" s="113"/>
      <c r="P374" s="205"/>
      <c r="Q374" s="2">
        <f t="shared" si="82"/>
        <v>0</v>
      </c>
      <c r="R374" s="2">
        <f>IF(D374='User Input'!$C$1,1,0)</f>
        <v>0</v>
      </c>
      <c r="S374" s="2">
        <f t="shared" si="86"/>
        <v>0</v>
      </c>
      <c r="T374" s="2">
        <f t="shared" si="87"/>
        <v>0</v>
      </c>
      <c r="U374" s="2">
        <f t="shared" si="83"/>
        <v>0</v>
      </c>
      <c r="V374" s="2">
        <f t="shared" si="84"/>
        <v>0</v>
      </c>
      <c r="W374" s="9">
        <f t="shared" si="85"/>
        <v>0</v>
      </c>
      <c r="X374" s="221"/>
      <c r="Y374" s="276"/>
      <c r="Z374" s="209"/>
      <c r="AA374" s="235"/>
      <c r="AB374" s="206"/>
      <c r="AC374" s="198"/>
      <c r="AD374" s="198"/>
      <c r="AE374" s="198"/>
      <c r="AF374" s="198"/>
      <c r="AG374" s="216"/>
      <c r="AH374" s="199"/>
      <c r="AI374" s="197"/>
      <c r="AJ374" s="197"/>
      <c r="AK374" s="113"/>
      <c r="AL374" s="113"/>
      <c r="AM374" s="113"/>
      <c r="AN374" s="2">
        <f t="shared" si="88"/>
        <v>0</v>
      </c>
      <c r="AO374" s="2">
        <f t="shared" si="89"/>
        <v>0</v>
      </c>
      <c r="AP374" s="2">
        <f>IF(AA374='User Input'!$C$1,1,0)</f>
        <v>0</v>
      </c>
      <c r="AQ374" s="2">
        <f t="shared" si="90"/>
        <v>0</v>
      </c>
      <c r="AR374" s="2">
        <f t="shared" si="91"/>
        <v>0</v>
      </c>
      <c r="AS374" s="2">
        <f t="shared" si="92"/>
        <v>0</v>
      </c>
      <c r="AT374" s="2">
        <f t="shared" si="93"/>
        <v>0</v>
      </c>
      <c r="AU374" s="9">
        <f t="shared" si="94"/>
        <v>0</v>
      </c>
    </row>
    <row r="375" spans="1:47" s="202" customFormat="1">
      <c r="A375" s="272"/>
      <c r="B375" s="272"/>
      <c r="C375" s="226"/>
      <c r="D375" s="235"/>
      <c r="E375" s="204"/>
      <c r="F375" s="198"/>
      <c r="G375" s="198"/>
      <c r="H375" s="198"/>
      <c r="I375" s="198"/>
      <c r="J375" s="117"/>
      <c r="K375" s="113"/>
      <c r="L375" s="113"/>
      <c r="M375" s="113"/>
      <c r="N375" s="113"/>
      <c r="O375" s="113"/>
      <c r="P375" s="205"/>
      <c r="Q375" s="2">
        <f t="shared" si="82"/>
        <v>0</v>
      </c>
      <c r="R375" s="2">
        <f>IF(D375='User Input'!$C$1,1,0)</f>
        <v>0</v>
      </c>
      <c r="S375" s="2">
        <f t="shared" si="86"/>
        <v>0</v>
      </c>
      <c r="T375" s="2">
        <f t="shared" si="87"/>
        <v>0</v>
      </c>
      <c r="U375" s="2">
        <f t="shared" si="83"/>
        <v>0</v>
      </c>
      <c r="V375" s="2">
        <f t="shared" si="84"/>
        <v>0</v>
      </c>
      <c r="W375" s="9">
        <f t="shared" si="85"/>
        <v>0</v>
      </c>
      <c r="X375" s="221"/>
      <c r="Y375" s="276"/>
      <c r="Z375" s="209"/>
      <c r="AA375" s="235"/>
      <c r="AB375" s="206"/>
      <c r="AC375" s="198"/>
      <c r="AD375" s="198"/>
      <c r="AE375" s="198"/>
      <c r="AF375" s="198"/>
      <c r="AG375" s="216"/>
      <c r="AH375" s="199"/>
      <c r="AI375" s="197"/>
      <c r="AJ375" s="197"/>
      <c r="AK375" s="113"/>
      <c r="AL375" s="113"/>
      <c r="AM375" s="113"/>
      <c r="AN375" s="2">
        <f t="shared" si="88"/>
        <v>0</v>
      </c>
      <c r="AO375" s="2">
        <f t="shared" si="89"/>
        <v>0</v>
      </c>
      <c r="AP375" s="2">
        <f>IF(AA375='User Input'!$C$1,1,0)</f>
        <v>0</v>
      </c>
      <c r="AQ375" s="2">
        <f t="shared" si="90"/>
        <v>0</v>
      </c>
      <c r="AR375" s="2">
        <f t="shared" si="91"/>
        <v>0</v>
      </c>
      <c r="AS375" s="2">
        <f t="shared" si="92"/>
        <v>0</v>
      </c>
      <c r="AT375" s="2">
        <f t="shared" si="93"/>
        <v>0</v>
      </c>
      <c r="AU375" s="9">
        <f t="shared" si="94"/>
        <v>0</v>
      </c>
    </row>
    <row r="376" spans="1:47" s="202" customFormat="1">
      <c r="A376" s="272"/>
      <c r="B376" s="272"/>
      <c r="C376" s="226"/>
      <c r="D376" s="235"/>
      <c r="E376" s="204"/>
      <c r="F376" s="198"/>
      <c r="G376" s="198"/>
      <c r="H376" s="198"/>
      <c r="I376" s="198"/>
      <c r="J376" s="117"/>
      <c r="K376" s="113"/>
      <c r="L376" s="113"/>
      <c r="M376" s="113"/>
      <c r="N376" s="113"/>
      <c r="O376" s="113"/>
      <c r="P376" s="205"/>
      <c r="Q376" s="2">
        <f t="shared" si="82"/>
        <v>0</v>
      </c>
      <c r="R376" s="2">
        <f>IF(D376='User Input'!$C$1,1,0)</f>
        <v>0</v>
      </c>
      <c r="S376" s="2">
        <f t="shared" si="86"/>
        <v>0</v>
      </c>
      <c r="T376" s="2">
        <f t="shared" si="87"/>
        <v>0</v>
      </c>
      <c r="U376" s="2">
        <f t="shared" si="83"/>
        <v>0</v>
      </c>
      <c r="V376" s="2">
        <f t="shared" si="84"/>
        <v>0</v>
      </c>
      <c r="W376" s="9">
        <f t="shared" si="85"/>
        <v>0</v>
      </c>
      <c r="X376" s="221"/>
      <c r="Y376" s="276"/>
      <c r="Z376" s="226"/>
      <c r="AA376" s="235"/>
      <c r="AB376" s="206"/>
      <c r="AC376" s="198"/>
      <c r="AD376" s="198"/>
      <c r="AE376" s="198"/>
      <c r="AF376" s="198"/>
      <c r="AG376" s="216"/>
      <c r="AH376" s="199"/>
      <c r="AI376" s="197"/>
      <c r="AJ376" s="197"/>
      <c r="AK376" s="113"/>
      <c r="AL376" s="113"/>
      <c r="AM376" s="113"/>
      <c r="AN376" s="2">
        <f t="shared" si="88"/>
        <v>0</v>
      </c>
      <c r="AO376" s="2">
        <f t="shared" si="89"/>
        <v>0</v>
      </c>
      <c r="AP376" s="2">
        <f>IF(AA376='User Input'!$C$1,1,0)</f>
        <v>0</v>
      </c>
      <c r="AQ376" s="2">
        <f t="shared" si="90"/>
        <v>0</v>
      </c>
      <c r="AR376" s="2">
        <f t="shared" si="91"/>
        <v>0</v>
      </c>
      <c r="AS376" s="2">
        <f t="shared" si="92"/>
        <v>0</v>
      </c>
      <c r="AT376" s="2">
        <f t="shared" si="93"/>
        <v>0</v>
      </c>
      <c r="AU376" s="9">
        <f t="shared" si="94"/>
        <v>0</v>
      </c>
    </row>
    <row r="377" spans="1:47" s="202" customFormat="1">
      <c r="A377" s="272"/>
      <c r="B377" s="272"/>
      <c r="C377" s="226"/>
      <c r="D377" s="235"/>
      <c r="E377" s="204"/>
      <c r="F377" s="198"/>
      <c r="G377" s="198"/>
      <c r="H377" s="198"/>
      <c r="I377" s="198"/>
      <c r="J377" s="117"/>
      <c r="K377" s="113"/>
      <c r="L377" s="113"/>
      <c r="M377" s="113"/>
      <c r="N377" s="113"/>
      <c r="O377" s="113"/>
      <c r="P377" s="205"/>
      <c r="Q377" s="2">
        <f t="shared" si="82"/>
        <v>0</v>
      </c>
      <c r="R377" s="2">
        <f>IF(D377='User Input'!$C$1,1,0)</f>
        <v>0</v>
      </c>
      <c r="S377" s="2">
        <f t="shared" si="86"/>
        <v>0</v>
      </c>
      <c r="T377" s="2">
        <f t="shared" si="87"/>
        <v>0</v>
      </c>
      <c r="U377" s="2">
        <f t="shared" si="83"/>
        <v>0</v>
      </c>
      <c r="V377" s="2">
        <f t="shared" si="84"/>
        <v>0</v>
      </c>
      <c r="W377" s="9">
        <f t="shared" si="85"/>
        <v>0</v>
      </c>
      <c r="X377" s="221"/>
      <c r="Y377" s="276"/>
      <c r="Z377" s="209"/>
      <c r="AA377" s="235"/>
      <c r="AB377" s="206"/>
      <c r="AC377" s="198"/>
      <c r="AD377" s="198"/>
      <c r="AE377" s="198"/>
      <c r="AF377" s="198"/>
      <c r="AG377" s="216"/>
      <c r="AH377" s="199"/>
      <c r="AI377" s="197"/>
      <c r="AJ377" s="197"/>
      <c r="AK377" s="113"/>
      <c r="AL377" s="113"/>
      <c r="AM377" s="113"/>
      <c r="AN377" s="2">
        <f t="shared" si="88"/>
        <v>0</v>
      </c>
      <c r="AO377" s="2">
        <f t="shared" si="89"/>
        <v>0</v>
      </c>
      <c r="AP377" s="2">
        <f>IF(AA377='User Input'!$C$1,1,0)</f>
        <v>0</v>
      </c>
      <c r="AQ377" s="2">
        <f t="shared" si="90"/>
        <v>0</v>
      </c>
      <c r="AR377" s="2">
        <f t="shared" si="91"/>
        <v>0</v>
      </c>
      <c r="AS377" s="2">
        <f t="shared" si="92"/>
        <v>0</v>
      </c>
      <c r="AT377" s="2">
        <f t="shared" si="93"/>
        <v>0</v>
      </c>
      <c r="AU377" s="9">
        <f t="shared" si="94"/>
        <v>0</v>
      </c>
    </row>
    <row r="378" spans="1:47" s="202" customFormat="1">
      <c r="A378" s="272"/>
      <c r="B378" s="272"/>
      <c r="C378" s="226"/>
      <c r="D378" s="235"/>
      <c r="E378" s="204"/>
      <c r="F378" s="198"/>
      <c r="G378" s="198"/>
      <c r="H378" s="198"/>
      <c r="I378" s="198"/>
      <c r="J378" s="117"/>
      <c r="K378" s="113"/>
      <c r="L378" s="113"/>
      <c r="M378" s="113"/>
      <c r="N378" s="113"/>
      <c r="O378" s="113"/>
      <c r="P378" s="205"/>
      <c r="Q378" s="2">
        <f t="shared" si="82"/>
        <v>0</v>
      </c>
      <c r="R378" s="2">
        <f>IF(D378='User Input'!$C$1,1,0)</f>
        <v>0</v>
      </c>
      <c r="S378" s="2">
        <f t="shared" si="86"/>
        <v>0</v>
      </c>
      <c r="T378" s="2">
        <f t="shared" si="87"/>
        <v>0</v>
      </c>
      <c r="U378" s="2">
        <f t="shared" si="83"/>
        <v>0</v>
      </c>
      <c r="V378" s="2">
        <f t="shared" si="84"/>
        <v>0</v>
      </c>
      <c r="W378" s="9">
        <f t="shared" si="85"/>
        <v>0</v>
      </c>
      <c r="X378" s="221"/>
      <c r="Y378" s="276"/>
      <c r="Z378" s="209"/>
      <c r="AA378" s="235"/>
      <c r="AB378" s="206"/>
      <c r="AC378" s="198"/>
      <c r="AD378" s="198"/>
      <c r="AE378" s="198"/>
      <c r="AF378" s="198"/>
      <c r="AG378" s="216"/>
      <c r="AH378" s="199"/>
      <c r="AI378" s="197"/>
      <c r="AJ378" s="197"/>
      <c r="AK378" s="113"/>
      <c r="AL378" s="113"/>
      <c r="AM378" s="113"/>
      <c r="AN378" s="2">
        <f t="shared" si="88"/>
        <v>0</v>
      </c>
      <c r="AO378" s="2">
        <f t="shared" si="89"/>
        <v>0</v>
      </c>
      <c r="AP378" s="2">
        <f>IF(AA378='User Input'!$C$1,1,0)</f>
        <v>0</v>
      </c>
      <c r="AQ378" s="2">
        <f t="shared" si="90"/>
        <v>0</v>
      </c>
      <c r="AR378" s="2">
        <f t="shared" si="91"/>
        <v>0</v>
      </c>
      <c r="AS378" s="2">
        <f t="shared" si="92"/>
        <v>0</v>
      </c>
      <c r="AT378" s="2">
        <f t="shared" si="93"/>
        <v>0</v>
      </c>
      <c r="AU378" s="9">
        <f t="shared" si="94"/>
        <v>0</v>
      </c>
    </row>
    <row r="379" spans="1:47" s="202" customFormat="1">
      <c r="A379" s="272"/>
      <c r="B379" s="272"/>
      <c r="C379" s="226"/>
      <c r="D379" s="235"/>
      <c r="E379" s="204"/>
      <c r="F379" s="198"/>
      <c r="G379" s="198"/>
      <c r="H379" s="198"/>
      <c r="I379" s="198"/>
      <c r="J379" s="117"/>
      <c r="K379" s="113"/>
      <c r="L379" s="113"/>
      <c r="M379" s="113"/>
      <c r="N379" s="113"/>
      <c r="O379" s="113"/>
      <c r="P379" s="205"/>
      <c r="Q379" s="2">
        <f t="shared" si="82"/>
        <v>0</v>
      </c>
      <c r="R379" s="2">
        <f>IF(D379='User Input'!$C$1,1,0)</f>
        <v>0</v>
      </c>
      <c r="S379" s="2">
        <f t="shared" si="86"/>
        <v>0</v>
      </c>
      <c r="T379" s="2">
        <f t="shared" si="87"/>
        <v>0</v>
      </c>
      <c r="U379" s="2">
        <f t="shared" si="83"/>
        <v>0</v>
      </c>
      <c r="V379" s="2">
        <f t="shared" si="84"/>
        <v>0</v>
      </c>
      <c r="W379" s="9">
        <f t="shared" si="85"/>
        <v>0</v>
      </c>
      <c r="X379" s="221"/>
      <c r="Y379" s="276"/>
      <c r="Z379" s="226"/>
      <c r="AA379" s="235"/>
      <c r="AB379" s="206"/>
      <c r="AC379" s="198"/>
      <c r="AD379" s="198"/>
      <c r="AE379" s="198"/>
      <c r="AF379" s="198"/>
      <c r="AG379" s="216"/>
      <c r="AH379" s="199"/>
      <c r="AI379" s="197"/>
      <c r="AJ379" s="197"/>
      <c r="AK379" s="113"/>
      <c r="AL379" s="113"/>
      <c r="AM379" s="113"/>
      <c r="AN379" s="2">
        <f t="shared" si="88"/>
        <v>0</v>
      </c>
      <c r="AO379" s="2">
        <f t="shared" si="89"/>
        <v>0</v>
      </c>
      <c r="AP379" s="2">
        <f>IF(AA379='User Input'!$C$1,1,0)</f>
        <v>0</v>
      </c>
      <c r="AQ379" s="2">
        <f t="shared" si="90"/>
        <v>0</v>
      </c>
      <c r="AR379" s="2">
        <f t="shared" si="91"/>
        <v>0</v>
      </c>
      <c r="AS379" s="2">
        <f t="shared" si="92"/>
        <v>0</v>
      </c>
      <c r="AT379" s="2">
        <f t="shared" si="93"/>
        <v>0</v>
      </c>
      <c r="AU379" s="9">
        <f t="shared" si="94"/>
        <v>0</v>
      </c>
    </row>
    <row r="380" spans="1:47" s="202" customFormat="1">
      <c r="A380" s="272"/>
      <c r="B380" s="272"/>
      <c r="C380" s="226"/>
      <c r="D380" s="235"/>
      <c r="E380" s="204"/>
      <c r="F380" s="198"/>
      <c r="G380" s="198"/>
      <c r="H380" s="198"/>
      <c r="I380" s="198"/>
      <c r="J380" s="117"/>
      <c r="K380" s="113"/>
      <c r="L380" s="113"/>
      <c r="M380" s="113"/>
      <c r="N380" s="113"/>
      <c r="O380" s="113"/>
      <c r="P380" s="205"/>
      <c r="Q380" s="2">
        <f t="shared" si="82"/>
        <v>0</v>
      </c>
      <c r="R380" s="2">
        <f>IF(D380='User Input'!$C$1,1,0)</f>
        <v>0</v>
      </c>
      <c r="S380" s="2">
        <f t="shared" si="86"/>
        <v>0</v>
      </c>
      <c r="T380" s="2">
        <f t="shared" si="87"/>
        <v>0</v>
      </c>
      <c r="U380" s="2">
        <f t="shared" si="83"/>
        <v>0</v>
      </c>
      <c r="V380" s="2">
        <f t="shared" si="84"/>
        <v>0</v>
      </c>
      <c r="W380" s="9">
        <f t="shared" si="85"/>
        <v>0</v>
      </c>
      <c r="X380" s="221"/>
      <c r="Y380" s="276"/>
      <c r="Z380" s="226"/>
      <c r="AA380" s="235"/>
      <c r="AB380" s="206"/>
      <c r="AC380" s="198"/>
      <c r="AD380" s="198"/>
      <c r="AE380" s="198"/>
      <c r="AF380" s="198"/>
      <c r="AG380" s="216"/>
      <c r="AH380" s="199"/>
      <c r="AI380" s="197"/>
      <c r="AJ380" s="197"/>
      <c r="AK380" s="113"/>
      <c r="AL380" s="113"/>
      <c r="AM380" s="113"/>
      <c r="AN380" s="2">
        <f t="shared" si="88"/>
        <v>0</v>
      </c>
      <c r="AO380" s="2">
        <f t="shared" si="89"/>
        <v>0</v>
      </c>
      <c r="AP380" s="2">
        <f>IF(AA380='User Input'!$C$1,1,0)</f>
        <v>0</v>
      </c>
      <c r="AQ380" s="2">
        <f t="shared" si="90"/>
        <v>0</v>
      </c>
      <c r="AR380" s="2">
        <f t="shared" si="91"/>
        <v>0</v>
      </c>
      <c r="AS380" s="2">
        <f t="shared" si="92"/>
        <v>0</v>
      </c>
      <c r="AT380" s="2">
        <f t="shared" si="93"/>
        <v>0</v>
      </c>
      <c r="AU380" s="9">
        <f t="shared" si="94"/>
        <v>0</v>
      </c>
    </row>
    <row r="381" spans="1:47" s="202" customFormat="1">
      <c r="A381" s="272"/>
      <c r="B381" s="272"/>
      <c r="C381" s="226"/>
      <c r="D381" s="235"/>
      <c r="E381" s="204"/>
      <c r="F381" s="198"/>
      <c r="G381" s="198"/>
      <c r="H381" s="198"/>
      <c r="I381" s="198"/>
      <c r="J381" s="117"/>
      <c r="K381" s="113"/>
      <c r="L381" s="113"/>
      <c r="M381" s="113"/>
      <c r="N381" s="113"/>
      <c r="O381" s="113"/>
      <c r="P381" s="205"/>
      <c r="Q381" s="2">
        <f t="shared" si="82"/>
        <v>0</v>
      </c>
      <c r="R381" s="2">
        <f>IF(D381='User Input'!$C$1,1,0)</f>
        <v>0</v>
      </c>
      <c r="S381" s="2">
        <f t="shared" si="86"/>
        <v>0</v>
      </c>
      <c r="T381" s="2">
        <f t="shared" si="87"/>
        <v>0</v>
      </c>
      <c r="U381" s="2">
        <f t="shared" si="83"/>
        <v>0</v>
      </c>
      <c r="V381" s="2">
        <f t="shared" si="84"/>
        <v>0</v>
      </c>
      <c r="W381" s="9">
        <f t="shared" si="85"/>
        <v>0</v>
      </c>
      <c r="X381" s="221"/>
      <c r="Y381" s="276"/>
      <c r="Z381" s="226"/>
      <c r="AA381" s="235"/>
      <c r="AB381" s="206"/>
      <c r="AC381" s="198"/>
      <c r="AD381" s="198"/>
      <c r="AE381" s="198"/>
      <c r="AF381" s="198"/>
      <c r="AG381" s="216"/>
      <c r="AH381" s="199"/>
      <c r="AI381" s="197"/>
      <c r="AJ381" s="197"/>
      <c r="AK381" s="113"/>
      <c r="AL381" s="113"/>
      <c r="AM381" s="113"/>
      <c r="AN381" s="2">
        <f t="shared" si="88"/>
        <v>0</v>
      </c>
      <c r="AO381" s="2">
        <f t="shared" si="89"/>
        <v>0</v>
      </c>
      <c r="AP381" s="2">
        <f>IF(AA381='User Input'!$C$1,1,0)</f>
        <v>0</v>
      </c>
      <c r="AQ381" s="2">
        <f t="shared" si="90"/>
        <v>0</v>
      </c>
      <c r="AR381" s="2">
        <f t="shared" si="91"/>
        <v>0</v>
      </c>
      <c r="AS381" s="2">
        <f t="shared" si="92"/>
        <v>0</v>
      </c>
      <c r="AT381" s="2">
        <f t="shared" si="93"/>
        <v>0</v>
      </c>
      <c r="AU381" s="9">
        <f t="shared" si="94"/>
        <v>0</v>
      </c>
    </row>
    <row r="382" spans="1:47" s="202" customFormat="1">
      <c r="A382" s="272"/>
      <c r="B382" s="272"/>
      <c r="C382" s="226"/>
      <c r="D382" s="235"/>
      <c r="E382" s="204"/>
      <c r="F382" s="198"/>
      <c r="G382" s="198"/>
      <c r="H382" s="198"/>
      <c r="I382" s="198"/>
      <c r="J382" s="117"/>
      <c r="K382" s="113"/>
      <c r="L382" s="113"/>
      <c r="M382" s="113"/>
      <c r="N382" s="113"/>
      <c r="O382" s="113"/>
      <c r="P382" s="205"/>
      <c r="Q382" s="2">
        <f t="shared" si="82"/>
        <v>0</v>
      </c>
      <c r="R382" s="2">
        <f>IF(D382='User Input'!$C$1,1,0)</f>
        <v>0</v>
      </c>
      <c r="S382" s="2">
        <f t="shared" si="86"/>
        <v>0</v>
      </c>
      <c r="T382" s="2">
        <f t="shared" si="87"/>
        <v>0</v>
      </c>
      <c r="U382" s="2">
        <f t="shared" si="83"/>
        <v>0</v>
      </c>
      <c r="V382" s="2">
        <f t="shared" si="84"/>
        <v>0</v>
      </c>
      <c r="W382" s="9">
        <f t="shared" si="85"/>
        <v>0</v>
      </c>
      <c r="X382" s="221"/>
      <c r="Y382" s="276"/>
      <c r="Z382" s="209"/>
      <c r="AA382" s="235"/>
      <c r="AB382" s="206"/>
      <c r="AC382" s="198"/>
      <c r="AD382" s="198"/>
      <c r="AE382" s="198"/>
      <c r="AF382" s="198"/>
      <c r="AG382" s="216"/>
      <c r="AH382" s="199"/>
      <c r="AI382" s="197"/>
      <c r="AJ382" s="197"/>
      <c r="AK382" s="113"/>
      <c r="AL382" s="113"/>
      <c r="AM382" s="113"/>
      <c r="AN382" s="2">
        <f t="shared" si="88"/>
        <v>0</v>
      </c>
      <c r="AO382" s="2">
        <f t="shared" si="89"/>
        <v>0</v>
      </c>
      <c r="AP382" s="2">
        <f>IF(AA382='User Input'!$C$1,1,0)</f>
        <v>0</v>
      </c>
      <c r="AQ382" s="2">
        <f t="shared" si="90"/>
        <v>0</v>
      </c>
      <c r="AR382" s="2">
        <f t="shared" si="91"/>
        <v>0</v>
      </c>
      <c r="AS382" s="2">
        <f t="shared" si="92"/>
        <v>0</v>
      </c>
      <c r="AT382" s="2">
        <f t="shared" si="93"/>
        <v>0</v>
      </c>
      <c r="AU382" s="9">
        <f t="shared" si="94"/>
        <v>0</v>
      </c>
    </row>
    <row r="383" spans="1:47" s="202" customFormat="1">
      <c r="A383" s="272"/>
      <c r="B383" s="272"/>
      <c r="C383" s="226"/>
      <c r="D383" s="235"/>
      <c r="E383" s="204"/>
      <c r="F383" s="198"/>
      <c r="G383" s="198"/>
      <c r="H383" s="198"/>
      <c r="I383" s="198"/>
      <c r="J383" s="117"/>
      <c r="K383" s="113"/>
      <c r="L383" s="113"/>
      <c r="M383" s="113"/>
      <c r="N383" s="113"/>
      <c r="O383" s="113"/>
      <c r="P383" s="205"/>
      <c r="Q383" s="2">
        <f t="shared" si="82"/>
        <v>0</v>
      </c>
      <c r="R383" s="2">
        <f>IF(D383='User Input'!$C$1,1,0)</f>
        <v>0</v>
      </c>
      <c r="S383" s="2">
        <f t="shared" si="86"/>
        <v>0</v>
      </c>
      <c r="T383" s="2">
        <f t="shared" si="87"/>
        <v>0</v>
      </c>
      <c r="U383" s="2">
        <f t="shared" si="83"/>
        <v>0</v>
      </c>
      <c r="V383" s="2">
        <f t="shared" si="84"/>
        <v>0</v>
      </c>
      <c r="W383" s="9">
        <f t="shared" si="85"/>
        <v>0</v>
      </c>
      <c r="X383" s="221"/>
      <c r="Y383" s="276"/>
      <c r="Z383" s="209"/>
      <c r="AA383" s="235"/>
      <c r="AB383" s="206"/>
      <c r="AC383" s="198"/>
      <c r="AD383" s="198"/>
      <c r="AE383" s="198"/>
      <c r="AF383" s="198"/>
      <c r="AG383" s="216"/>
      <c r="AH383" s="199"/>
      <c r="AI383" s="197"/>
      <c r="AJ383" s="197"/>
      <c r="AK383" s="113"/>
      <c r="AL383" s="113"/>
      <c r="AM383" s="113"/>
      <c r="AN383" s="2">
        <f t="shared" si="88"/>
        <v>0</v>
      </c>
      <c r="AO383" s="2">
        <f t="shared" si="89"/>
        <v>0</v>
      </c>
      <c r="AP383" s="2">
        <f>IF(AA383='User Input'!$C$1,1,0)</f>
        <v>0</v>
      </c>
      <c r="AQ383" s="2">
        <f t="shared" si="90"/>
        <v>0</v>
      </c>
      <c r="AR383" s="2">
        <f t="shared" si="91"/>
        <v>0</v>
      </c>
      <c r="AS383" s="2">
        <f t="shared" si="92"/>
        <v>0</v>
      </c>
      <c r="AT383" s="2">
        <f t="shared" si="93"/>
        <v>0</v>
      </c>
      <c r="AU383" s="9">
        <f t="shared" si="94"/>
        <v>0</v>
      </c>
    </row>
    <row r="384" spans="1:47" s="202" customFormat="1">
      <c r="A384" s="272"/>
      <c r="B384" s="272"/>
      <c r="C384" s="226"/>
      <c r="D384" s="235"/>
      <c r="E384" s="204"/>
      <c r="F384" s="198"/>
      <c r="G384" s="198"/>
      <c r="H384" s="198"/>
      <c r="I384" s="198"/>
      <c r="J384" s="117"/>
      <c r="K384" s="113"/>
      <c r="L384" s="113"/>
      <c r="M384" s="113"/>
      <c r="N384" s="113"/>
      <c r="O384" s="113"/>
      <c r="P384" s="205"/>
      <c r="Q384" s="2">
        <f t="shared" si="82"/>
        <v>0</v>
      </c>
      <c r="R384" s="2">
        <f>IF(D384='User Input'!$C$1,1,0)</f>
        <v>0</v>
      </c>
      <c r="S384" s="2">
        <f t="shared" si="86"/>
        <v>0</v>
      </c>
      <c r="T384" s="2">
        <f t="shared" si="87"/>
        <v>0</v>
      </c>
      <c r="U384" s="2">
        <f t="shared" si="83"/>
        <v>0</v>
      </c>
      <c r="V384" s="2">
        <f t="shared" si="84"/>
        <v>0</v>
      </c>
      <c r="W384" s="9">
        <f t="shared" si="85"/>
        <v>0</v>
      </c>
      <c r="X384" s="221"/>
      <c r="Y384" s="276"/>
      <c r="Z384" s="209"/>
      <c r="AA384" s="235"/>
      <c r="AB384" s="206"/>
      <c r="AC384" s="198"/>
      <c r="AD384" s="198"/>
      <c r="AE384" s="198"/>
      <c r="AF384" s="198"/>
      <c r="AG384" s="216"/>
      <c r="AH384" s="199"/>
      <c r="AI384" s="197"/>
      <c r="AJ384" s="197"/>
      <c r="AK384" s="113"/>
      <c r="AL384" s="113"/>
      <c r="AM384" s="113"/>
      <c r="AN384" s="2">
        <f t="shared" si="88"/>
        <v>0</v>
      </c>
      <c r="AO384" s="2">
        <f t="shared" si="89"/>
        <v>0</v>
      </c>
      <c r="AP384" s="2">
        <f>IF(AA384='User Input'!$C$1,1,0)</f>
        <v>0</v>
      </c>
      <c r="AQ384" s="2">
        <f t="shared" si="90"/>
        <v>0</v>
      </c>
      <c r="AR384" s="2">
        <f t="shared" si="91"/>
        <v>0</v>
      </c>
      <c r="AS384" s="2">
        <f t="shared" si="92"/>
        <v>0</v>
      </c>
      <c r="AT384" s="2">
        <f t="shared" si="93"/>
        <v>0</v>
      </c>
      <c r="AU384" s="9">
        <f t="shared" si="94"/>
        <v>0</v>
      </c>
    </row>
    <row r="385" spans="1:47" s="202" customFormat="1">
      <c r="A385" s="272"/>
      <c r="B385" s="272"/>
      <c r="C385" s="226"/>
      <c r="D385" s="235"/>
      <c r="E385" s="204"/>
      <c r="F385" s="198"/>
      <c r="G385" s="198"/>
      <c r="H385" s="198"/>
      <c r="I385" s="198"/>
      <c r="J385" s="117"/>
      <c r="K385" s="113"/>
      <c r="L385" s="113"/>
      <c r="M385" s="113"/>
      <c r="N385" s="113"/>
      <c r="O385" s="113"/>
      <c r="P385" s="205"/>
      <c r="Q385" s="2">
        <f t="shared" si="82"/>
        <v>0</v>
      </c>
      <c r="R385" s="2">
        <f>IF(D385='User Input'!$C$1,1,0)</f>
        <v>0</v>
      </c>
      <c r="S385" s="2">
        <f t="shared" si="86"/>
        <v>0</v>
      </c>
      <c r="T385" s="2">
        <f t="shared" si="87"/>
        <v>0</v>
      </c>
      <c r="U385" s="2">
        <f t="shared" si="83"/>
        <v>0</v>
      </c>
      <c r="V385" s="2">
        <f t="shared" si="84"/>
        <v>0</v>
      </c>
      <c r="W385" s="9">
        <f t="shared" si="85"/>
        <v>0</v>
      </c>
      <c r="X385" s="221"/>
      <c r="Y385" s="276"/>
      <c r="Z385" s="226"/>
      <c r="AA385" s="235"/>
      <c r="AB385" s="206"/>
      <c r="AC385" s="198"/>
      <c r="AD385" s="198"/>
      <c r="AE385" s="198"/>
      <c r="AF385" s="198"/>
      <c r="AG385" s="216"/>
      <c r="AH385" s="199"/>
      <c r="AI385" s="197"/>
      <c r="AJ385" s="197"/>
      <c r="AK385" s="113"/>
      <c r="AL385" s="113"/>
      <c r="AM385" s="113"/>
      <c r="AN385" s="2">
        <f t="shared" si="88"/>
        <v>0</v>
      </c>
      <c r="AO385" s="2">
        <f t="shared" si="89"/>
        <v>0</v>
      </c>
      <c r="AP385" s="2">
        <f>IF(AA385='User Input'!$C$1,1,0)</f>
        <v>0</v>
      </c>
      <c r="AQ385" s="2">
        <f t="shared" si="90"/>
        <v>0</v>
      </c>
      <c r="AR385" s="2">
        <f t="shared" si="91"/>
        <v>0</v>
      </c>
      <c r="AS385" s="2">
        <f t="shared" si="92"/>
        <v>0</v>
      </c>
      <c r="AT385" s="2">
        <f t="shared" si="93"/>
        <v>0</v>
      </c>
      <c r="AU385" s="9">
        <f t="shared" si="94"/>
        <v>0</v>
      </c>
    </row>
    <row r="386" spans="1:47" s="202" customFormat="1">
      <c r="A386" s="272"/>
      <c r="B386" s="272"/>
      <c r="C386" s="226"/>
      <c r="D386" s="235"/>
      <c r="E386" s="204"/>
      <c r="F386" s="198"/>
      <c r="G386" s="198"/>
      <c r="H386" s="198"/>
      <c r="I386" s="198"/>
      <c r="J386" s="117"/>
      <c r="K386" s="113"/>
      <c r="L386" s="113"/>
      <c r="M386" s="113"/>
      <c r="N386" s="113"/>
      <c r="O386" s="113"/>
      <c r="P386" s="205"/>
      <c r="Q386" s="2">
        <f t="shared" si="82"/>
        <v>0</v>
      </c>
      <c r="R386" s="2">
        <f>IF(D386='User Input'!$C$1,1,0)</f>
        <v>0</v>
      </c>
      <c r="S386" s="2">
        <f t="shared" si="86"/>
        <v>0</v>
      </c>
      <c r="T386" s="2">
        <f t="shared" si="87"/>
        <v>0</v>
      </c>
      <c r="U386" s="2">
        <f t="shared" si="83"/>
        <v>0</v>
      </c>
      <c r="V386" s="2">
        <f t="shared" si="84"/>
        <v>0</v>
      </c>
      <c r="W386" s="9">
        <f t="shared" si="85"/>
        <v>0</v>
      </c>
      <c r="X386" s="221"/>
      <c r="Y386" s="276"/>
      <c r="Z386" s="209"/>
      <c r="AA386" s="235"/>
      <c r="AB386" s="206"/>
      <c r="AC386" s="198"/>
      <c r="AD386" s="198"/>
      <c r="AE386" s="198"/>
      <c r="AF386" s="198"/>
      <c r="AG386" s="216"/>
      <c r="AH386" s="199"/>
      <c r="AI386" s="197"/>
      <c r="AJ386" s="197"/>
      <c r="AK386" s="113"/>
      <c r="AL386" s="113"/>
      <c r="AM386" s="113"/>
      <c r="AN386" s="2">
        <f t="shared" si="88"/>
        <v>0</v>
      </c>
      <c r="AO386" s="2">
        <f t="shared" si="89"/>
        <v>0</v>
      </c>
      <c r="AP386" s="2">
        <f>IF(AA386='User Input'!$C$1,1,0)</f>
        <v>0</v>
      </c>
      <c r="AQ386" s="2">
        <f t="shared" si="90"/>
        <v>0</v>
      </c>
      <c r="AR386" s="2">
        <f t="shared" si="91"/>
        <v>0</v>
      </c>
      <c r="AS386" s="2">
        <f t="shared" si="92"/>
        <v>0</v>
      </c>
      <c r="AT386" s="2">
        <f t="shared" si="93"/>
        <v>0</v>
      </c>
      <c r="AU386" s="9">
        <f t="shared" si="94"/>
        <v>0</v>
      </c>
    </row>
    <row r="387" spans="1:47" s="202" customFormat="1">
      <c r="A387" s="272"/>
      <c r="B387" s="272"/>
      <c r="C387" s="226"/>
      <c r="D387" s="235"/>
      <c r="E387" s="204"/>
      <c r="F387" s="198"/>
      <c r="G387" s="198"/>
      <c r="H387" s="198"/>
      <c r="I387" s="198"/>
      <c r="J387" s="117"/>
      <c r="K387" s="113"/>
      <c r="L387" s="113"/>
      <c r="M387" s="113"/>
      <c r="N387" s="113"/>
      <c r="O387" s="113"/>
      <c r="P387" s="205"/>
      <c r="Q387" s="2">
        <f t="shared" ref="Q387:Q450" si="95">P387*K387</f>
        <v>0</v>
      </c>
      <c r="R387" s="2">
        <f>IF(D387='User Input'!$C$1,1,0)</f>
        <v>0</v>
      </c>
      <c r="S387" s="2">
        <f t="shared" si="86"/>
        <v>0</v>
      </c>
      <c r="T387" s="2">
        <f t="shared" si="87"/>
        <v>0</v>
      </c>
      <c r="U387" s="2">
        <f t="shared" ref="U387:U450" si="96">C387</f>
        <v>0</v>
      </c>
      <c r="V387" s="2">
        <f t="shared" ref="V387:V450" si="97">E387</f>
        <v>0</v>
      </c>
      <c r="W387" s="9">
        <f t="shared" ref="W387:W450" si="98">J387</f>
        <v>0</v>
      </c>
      <c r="X387" s="221"/>
      <c r="Y387" s="276"/>
      <c r="Z387" s="209"/>
      <c r="AA387" s="235"/>
      <c r="AB387" s="206"/>
      <c r="AC387" s="198"/>
      <c r="AD387" s="198"/>
      <c r="AE387" s="198"/>
      <c r="AF387" s="198"/>
      <c r="AG387" s="216"/>
      <c r="AH387" s="199"/>
      <c r="AI387" s="197"/>
      <c r="AJ387" s="197"/>
      <c r="AK387" s="113"/>
      <c r="AL387" s="113"/>
      <c r="AM387" s="113"/>
      <c r="AN387" s="2">
        <f t="shared" si="88"/>
        <v>0</v>
      </c>
      <c r="AO387" s="2">
        <f t="shared" si="89"/>
        <v>0</v>
      </c>
      <c r="AP387" s="2">
        <f>IF(AA387='User Input'!$C$1,1,0)</f>
        <v>0</v>
      </c>
      <c r="AQ387" s="2">
        <f t="shared" si="90"/>
        <v>0</v>
      </c>
      <c r="AR387" s="2">
        <f t="shared" si="91"/>
        <v>0</v>
      </c>
      <c r="AS387" s="2">
        <f t="shared" si="92"/>
        <v>0</v>
      </c>
      <c r="AT387" s="2">
        <f t="shared" si="93"/>
        <v>0</v>
      </c>
      <c r="AU387" s="9">
        <f t="shared" si="94"/>
        <v>0</v>
      </c>
    </row>
    <row r="388" spans="1:47" s="202" customFormat="1">
      <c r="A388" s="272"/>
      <c r="B388" s="272"/>
      <c r="C388" s="226"/>
      <c r="D388" s="235"/>
      <c r="E388" s="204"/>
      <c r="F388" s="198"/>
      <c r="G388" s="198"/>
      <c r="H388" s="198"/>
      <c r="I388" s="198"/>
      <c r="J388" s="117"/>
      <c r="K388" s="113"/>
      <c r="L388" s="113"/>
      <c r="M388" s="113"/>
      <c r="N388" s="113"/>
      <c r="O388" s="113"/>
      <c r="P388" s="205"/>
      <c r="Q388" s="2">
        <f t="shared" si="95"/>
        <v>0</v>
      </c>
      <c r="R388" s="2">
        <f>IF(D388='User Input'!$C$1,1,0)</f>
        <v>0</v>
      </c>
      <c r="S388" s="2">
        <f t="shared" ref="S388:S451" si="99">R388+S387</f>
        <v>0</v>
      </c>
      <c r="T388" s="2">
        <f t="shared" ref="T388:T451" si="100">IF(S388=S387,0,S388)</f>
        <v>0</v>
      </c>
      <c r="U388" s="2">
        <f t="shared" si="96"/>
        <v>0</v>
      </c>
      <c r="V388" s="2">
        <f t="shared" si="97"/>
        <v>0</v>
      </c>
      <c r="W388" s="9">
        <f t="shared" si="98"/>
        <v>0</v>
      </c>
      <c r="X388" s="221"/>
      <c r="Y388" s="276"/>
      <c r="Z388" s="226"/>
      <c r="AA388" s="235"/>
      <c r="AB388" s="206"/>
      <c r="AC388" s="198"/>
      <c r="AD388" s="198"/>
      <c r="AE388" s="198"/>
      <c r="AF388" s="198"/>
      <c r="AG388" s="216"/>
      <c r="AH388" s="199"/>
      <c r="AI388" s="197"/>
      <c r="AJ388" s="197"/>
      <c r="AK388" s="113"/>
      <c r="AL388" s="113"/>
      <c r="AM388" s="113"/>
      <c r="AN388" s="2">
        <f t="shared" ref="AN388:AN451" si="101">AI388*AH388</f>
        <v>0</v>
      </c>
      <c r="AO388" s="2">
        <f t="shared" ref="AO388:AO451" si="102">AJ388*AH388</f>
        <v>0</v>
      </c>
      <c r="AP388" s="2">
        <f>IF(AA388='User Input'!$C$1,1,0)</f>
        <v>0</v>
      </c>
      <c r="AQ388" s="2">
        <f t="shared" si="90"/>
        <v>0</v>
      </c>
      <c r="AR388" s="2">
        <f t="shared" si="91"/>
        <v>0</v>
      </c>
      <c r="AS388" s="2">
        <f t="shared" si="92"/>
        <v>0</v>
      </c>
      <c r="AT388" s="2">
        <f t="shared" si="93"/>
        <v>0</v>
      </c>
      <c r="AU388" s="9">
        <f t="shared" si="94"/>
        <v>0</v>
      </c>
    </row>
    <row r="389" spans="1:47" s="202" customFormat="1">
      <c r="A389" s="272"/>
      <c r="B389" s="272"/>
      <c r="C389" s="226"/>
      <c r="D389" s="235"/>
      <c r="E389" s="204"/>
      <c r="F389" s="198"/>
      <c r="G389" s="198"/>
      <c r="H389" s="198"/>
      <c r="I389" s="198"/>
      <c r="J389" s="117"/>
      <c r="K389" s="113"/>
      <c r="L389" s="113"/>
      <c r="M389" s="113"/>
      <c r="N389" s="113"/>
      <c r="O389" s="113"/>
      <c r="P389" s="205"/>
      <c r="Q389" s="2">
        <f t="shared" si="95"/>
        <v>0</v>
      </c>
      <c r="R389" s="2">
        <f>IF(D389='User Input'!$C$1,1,0)</f>
        <v>0</v>
      </c>
      <c r="S389" s="2">
        <f t="shared" si="99"/>
        <v>0</v>
      </c>
      <c r="T389" s="2">
        <f t="shared" si="100"/>
        <v>0</v>
      </c>
      <c r="U389" s="2">
        <f t="shared" si="96"/>
        <v>0</v>
      </c>
      <c r="V389" s="2">
        <f t="shared" si="97"/>
        <v>0</v>
      </c>
      <c r="W389" s="9">
        <f t="shared" si="98"/>
        <v>0</v>
      </c>
      <c r="X389" s="221"/>
      <c r="Y389" s="276"/>
      <c r="Z389" s="209"/>
      <c r="AA389" s="235"/>
      <c r="AB389" s="206"/>
      <c r="AC389" s="198"/>
      <c r="AD389" s="198"/>
      <c r="AE389" s="198"/>
      <c r="AF389" s="198"/>
      <c r="AG389" s="216"/>
      <c r="AH389" s="199"/>
      <c r="AI389" s="197"/>
      <c r="AJ389" s="197"/>
      <c r="AK389" s="113"/>
      <c r="AL389" s="113"/>
      <c r="AM389" s="113"/>
      <c r="AN389" s="2">
        <f t="shared" si="101"/>
        <v>0</v>
      </c>
      <c r="AO389" s="2">
        <f t="shared" si="102"/>
        <v>0</v>
      </c>
      <c r="AP389" s="2">
        <f>IF(AA389='User Input'!$C$1,1,0)</f>
        <v>0</v>
      </c>
      <c r="AQ389" s="2">
        <f t="shared" si="90"/>
        <v>0</v>
      </c>
      <c r="AR389" s="2">
        <f t="shared" si="91"/>
        <v>0</v>
      </c>
      <c r="AS389" s="2">
        <f t="shared" si="92"/>
        <v>0</v>
      </c>
      <c r="AT389" s="2">
        <f t="shared" si="93"/>
        <v>0</v>
      </c>
      <c r="AU389" s="9">
        <f t="shared" si="94"/>
        <v>0</v>
      </c>
    </row>
    <row r="390" spans="1:47" s="202" customFormat="1">
      <c r="A390" s="272"/>
      <c r="B390" s="272"/>
      <c r="C390" s="226"/>
      <c r="D390" s="235"/>
      <c r="E390" s="204"/>
      <c r="F390" s="198"/>
      <c r="G390" s="198"/>
      <c r="H390" s="198"/>
      <c r="I390" s="198"/>
      <c r="J390" s="117"/>
      <c r="K390" s="113"/>
      <c r="L390" s="113"/>
      <c r="M390" s="113"/>
      <c r="N390" s="113"/>
      <c r="O390" s="113"/>
      <c r="P390" s="205"/>
      <c r="Q390" s="2">
        <f t="shared" si="95"/>
        <v>0</v>
      </c>
      <c r="R390" s="2">
        <f>IF(D390='User Input'!$C$1,1,0)</f>
        <v>0</v>
      </c>
      <c r="S390" s="2">
        <f t="shared" si="99"/>
        <v>0</v>
      </c>
      <c r="T390" s="2">
        <f t="shared" si="100"/>
        <v>0</v>
      </c>
      <c r="U390" s="2">
        <f t="shared" si="96"/>
        <v>0</v>
      </c>
      <c r="V390" s="2">
        <f t="shared" si="97"/>
        <v>0</v>
      </c>
      <c r="W390" s="9">
        <f t="shared" si="98"/>
        <v>0</v>
      </c>
      <c r="X390" s="221"/>
      <c r="Y390" s="276"/>
      <c r="Z390" s="209"/>
      <c r="AA390" s="235"/>
      <c r="AB390" s="206"/>
      <c r="AC390" s="198"/>
      <c r="AD390" s="198"/>
      <c r="AE390" s="198"/>
      <c r="AF390" s="198"/>
      <c r="AG390" s="216"/>
      <c r="AH390" s="199"/>
      <c r="AI390" s="197"/>
      <c r="AJ390" s="197"/>
      <c r="AK390" s="113"/>
      <c r="AL390" s="113"/>
      <c r="AM390" s="113"/>
      <c r="AN390" s="2">
        <f t="shared" si="101"/>
        <v>0</v>
      </c>
      <c r="AO390" s="2">
        <f t="shared" si="102"/>
        <v>0</v>
      </c>
      <c r="AP390" s="2">
        <f>IF(AA390='User Input'!$C$1,1,0)</f>
        <v>0</v>
      </c>
      <c r="AQ390" s="2">
        <f t="shared" si="90"/>
        <v>0</v>
      </c>
      <c r="AR390" s="2">
        <f t="shared" si="91"/>
        <v>0</v>
      </c>
      <c r="AS390" s="2">
        <f t="shared" si="92"/>
        <v>0</v>
      </c>
      <c r="AT390" s="2">
        <f t="shared" si="93"/>
        <v>0</v>
      </c>
      <c r="AU390" s="9">
        <f t="shared" si="94"/>
        <v>0</v>
      </c>
    </row>
    <row r="391" spans="1:47" s="202" customFormat="1">
      <c r="A391" s="272"/>
      <c r="B391" s="272"/>
      <c r="C391" s="226"/>
      <c r="D391" s="235"/>
      <c r="E391" s="204"/>
      <c r="F391" s="198"/>
      <c r="G391" s="198"/>
      <c r="H391" s="198"/>
      <c r="I391" s="198"/>
      <c r="J391" s="117"/>
      <c r="K391" s="113"/>
      <c r="L391" s="113"/>
      <c r="M391" s="113"/>
      <c r="N391" s="113"/>
      <c r="O391" s="113"/>
      <c r="P391" s="205"/>
      <c r="Q391" s="2">
        <f t="shared" si="95"/>
        <v>0</v>
      </c>
      <c r="R391" s="2">
        <f>IF(D391='User Input'!$C$1,1,0)</f>
        <v>0</v>
      </c>
      <c r="S391" s="2">
        <f t="shared" si="99"/>
        <v>0</v>
      </c>
      <c r="T391" s="2">
        <f t="shared" si="100"/>
        <v>0</v>
      </c>
      <c r="U391" s="2">
        <f t="shared" si="96"/>
        <v>0</v>
      </c>
      <c r="V391" s="2">
        <f t="shared" si="97"/>
        <v>0</v>
      </c>
      <c r="W391" s="9">
        <f t="shared" si="98"/>
        <v>0</v>
      </c>
      <c r="X391" s="221"/>
      <c r="Y391" s="276"/>
      <c r="Z391" s="209"/>
      <c r="AA391" s="235"/>
      <c r="AB391" s="206"/>
      <c r="AC391" s="198"/>
      <c r="AD391" s="198"/>
      <c r="AE391" s="198"/>
      <c r="AF391" s="198"/>
      <c r="AG391" s="216"/>
      <c r="AH391" s="199"/>
      <c r="AI391" s="197"/>
      <c r="AJ391" s="197"/>
      <c r="AK391" s="113"/>
      <c r="AL391" s="113"/>
      <c r="AM391" s="113"/>
      <c r="AN391" s="2">
        <f t="shared" si="101"/>
        <v>0</v>
      </c>
      <c r="AO391" s="2">
        <f t="shared" si="102"/>
        <v>0</v>
      </c>
      <c r="AP391" s="2">
        <f>IF(AA391='User Input'!$C$1,1,0)</f>
        <v>0</v>
      </c>
      <c r="AQ391" s="2">
        <f t="shared" si="90"/>
        <v>0</v>
      </c>
      <c r="AR391" s="2">
        <f t="shared" si="91"/>
        <v>0</v>
      </c>
      <c r="AS391" s="2">
        <f t="shared" si="92"/>
        <v>0</v>
      </c>
      <c r="AT391" s="2">
        <f t="shared" si="93"/>
        <v>0</v>
      </c>
      <c r="AU391" s="9">
        <f t="shared" si="94"/>
        <v>0</v>
      </c>
    </row>
    <row r="392" spans="1:47" s="202" customFormat="1">
      <c r="A392" s="272"/>
      <c r="B392" s="272"/>
      <c r="C392" s="226"/>
      <c r="D392" s="235"/>
      <c r="E392" s="204"/>
      <c r="F392" s="198"/>
      <c r="G392" s="198"/>
      <c r="H392" s="198"/>
      <c r="I392" s="198"/>
      <c r="J392" s="117"/>
      <c r="K392" s="113"/>
      <c r="L392" s="113"/>
      <c r="M392" s="113"/>
      <c r="N392" s="113"/>
      <c r="O392" s="113"/>
      <c r="P392" s="205"/>
      <c r="Q392" s="2">
        <f t="shared" si="95"/>
        <v>0</v>
      </c>
      <c r="R392" s="2">
        <f>IF(D392='User Input'!$C$1,1,0)</f>
        <v>0</v>
      </c>
      <c r="S392" s="2">
        <f t="shared" si="99"/>
        <v>0</v>
      </c>
      <c r="T392" s="2">
        <f t="shared" si="100"/>
        <v>0</v>
      </c>
      <c r="U392" s="2">
        <f t="shared" si="96"/>
        <v>0</v>
      </c>
      <c r="V392" s="2">
        <f t="shared" si="97"/>
        <v>0</v>
      </c>
      <c r="W392" s="9">
        <f t="shared" si="98"/>
        <v>0</v>
      </c>
      <c r="X392" s="221"/>
      <c r="Y392" s="276"/>
      <c r="Z392" s="209"/>
      <c r="AA392" s="235"/>
      <c r="AB392" s="206"/>
      <c r="AC392" s="198"/>
      <c r="AD392" s="198"/>
      <c r="AE392" s="198"/>
      <c r="AF392" s="198"/>
      <c r="AG392" s="216"/>
      <c r="AH392" s="199"/>
      <c r="AI392" s="197"/>
      <c r="AJ392" s="197"/>
      <c r="AK392" s="113"/>
      <c r="AL392" s="113"/>
      <c r="AM392" s="113"/>
      <c r="AN392" s="2">
        <f t="shared" si="101"/>
        <v>0</v>
      </c>
      <c r="AO392" s="2">
        <f t="shared" si="102"/>
        <v>0</v>
      </c>
      <c r="AP392" s="2">
        <f>IF(AA392='User Input'!$C$1,1,0)</f>
        <v>0</v>
      </c>
      <c r="AQ392" s="2">
        <f t="shared" si="90"/>
        <v>0</v>
      </c>
      <c r="AR392" s="2">
        <f t="shared" si="91"/>
        <v>0</v>
      </c>
      <c r="AS392" s="2">
        <f t="shared" si="92"/>
        <v>0</v>
      </c>
      <c r="AT392" s="2">
        <f t="shared" si="93"/>
        <v>0</v>
      </c>
      <c r="AU392" s="9">
        <f t="shared" si="94"/>
        <v>0</v>
      </c>
    </row>
    <row r="393" spans="1:47" s="202" customFormat="1">
      <c r="A393" s="272"/>
      <c r="B393" s="272"/>
      <c r="C393" s="226"/>
      <c r="D393" s="235"/>
      <c r="E393" s="204"/>
      <c r="F393" s="198"/>
      <c r="G393" s="198"/>
      <c r="H393" s="198"/>
      <c r="I393" s="198"/>
      <c r="J393" s="117"/>
      <c r="K393" s="113"/>
      <c r="L393" s="113"/>
      <c r="M393" s="113"/>
      <c r="N393" s="113"/>
      <c r="O393" s="113"/>
      <c r="P393" s="205"/>
      <c r="Q393" s="2">
        <f t="shared" si="95"/>
        <v>0</v>
      </c>
      <c r="R393" s="2">
        <f>IF(D393='User Input'!$C$1,1,0)</f>
        <v>0</v>
      </c>
      <c r="S393" s="2">
        <f t="shared" si="99"/>
        <v>0</v>
      </c>
      <c r="T393" s="2">
        <f t="shared" si="100"/>
        <v>0</v>
      </c>
      <c r="U393" s="2">
        <f t="shared" si="96"/>
        <v>0</v>
      </c>
      <c r="V393" s="2">
        <f t="shared" si="97"/>
        <v>0</v>
      </c>
      <c r="W393" s="9">
        <f t="shared" si="98"/>
        <v>0</v>
      </c>
      <c r="X393" s="221"/>
      <c r="Y393" s="276"/>
      <c r="Z393" s="209"/>
      <c r="AA393" s="235"/>
      <c r="AB393" s="206"/>
      <c r="AC393" s="198"/>
      <c r="AD393" s="198"/>
      <c r="AE393" s="198"/>
      <c r="AF393" s="198"/>
      <c r="AG393" s="216"/>
      <c r="AH393" s="199"/>
      <c r="AI393" s="197"/>
      <c r="AJ393" s="197"/>
      <c r="AK393" s="113"/>
      <c r="AL393" s="113"/>
      <c r="AM393" s="113"/>
      <c r="AN393" s="2">
        <f t="shared" si="101"/>
        <v>0</v>
      </c>
      <c r="AO393" s="2">
        <f t="shared" si="102"/>
        <v>0</v>
      </c>
      <c r="AP393" s="2">
        <f>IF(AA393='User Input'!$C$1,1,0)</f>
        <v>0</v>
      </c>
      <c r="AQ393" s="2">
        <f t="shared" si="90"/>
        <v>0</v>
      </c>
      <c r="AR393" s="2">
        <f t="shared" si="91"/>
        <v>0</v>
      </c>
      <c r="AS393" s="2">
        <f t="shared" si="92"/>
        <v>0</v>
      </c>
      <c r="AT393" s="2">
        <f t="shared" si="93"/>
        <v>0</v>
      </c>
      <c r="AU393" s="9">
        <f t="shared" si="94"/>
        <v>0</v>
      </c>
    </row>
    <row r="394" spans="1:47" s="202" customFormat="1">
      <c r="A394" s="272"/>
      <c r="B394" s="272"/>
      <c r="C394" s="226"/>
      <c r="D394" s="235"/>
      <c r="E394" s="204"/>
      <c r="F394" s="198"/>
      <c r="G394" s="198"/>
      <c r="H394" s="198"/>
      <c r="I394" s="198"/>
      <c r="J394" s="117"/>
      <c r="K394" s="113"/>
      <c r="L394" s="113"/>
      <c r="M394" s="113"/>
      <c r="N394" s="113"/>
      <c r="O394" s="113"/>
      <c r="P394" s="205"/>
      <c r="Q394" s="2">
        <f t="shared" si="95"/>
        <v>0</v>
      </c>
      <c r="R394" s="2">
        <f>IF(D394='User Input'!$C$1,1,0)</f>
        <v>0</v>
      </c>
      <c r="S394" s="2">
        <f t="shared" si="99"/>
        <v>0</v>
      </c>
      <c r="T394" s="2">
        <f t="shared" si="100"/>
        <v>0</v>
      </c>
      <c r="U394" s="2">
        <f t="shared" si="96"/>
        <v>0</v>
      </c>
      <c r="V394" s="2">
        <f t="shared" si="97"/>
        <v>0</v>
      </c>
      <c r="W394" s="9">
        <f t="shared" si="98"/>
        <v>0</v>
      </c>
      <c r="X394" s="221"/>
      <c r="Y394" s="276"/>
      <c r="Z394" s="226"/>
      <c r="AA394" s="235"/>
      <c r="AB394" s="206"/>
      <c r="AC394" s="198"/>
      <c r="AD394" s="198"/>
      <c r="AE394" s="198"/>
      <c r="AF394" s="198"/>
      <c r="AG394" s="216"/>
      <c r="AH394" s="199"/>
      <c r="AI394" s="197"/>
      <c r="AJ394" s="197"/>
      <c r="AK394" s="113"/>
      <c r="AL394" s="113"/>
      <c r="AM394" s="113"/>
      <c r="AN394" s="2">
        <f t="shared" si="101"/>
        <v>0</v>
      </c>
      <c r="AO394" s="2">
        <f t="shared" si="102"/>
        <v>0</v>
      </c>
      <c r="AP394" s="2">
        <f>IF(AA394='User Input'!$C$1,1,0)</f>
        <v>0</v>
      </c>
      <c r="AQ394" s="2">
        <f t="shared" si="90"/>
        <v>0</v>
      </c>
      <c r="AR394" s="2">
        <f t="shared" si="91"/>
        <v>0</v>
      </c>
      <c r="AS394" s="2">
        <f t="shared" si="92"/>
        <v>0</v>
      </c>
      <c r="AT394" s="2">
        <f t="shared" si="93"/>
        <v>0</v>
      </c>
      <c r="AU394" s="9">
        <f t="shared" si="94"/>
        <v>0</v>
      </c>
    </row>
    <row r="395" spans="1:47" s="202" customFormat="1">
      <c r="A395" s="272"/>
      <c r="B395" s="272"/>
      <c r="C395" s="226"/>
      <c r="D395" s="235"/>
      <c r="E395" s="204"/>
      <c r="F395" s="198"/>
      <c r="G395" s="198"/>
      <c r="H395" s="198"/>
      <c r="I395" s="198"/>
      <c r="J395" s="117"/>
      <c r="K395" s="113"/>
      <c r="L395" s="113"/>
      <c r="M395" s="113"/>
      <c r="N395" s="113"/>
      <c r="O395" s="113"/>
      <c r="P395" s="205"/>
      <c r="Q395" s="2">
        <f t="shared" si="95"/>
        <v>0</v>
      </c>
      <c r="R395" s="2">
        <f>IF(D395='User Input'!$C$1,1,0)</f>
        <v>0</v>
      </c>
      <c r="S395" s="2">
        <f t="shared" si="99"/>
        <v>0</v>
      </c>
      <c r="T395" s="2">
        <f t="shared" si="100"/>
        <v>0</v>
      </c>
      <c r="U395" s="2">
        <f t="shared" si="96"/>
        <v>0</v>
      </c>
      <c r="V395" s="2">
        <f t="shared" si="97"/>
        <v>0</v>
      </c>
      <c r="W395" s="9">
        <f t="shared" si="98"/>
        <v>0</v>
      </c>
      <c r="X395" s="221"/>
      <c r="Y395" s="276"/>
      <c r="Z395" s="209"/>
      <c r="AA395" s="235"/>
      <c r="AB395" s="206"/>
      <c r="AC395" s="198"/>
      <c r="AD395" s="198"/>
      <c r="AE395" s="198"/>
      <c r="AF395" s="198"/>
      <c r="AG395" s="216"/>
      <c r="AH395" s="199"/>
      <c r="AI395" s="197"/>
      <c r="AJ395" s="197"/>
      <c r="AK395" s="113"/>
      <c r="AL395" s="113"/>
      <c r="AM395" s="113"/>
      <c r="AN395" s="2">
        <f t="shared" si="101"/>
        <v>0</v>
      </c>
      <c r="AO395" s="2">
        <f t="shared" si="102"/>
        <v>0</v>
      </c>
      <c r="AP395" s="2">
        <f>IF(AA395='User Input'!$C$1,1,0)</f>
        <v>0</v>
      </c>
      <c r="AQ395" s="2">
        <f t="shared" si="90"/>
        <v>0</v>
      </c>
      <c r="AR395" s="2">
        <f t="shared" si="91"/>
        <v>0</v>
      </c>
      <c r="AS395" s="2">
        <f t="shared" si="92"/>
        <v>0</v>
      </c>
      <c r="AT395" s="2">
        <f t="shared" si="93"/>
        <v>0</v>
      </c>
      <c r="AU395" s="9">
        <f t="shared" si="94"/>
        <v>0</v>
      </c>
    </row>
    <row r="396" spans="1:47" s="202" customFormat="1">
      <c r="A396" s="272"/>
      <c r="B396" s="272"/>
      <c r="C396" s="226"/>
      <c r="D396" s="235"/>
      <c r="E396" s="204"/>
      <c r="F396" s="198"/>
      <c r="G396" s="198"/>
      <c r="H396" s="198"/>
      <c r="I396" s="198"/>
      <c r="J396" s="117"/>
      <c r="K396" s="113"/>
      <c r="L396" s="113"/>
      <c r="M396" s="113"/>
      <c r="N396" s="113"/>
      <c r="O396" s="113"/>
      <c r="P396" s="205"/>
      <c r="Q396" s="2">
        <f t="shared" si="95"/>
        <v>0</v>
      </c>
      <c r="R396" s="2">
        <f>IF(D396='User Input'!$C$1,1,0)</f>
        <v>0</v>
      </c>
      <c r="S396" s="2">
        <f t="shared" si="99"/>
        <v>0</v>
      </c>
      <c r="T396" s="2">
        <f t="shared" si="100"/>
        <v>0</v>
      </c>
      <c r="U396" s="2">
        <f t="shared" si="96"/>
        <v>0</v>
      </c>
      <c r="V396" s="2">
        <f t="shared" si="97"/>
        <v>0</v>
      </c>
      <c r="W396" s="9">
        <f t="shared" si="98"/>
        <v>0</v>
      </c>
      <c r="X396" s="221"/>
      <c r="Y396" s="276"/>
      <c r="Z396" s="209"/>
      <c r="AA396" s="235"/>
      <c r="AB396" s="206"/>
      <c r="AC396" s="198"/>
      <c r="AD396" s="198"/>
      <c r="AE396" s="198"/>
      <c r="AF396" s="198"/>
      <c r="AG396" s="216"/>
      <c r="AH396" s="199"/>
      <c r="AI396" s="197"/>
      <c r="AJ396" s="197"/>
      <c r="AK396" s="113"/>
      <c r="AL396" s="113"/>
      <c r="AM396" s="113"/>
      <c r="AN396" s="2">
        <f t="shared" si="101"/>
        <v>0</v>
      </c>
      <c r="AO396" s="2">
        <f t="shared" si="102"/>
        <v>0</v>
      </c>
      <c r="AP396" s="2">
        <f>IF(AA396='User Input'!$C$1,1,0)</f>
        <v>0</v>
      </c>
      <c r="AQ396" s="2">
        <f t="shared" si="90"/>
        <v>0</v>
      </c>
      <c r="AR396" s="2">
        <f t="shared" si="91"/>
        <v>0</v>
      </c>
      <c r="AS396" s="2">
        <f t="shared" si="92"/>
        <v>0</v>
      </c>
      <c r="AT396" s="2">
        <f t="shared" si="93"/>
        <v>0</v>
      </c>
      <c r="AU396" s="9">
        <f t="shared" si="94"/>
        <v>0</v>
      </c>
    </row>
    <row r="397" spans="1:47" s="202" customFormat="1">
      <c r="A397" s="272"/>
      <c r="B397" s="272"/>
      <c r="C397" s="226"/>
      <c r="D397" s="235"/>
      <c r="E397" s="204"/>
      <c r="F397" s="198"/>
      <c r="G397" s="198"/>
      <c r="H397" s="198"/>
      <c r="I397" s="198"/>
      <c r="J397" s="117"/>
      <c r="K397" s="113"/>
      <c r="L397" s="113"/>
      <c r="M397" s="113"/>
      <c r="N397" s="113"/>
      <c r="O397" s="113"/>
      <c r="P397" s="205"/>
      <c r="Q397" s="2">
        <f t="shared" si="95"/>
        <v>0</v>
      </c>
      <c r="R397" s="2">
        <f>IF(D397='User Input'!$C$1,1,0)</f>
        <v>0</v>
      </c>
      <c r="S397" s="2">
        <f t="shared" si="99"/>
        <v>0</v>
      </c>
      <c r="T397" s="2">
        <f t="shared" si="100"/>
        <v>0</v>
      </c>
      <c r="U397" s="2">
        <f t="shared" si="96"/>
        <v>0</v>
      </c>
      <c r="V397" s="2">
        <f t="shared" si="97"/>
        <v>0</v>
      </c>
      <c r="W397" s="9">
        <f t="shared" si="98"/>
        <v>0</v>
      </c>
      <c r="X397" s="221"/>
      <c r="Y397" s="276"/>
      <c r="Z397" s="209"/>
      <c r="AA397" s="235"/>
      <c r="AB397" s="206"/>
      <c r="AC397" s="198"/>
      <c r="AD397" s="198"/>
      <c r="AE397" s="198"/>
      <c r="AF397" s="198"/>
      <c r="AG397" s="216"/>
      <c r="AH397" s="199"/>
      <c r="AI397" s="197"/>
      <c r="AJ397" s="197"/>
      <c r="AK397" s="113"/>
      <c r="AL397" s="113"/>
      <c r="AM397" s="113"/>
      <c r="AN397" s="2">
        <f t="shared" si="101"/>
        <v>0</v>
      </c>
      <c r="AO397" s="2">
        <f t="shared" si="102"/>
        <v>0</v>
      </c>
      <c r="AP397" s="2">
        <f>IF(AA397='User Input'!$C$1,1,0)</f>
        <v>0</v>
      </c>
      <c r="AQ397" s="2">
        <f t="shared" si="90"/>
        <v>0</v>
      </c>
      <c r="AR397" s="2">
        <f t="shared" si="91"/>
        <v>0</v>
      </c>
      <c r="AS397" s="2">
        <f t="shared" si="92"/>
        <v>0</v>
      </c>
      <c r="AT397" s="2">
        <f t="shared" si="93"/>
        <v>0</v>
      </c>
      <c r="AU397" s="9">
        <f t="shared" si="94"/>
        <v>0</v>
      </c>
    </row>
    <row r="398" spans="1:47" s="202" customFormat="1">
      <c r="A398" s="272"/>
      <c r="B398" s="272"/>
      <c r="C398" s="226"/>
      <c r="D398" s="235"/>
      <c r="E398" s="204"/>
      <c r="F398" s="198"/>
      <c r="G398" s="198"/>
      <c r="H398" s="198"/>
      <c r="I398" s="198"/>
      <c r="J398" s="117"/>
      <c r="K398" s="113"/>
      <c r="L398" s="113"/>
      <c r="M398" s="113"/>
      <c r="N398" s="113"/>
      <c r="O398" s="113"/>
      <c r="P398" s="205"/>
      <c r="Q398" s="2">
        <f t="shared" si="95"/>
        <v>0</v>
      </c>
      <c r="R398" s="2">
        <f>IF(D398='User Input'!$C$1,1,0)</f>
        <v>0</v>
      </c>
      <c r="S398" s="2">
        <f t="shared" si="99"/>
        <v>0</v>
      </c>
      <c r="T398" s="2">
        <f t="shared" si="100"/>
        <v>0</v>
      </c>
      <c r="U398" s="2">
        <f t="shared" si="96"/>
        <v>0</v>
      </c>
      <c r="V398" s="2">
        <f t="shared" si="97"/>
        <v>0</v>
      </c>
      <c r="W398" s="9">
        <f t="shared" si="98"/>
        <v>0</v>
      </c>
      <c r="X398" s="221"/>
      <c r="Y398" s="276"/>
      <c r="Z398" s="226"/>
      <c r="AA398" s="235"/>
      <c r="AB398" s="206"/>
      <c r="AC398" s="198"/>
      <c r="AD398" s="198"/>
      <c r="AE398" s="198"/>
      <c r="AF398" s="198"/>
      <c r="AG398" s="216"/>
      <c r="AH398" s="199"/>
      <c r="AI398" s="197"/>
      <c r="AJ398" s="197"/>
      <c r="AK398" s="113"/>
      <c r="AL398" s="113"/>
      <c r="AM398" s="113"/>
      <c r="AN398" s="2">
        <f t="shared" si="101"/>
        <v>0</v>
      </c>
      <c r="AO398" s="2">
        <f t="shared" si="102"/>
        <v>0</v>
      </c>
      <c r="AP398" s="2">
        <f>IF(AA398='User Input'!$C$1,1,0)</f>
        <v>0</v>
      </c>
      <c r="AQ398" s="2">
        <f t="shared" si="90"/>
        <v>0</v>
      </c>
      <c r="AR398" s="2">
        <f t="shared" si="91"/>
        <v>0</v>
      </c>
      <c r="AS398" s="2">
        <f t="shared" si="92"/>
        <v>0</v>
      </c>
      <c r="AT398" s="2">
        <f t="shared" si="93"/>
        <v>0</v>
      </c>
      <c r="AU398" s="9">
        <f t="shared" si="94"/>
        <v>0</v>
      </c>
    </row>
    <row r="399" spans="1:47" s="202" customFormat="1">
      <c r="A399" s="272"/>
      <c r="B399" s="272"/>
      <c r="C399" s="226"/>
      <c r="D399" s="235"/>
      <c r="E399" s="204"/>
      <c r="F399" s="198"/>
      <c r="G399" s="198"/>
      <c r="H399" s="198"/>
      <c r="I399" s="198"/>
      <c r="J399" s="117"/>
      <c r="K399" s="113"/>
      <c r="L399" s="113"/>
      <c r="M399" s="113"/>
      <c r="N399" s="113"/>
      <c r="O399" s="113"/>
      <c r="P399" s="205"/>
      <c r="Q399" s="2">
        <f t="shared" si="95"/>
        <v>0</v>
      </c>
      <c r="R399" s="2">
        <f>IF(D399='User Input'!$C$1,1,0)</f>
        <v>0</v>
      </c>
      <c r="S399" s="2">
        <f t="shared" si="99"/>
        <v>0</v>
      </c>
      <c r="T399" s="2">
        <f t="shared" si="100"/>
        <v>0</v>
      </c>
      <c r="U399" s="2">
        <f t="shared" si="96"/>
        <v>0</v>
      </c>
      <c r="V399" s="2">
        <f t="shared" si="97"/>
        <v>0</v>
      </c>
      <c r="W399" s="9">
        <f t="shared" si="98"/>
        <v>0</v>
      </c>
      <c r="X399" s="221"/>
      <c r="Y399" s="276"/>
      <c r="Z399" s="209"/>
      <c r="AA399" s="235"/>
      <c r="AB399" s="206"/>
      <c r="AC399" s="198"/>
      <c r="AD399" s="198"/>
      <c r="AE399" s="198"/>
      <c r="AF399" s="198"/>
      <c r="AG399" s="216"/>
      <c r="AH399" s="199"/>
      <c r="AI399" s="197"/>
      <c r="AJ399" s="197"/>
      <c r="AK399" s="113"/>
      <c r="AL399" s="113"/>
      <c r="AM399" s="113"/>
      <c r="AN399" s="2">
        <f t="shared" si="101"/>
        <v>0</v>
      </c>
      <c r="AO399" s="2">
        <f t="shared" si="102"/>
        <v>0</v>
      </c>
      <c r="AP399" s="2">
        <f>IF(AA399='User Input'!$C$1,1,0)</f>
        <v>0</v>
      </c>
      <c r="AQ399" s="2">
        <f t="shared" si="90"/>
        <v>0</v>
      </c>
      <c r="AR399" s="2">
        <f t="shared" si="91"/>
        <v>0</v>
      </c>
      <c r="AS399" s="2">
        <f t="shared" si="92"/>
        <v>0</v>
      </c>
      <c r="AT399" s="2">
        <f t="shared" si="93"/>
        <v>0</v>
      </c>
      <c r="AU399" s="9">
        <f t="shared" si="94"/>
        <v>0</v>
      </c>
    </row>
    <row r="400" spans="1:47" s="202" customFormat="1">
      <c r="A400" s="272"/>
      <c r="B400" s="272"/>
      <c r="C400" s="226"/>
      <c r="D400" s="235"/>
      <c r="E400" s="204"/>
      <c r="F400" s="198"/>
      <c r="G400" s="198"/>
      <c r="H400" s="198"/>
      <c r="I400" s="198"/>
      <c r="J400" s="117"/>
      <c r="K400" s="113"/>
      <c r="L400" s="113"/>
      <c r="M400" s="113"/>
      <c r="N400" s="113"/>
      <c r="O400" s="113"/>
      <c r="P400" s="205"/>
      <c r="Q400" s="2">
        <f t="shared" si="95"/>
        <v>0</v>
      </c>
      <c r="R400" s="2">
        <f>IF(D400='User Input'!$C$1,1,0)</f>
        <v>0</v>
      </c>
      <c r="S400" s="2">
        <f t="shared" si="99"/>
        <v>0</v>
      </c>
      <c r="T400" s="2">
        <f t="shared" si="100"/>
        <v>0</v>
      </c>
      <c r="U400" s="2">
        <f t="shared" si="96"/>
        <v>0</v>
      </c>
      <c r="V400" s="2">
        <f t="shared" si="97"/>
        <v>0</v>
      </c>
      <c r="W400" s="9">
        <f t="shared" si="98"/>
        <v>0</v>
      </c>
      <c r="X400" s="221"/>
      <c r="Y400" s="276"/>
      <c r="Z400" s="226"/>
      <c r="AA400" s="235"/>
      <c r="AB400" s="206"/>
      <c r="AC400" s="198"/>
      <c r="AD400" s="198"/>
      <c r="AE400" s="198"/>
      <c r="AF400" s="198"/>
      <c r="AG400" s="216"/>
      <c r="AH400" s="199"/>
      <c r="AI400" s="197"/>
      <c r="AJ400" s="197"/>
      <c r="AK400" s="113"/>
      <c r="AL400" s="113"/>
      <c r="AM400" s="113"/>
      <c r="AN400" s="2">
        <f t="shared" si="101"/>
        <v>0</v>
      </c>
      <c r="AO400" s="2">
        <f t="shared" si="102"/>
        <v>0</v>
      </c>
      <c r="AP400" s="2">
        <f>IF(AA400='User Input'!$C$1,1,0)</f>
        <v>0</v>
      </c>
      <c r="AQ400" s="2">
        <f t="shared" si="90"/>
        <v>0</v>
      </c>
      <c r="AR400" s="2">
        <f t="shared" si="91"/>
        <v>0</v>
      </c>
      <c r="AS400" s="2">
        <f t="shared" si="92"/>
        <v>0</v>
      </c>
      <c r="AT400" s="2">
        <f t="shared" si="93"/>
        <v>0</v>
      </c>
      <c r="AU400" s="9">
        <f t="shared" si="94"/>
        <v>0</v>
      </c>
    </row>
    <row r="401" spans="1:47" s="202" customFormat="1">
      <c r="A401" s="272"/>
      <c r="B401" s="272"/>
      <c r="C401" s="226"/>
      <c r="D401" s="235"/>
      <c r="E401" s="204"/>
      <c r="F401" s="198"/>
      <c r="G401" s="198"/>
      <c r="H401" s="198"/>
      <c r="I401" s="198"/>
      <c r="J401" s="117"/>
      <c r="K401" s="113"/>
      <c r="L401" s="113"/>
      <c r="M401" s="113"/>
      <c r="N401" s="113"/>
      <c r="O401" s="113"/>
      <c r="P401" s="205"/>
      <c r="Q401" s="2">
        <f t="shared" si="95"/>
        <v>0</v>
      </c>
      <c r="R401" s="2">
        <f>IF(D401='User Input'!$C$1,1,0)</f>
        <v>0</v>
      </c>
      <c r="S401" s="2">
        <f t="shared" si="99"/>
        <v>0</v>
      </c>
      <c r="T401" s="2">
        <f t="shared" si="100"/>
        <v>0</v>
      </c>
      <c r="U401" s="2">
        <f t="shared" si="96"/>
        <v>0</v>
      </c>
      <c r="V401" s="2">
        <f t="shared" si="97"/>
        <v>0</v>
      </c>
      <c r="W401" s="9">
        <f t="shared" si="98"/>
        <v>0</v>
      </c>
      <c r="X401" s="221"/>
      <c r="Y401" s="276"/>
      <c r="Z401" s="209"/>
      <c r="AA401" s="235"/>
      <c r="AB401" s="206"/>
      <c r="AC401" s="198"/>
      <c r="AD401" s="198"/>
      <c r="AE401" s="198"/>
      <c r="AF401" s="198"/>
      <c r="AG401" s="216"/>
      <c r="AH401" s="199"/>
      <c r="AI401" s="197"/>
      <c r="AJ401" s="197"/>
      <c r="AK401" s="113"/>
      <c r="AL401" s="113"/>
      <c r="AM401" s="113"/>
      <c r="AN401" s="2">
        <f t="shared" si="101"/>
        <v>0</v>
      </c>
      <c r="AO401" s="2">
        <f t="shared" si="102"/>
        <v>0</v>
      </c>
      <c r="AP401" s="2">
        <f>IF(AA401='User Input'!$C$1,1,0)</f>
        <v>0</v>
      </c>
      <c r="AQ401" s="2">
        <f t="shared" si="90"/>
        <v>0</v>
      </c>
      <c r="AR401" s="2">
        <f t="shared" si="91"/>
        <v>0</v>
      </c>
      <c r="AS401" s="2">
        <f t="shared" si="92"/>
        <v>0</v>
      </c>
      <c r="AT401" s="2">
        <f t="shared" si="93"/>
        <v>0</v>
      </c>
      <c r="AU401" s="9">
        <f t="shared" si="94"/>
        <v>0</v>
      </c>
    </row>
    <row r="402" spans="1:47" s="202" customFormat="1">
      <c r="A402" s="272"/>
      <c r="B402" s="272"/>
      <c r="C402" s="226"/>
      <c r="D402" s="235"/>
      <c r="E402" s="204"/>
      <c r="F402" s="198"/>
      <c r="G402" s="198"/>
      <c r="H402" s="198"/>
      <c r="I402" s="198"/>
      <c r="J402" s="117"/>
      <c r="K402" s="113"/>
      <c r="L402" s="113"/>
      <c r="M402" s="113"/>
      <c r="N402" s="113"/>
      <c r="O402" s="113"/>
      <c r="P402" s="205"/>
      <c r="Q402" s="2">
        <f t="shared" si="95"/>
        <v>0</v>
      </c>
      <c r="R402" s="2">
        <f>IF(D402='User Input'!$C$1,1,0)</f>
        <v>0</v>
      </c>
      <c r="S402" s="2">
        <f t="shared" si="99"/>
        <v>0</v>
      </c>
      <c r="T402" s="2">
        <f t="shared" si="100"/>
        <v>0</v>
      </c>
      <c r="U402" s="2">
        <f t="shared" si="96"/>
        <v>0</v>
      </c>
      <c r="V402" s="2">
        <f t="shared" si="97"/>
        <v>0</v>
      </c>
      <c r="W402" s="9">
        <f t="shared" si="98"/>
        <v>0</v>
      </c>
      <c r="X402" s="221"/>
      <c r="Y402" s="276"/>
      <c r="Z402" s="226"/>
      <c r="AA402" s="235"/>
      <c r="AB402" s="206"/>
      <c r="AC402" s="198"/>
      <c r="AD402" s="198"/>
      <c r="AE402" s="198"/>
      <c r="AF402" s="198"/>
      <c r="AG402" s="216"/>
      <c r="AH402" s="199"/>
      <c r="AI402" s="197"/>
      <c r="AJ402" s="197"/>
      <c r="AK402" s="113"/>
      <c r="AL402" s="113"/>
      <c r="AM402" s="113"/>
      <c r="AN402" s="2">
        <f t="shared" si="101"/>
        <v>0</v>
      </c>
      <c r="AO402" s="2">
        <f t="shared" si="102"/>
        <v>0</v>
      </c>
      <c r="AP402" s="2">
        <f>IF(AA402='User Input'!$C$1,1,0)</f>
        <v>0</v>
      </c>
      <c r="AQ402" s="2">
        <f t="shared" si="90"/>
        <v>0</v>
      </c>
      <c r="AR402" s="2">
        <f t="shared" si="91"/>
        <v>0</v>
      </c>
      <c r="AS402" s="2">
        <f t="shared" si="92"/>
        <v>0</v>
      </c>
      <c r="AT402" s="2">
        <f t="shared" si="93"/>
        <v>0</v>
      </c>
      <c r="AU402" s="9">
        <f t="shared" si="94"/>
        <v>0</v>
      </c>
    </row>
    <row r="403" spans="1:47" s="202" customFormat="1">
      <c r="A403" s="272"/>
      <c r="B403" s="272"/>
      <c r="C403" s="226"/>
      <c r="D403" s="235"/>
      <c r="E403" s="204"/>
      <c r="F403" s="198"/>
      <c r="G403" s="198"/>
      <c r="H403" s="198"/>
      <c r="I403" s="198"/>
      <c r="J403" s="117"/>
      <c r="K403" s="113"/>
      <c r="L403" s="113"/>
      <c r="M403" s="113"/>
      <c r="N403" s="113"/>
      <c r="O403" s="113"/>
      <c r="P403" s="205"/>
      <c r="Q403" s="2">
        <f t="shared" si="95"/>
        <v>0</v>
      </c>
      <c r="R403" s="2">
        <f>IF(D403='User Input'!$C$1,1,0)</f>
        <v>0</v>
      </c>
      <c r="S403" s="2">
        <f t="shared" si="99"/>
        <v>0</v>
      </c>
      <c r="T403" s="2">
        <f t="shared" si="100"/>
        <v>0</v>
      </c>
      <c r="U403" s="2">
        <f t="shared" si="96"/>
        <v>0</v>
      </c>
      <c r="V403" s="2">
        <f t="shared" si="97"/>
        <v>0</v>
      </c>
      <c r="W403" s="9">
        <f t="shared" si="98"/>
        <v>0</v>
      </c>
      <c r="X403" s="221"/>
      <c r="Y403" s="276"/>
      <c r="Z403" s="209"/>
      <c r="AA403" s="235"/>
      <c r="AB403" s="206"/>
      <c r="AC403" s="198"/>
      <c r="AD403" s="198"/>
      <c r="AE403" s="198"/>
      <c r="AF403" s="198"/>
      <c r="AG403" s="216"/>
      <c r="AH403" s="199"/>
      <c r="AI403" s="197"/>
      <c r="AJ403" s="197"/>
      <c r="AK403" s="113"/>
      <c r="AL403" s="113"/>
      <c r="AM403" s="113"/>
      <c r="AN403" s="2">
        <f t="shared" si="101"/>
        <v>0</v>
      </c>
      <c r="AO403" s="2">
        <f t="shared" si="102"/>
        <v>0</v>
      </c>
      <c r="AP403" s="2">
        <f>IF(AA403='User Input'!$C$1,1,0)</f>
        <v>0</v>
      </c>
      <c r="AQ403" s="2">
        <f t="shared" si="90"/>
        <v>0</v>
      </c>
      <c r="AR403" s="2">
        <f t="shared" si="91"/>
        <v>0</v>
      </c>
      <c r="AS403" s="2">
        <f t="shared" si="92"/>
        <v>0</v>
      </c>
      <c r="AT403" s="2">
        <f t="shared" si="93"/>
        <v>0</v>
      </c>
      <c r="AU403" s="9">
        <f t="shared" si="94"/>
        <v>0</v>
      </c>
    </row>
    <row r="404" spans="1:47" s="202" customFormat="1">
      <c r="A404" s="272"/>
      <c r="B404" s="272"/>
      <c r="C404" s="226"/>
      <c r="D404" s="235"/>
      <c r="E404" s="204"/>
      <c r="F404" s="198"/>
      <c r="G404" s="198"/>
      <c r="H404" s="198"/>
      <c r="I404" s="198"/>
      <c r="J404" s="117"/>
      <c r="K404" s="113"/>
      <c r="L404" s="113"/>
      <c r="M404" s="113"/>
      <c r="N404" s="113"/>
      <c r="O404" s="113"/>
      <c r="P404" s="205"/>
      <c r="Q404" s="2">
        <f t="shared" si="95"/>
        <v>0</v>
      </c>
      <c r="R404" s="2">
        <f>IF(D404='User Input'!$C$1,1,0)</f>
        <v>0</v>
      </c>
      <c r="S404" s="2">
        <f t="shared" si="99"/>
        <v>0</v>
      </c>
      <c r="T404" s="2">
        <f t="shared" si="100"/>
        <v>0</v>
      </c>
      <c r="U404" s="2">
        <f t="shared" si="96"/>
        <v>0</v>
      </c>
      <c r="V404" s="2">
        <f t="shared" si="97"/>
        <v>0</v>
      </c>
      <c r="W404" s="9">
        <f t="shared" si="98"/>
        <v>0</v>
      </c>
      <c r="X404" s="221"/>
      <c r="Y404" s="276"/>
      <c r="Z404" s="226"/>
      <c r="AA404" s="235"/>
      <c r="AB404" s="206"/>
      <c r="AC404" s="198"/>
      <c r="AD404" s="198"/>
      <c r="AE404" s="198"/>
      <c r="AF404" s="198"/>
      <c r="AG404" s="216"/>
      <c r="AH404" s="199"/>
      <c r="AI404" s="197"/>
      <c r="AJ404" s="197"/>
      <c r="AK404" s="113"/>
      <c r="AL404" s="113"/>
      <c r="AM404" s="113"/>
      <c r="AN404" s="2">
        <f t="shared" si="101"/>
        <v>0</v>
      </c>
      <c r="AO404" s="2">
        <f t="shared" si="102"/>
        <v>0</v>
      </c>
      <c r="AP404" s="2">
        <f>IF(AA404='User Input'!$C$1,1,0)</f>
        <v>0</v>
      </c>
      <c r="AQ404" s="2">
        <f t="shared" si="90"/>
        <v>0</v>
      </c>
      <c r="AR404" s="2">
        <f t="shared" si="91"/>
        <v>0</v>
      </c>
      <c r="AS404" s="2">
        <f t="shared" si="92"/>
        <v>0</v>
      </c>
      <c r="AT404" s="2">
        <f t="shared" si="93"/>
        <v>0</v>
      </c>
      <c r="AU404" s="9">
        <f t="shared" si="94"/>
        <v>0</v>
      </c>
    </row>
    <row r="405" spans="1:47" s="202" customFormat="1">
      <c r="A405" s="272"/>
      <c r="B405" s="272"/>
      <c r="C405" s="226"/>
      <c r="D405" s="235"/>
      <c r="E405" s="204"/>
      <c r="F405" s="198"/>
      <c r="G405" s="198"/>
      <c r="H405" s="198"/>
      <c r="I405" s="198"/>
      <c r="J405" s="117"/>
      <c r="K405" s="113"/>
      <c r="L405" s="113"/>
      <c r="M405" s="113"/>
      <c r="N405" s="113"/>
      <c r="O405" s="113"/>
      <c r="P405" s="205"/>
      <c r="Q405" s="2">
        <f t="shared" si="95"/>
        <v>0</v>
      </c>
      <c r="R405" s="2">
        <f>IF(D405='User Input'!$C$1,1,0)</f>
        <v>0</v>
      </c>
      <c r="S405" s="2">
        <f t="shared" si="99"/>
        <v>0</v>
      </c>
      <c r="T405" s="2">
        <f t="shared" si="100"/>
        <v>0</v>
      </c>
      <c r="U405" s="2">
        <f t="shared" si="96"/>
        <v>0</v>
      </c>
      <c r="V405" s="2">
        <f t="shared" si="97"/>
        <v>0</v>
      </c>
      <c r="W405" s="9">
        <f t="shared" si="98"/>
        <v>0</v>
      </c>
      <c r="X405" s="221"/>
      <c r="Y405" s="276"/>
      <c r="Z405" s="226"/>
      <c r="AA405" s="235"/>
      <c r="AB405" s="206"/>
      <c r="AC405" s="198"/>
      <c r="AD405" s="198"/>
      <c r="AE405" s="198"/>
      <c r="AF405" s="198"/>
      <c r="AG405" s="216"/>
      <c r="AH405" s="199"/>
      <c r="AI405" s="197"/>
      <c r="AJ405" s="197"/>
      <c r="AK405" s="113"/>
      <c r="AL405" s="113"/>
      <c r="AM405" s="113"/>
      <c r="AN405" s="2">
        <f t="shared" si="101"/>
        <v>0</v>
      </c>
      <c r="AO405" s="2">
        <f t="shared" si="102"/>
        <v>0</v>
      </c>
      <c r="AP405" s="2">
        <f>IF(AA405='User Input'!$C$1,1,0)</f>
        <v>0</v>
      </c>
      <c r="AQ405" s="2">
        <f t="shared" si="90"/>
        <v>0</v>
      </c>
      <c r="AR405" s="2">
        <f t="shared" si="91"/>
        <v>0</v>
      </c>
      <c r="AS405" s="2">
        <f t="shared" si="92"/>
        <v>0</v>
      </c>
      <c r="AT405" s="2">
        <f t="shared" si="93"/>
        <v>0</v>
      </c>
      <c r="AU405" s="9">
        <f t="shared" si="94"/>
        <v>0</v>
      </c>
    </row>
    <row r="406" spans="1:47" s="202" customFormat="1">
      <c r="A406" s="272"/>
      <c r="B406" s="272"/>
      <c r="C406" s="226"/>
      <c r="D406" s="235"/>
      <c r="E406" s="204"/>
      <c r="F406" s="198"/>
      <c r="G406" s="198"/>
      <c r="H406" s="198"/>
      <c r="I406" s="198"/>
      <c r="J406" s="117"/>
      <c r="K406" s="113"/>
      <c r="L406" s="113"/>
      <c r="M406" s="113"/>
      <c r="N406" s="113"/>
      <c r="O406" s="113"/>
      <c r="P406" s="205"/>
      <c r="Q406" s="2">
        <f t="shared" si="95"/>
        <v>0</v>
      </c>
      <c r="R406" s="2">
        <f>IF(D406='User Input'!$C$1,1,0)</f>
        <v>0</v>
      </c>
      <c r="S406" s="2">
        <f t="shared" si="99"/>
        <v>0</v>
      </c>
      <c r="T406" s="2">
        <f t="shared" si="100"/>
        <v>0</v>
      </c>
      <c r="U406" s="2">
        <f t="shared" si="96"/>
        <v>0</v>
      </c>
      <c r="V406" s="2">
        <f t="shared" si="97"/>
        <v>0</v>
      </c>
      <c r="W406" s="9">
        <f t="shared" si="98"/>
        <v>0</v>
      </c>
      <c r="X406" s="221"/>
      <c r="Y406" s="276"/>
      <c r="Z406" s="209"/>
      <c r="AA406" s="235"/>
      <c r="AB406" s="206"/>
      <c r="AC406" s="198"/>
      <c r="AD406" s="198"/>
      <c r="AE406" s="198"/>
      <c r="AF406" s="198"/>
      <c r="AG406" s="216"/>
      <c r="AH406" s="199"/>
      <c r="AI406" s="197"/>
      <c r="AJ406" s="197"/>
      <c r="AK406" s="113"/>
      <c r="AL406" s="113"/>
      <c r="AM406" s="113"/>
      <c r="AN406" s="2">
        <f t="shared" si="101"/>
        <v>0</v>
      </c>
      <c r="AO406" s="2">
        <f t="shared" si="102"/>
        <v>0</v>
      </c>
      <c r="AP406" s="2">
        <f>IF(AA406='User Input'!$C$1,1,0)</f>
        <v>0</v>
      </c>
      <c r="AQ406" s="2">
        <f t="shared" si="90"/>
        <v>0</v>
      </c>
      <c r="AR406" s="2">
        <f t="shared" si="91"/>
        <v>0</v>
      </c>
      <c r="AS406" s="2">
        <f t="shared" si="92"/>
        <v>0</v>
      </c>
      <c r="AT406" s="2">
        <f t="shared" si="93"/>
        <v>0</v>
      </c>
      <c r="AU406" s="9">
        <f t="shared" si="94"/>
        <v>0</v>
      </c>
    </row>
    <row r="407" spans="1:47" s="202" customFormat="1">
      <c r="A407" s="272"/>
      <c r="B407" s="272"/>
      <c r="C407" s="226"/>
      <c r="D407" s="235"/>
      <c r="E407" s="204"/>
      <c r="F407" s="198"/>
      <c r="G407" s="198"/>
      <c r="H407" s="198"/>
      <c r="I407" s="198"/>
      <c r="J407" s="117"/>
      <c r="K407" s="113"/>
      <c r="L407" s="113"/>
      <c r="M407" s="113"/>
      <c r="N407" s="113"/>
      <c r="O407" s="113"/>
      <c r="P407" s="205"/>
      <c r="Q407" s="2">
        <f t="shared" si="95"/>
        <v>0</v>
      </c>
      <c r="R407" s="2">
        <f>IF(D407='User Input'!$C$1,1,0)</f>
        <v>0</v>
      </c>
      <c r="S407" s="2">
        <f t="shared" si="99"/>
        <v>0</v>
      </c>
      <c r="T407" s="2">
        <f t="shared" si="100"/>
        <v>0</v>
      </c>
      <c r="U407" s="2">
        <f t="shared" si="96"/>
        <v>0</v>
      </c>
      <c r="V407" s="2">
        <f t="shared" si="97"/>
        <v>0</v>
      </c>
      <c r="W407" s="9">
        <f t="shared" si="98"/>
        <v>0</v>
      </c>
      <c r="X407" s="221"/>
      <c r="Y407" s="276"/>
      <c r="Z407" s="209"/>
      <c r="AA407" s="235"/>
      <c r="AB407" s="206"/>
      <c r="AC407" s="198"/>
      <c r="AD407" s="198"/>
      <c r="AE407" s="198"/>
      <c r="AF407" s="198"/>
      <c r="AG407" s="216"/>
      <c r="AH407" s="199"/>
      <c r="AI407" s="197"/>
      <c r="AJ407" s="197"/>
      <c r="AK407" s="113"/>
      <c r="AL407" s="113"/>
      <c r="AM407" s="113"/>
      <c r="AN407" s="2">
        <f t="shared" si="101"/>
        <v>0</v>
      </c>
      <c r="AO407" s="2">
        <f t="shared" si="102"/>
        <v>0</v>
      </c>
      <c r="AP407" s="2">
        <f>IF(AA407='User Input'!$C$1,1,0)</f>
        <v>0</v>
      </c>
      <c r="AQ407" s="2">
        <f t="shared" si="90"/>
        <v>0</v>
      </c>
      <c r="AR407" s="2">
        <f t="shared" si="91"/>
        <v>0</v>
      </c>
      <c r="AS407" s="2">
        <f t="shared" si="92"/>
        <v>0</v>
      </c>
      <c r="AT407" s="2">
        <f t="shared" si="93"/>
        <v>0</v>
      </c>
      <c r="AU407" s="9">
        <f t="shared" si="94"/>
        <v>0</v>
      </c>
    </row>
    <row r="408" spans="1:47" s="202" customFormat="1">
      <c r="A408" s="272"/>
      <c r="B408" s="272"/>
      <c r="C408" s="226"/>
      <c r="D408" s="235"/>
      <c r="E408" s="204"/>
      <c r="F408" s="198"/>
      <c r="G408" s="198"/>
      <c r="H408" s="198"/>
      <c r="I408" s="198"/>
      <c r="J408" s="117"/>
      <c r="K408" s="113"/>
      <c r="L408" s="113"/>
      <c r="M408" s="113"/>
      <c r="N408" s="113"/>
      <c r="O408" s="113"/>
      <c r="P408" s="205"/>
      <c r="Q408" s="2">
        <f t="shared" si="95"/>
        <v>0</v>
      </c>
      <c r="R408" s="2">
        <f>IF(D408='User Input'!$C$1,1,0)</f>
        <v>0</v>
      </c>
      <c r="S408" s="2">
        <f t="shared" si="99"/>
        <v>0</v>
      </c>
      <c r="T408" s="2">
        <f t="shared" si="100"/>
        <v>0</v>
      </c>
      <c r="U408" s="2">
        <f t="shared" si="96"/>
        <v>0</v>
      </c>
      <c r="V408" s="2">
        <f t="shared" si="97"/>
        <v>0</v>
      </c>
      <c r="W408" s="9">
        <f t="shared" si="98"/>
        <v>0</v>
      </c>
      <c r="X408" s="221"/>
      <c r="Y408" s="276"/>
      <c r="Z408" s="209"/>
      <c r="AA408" s="235"/>
      <c r="AB408" s="206"/>
      <c r="AC408" s="198"/>
      <c r="AD408" s="198"/>
      <c r="AE408" s="198"/>
      <c r="AF408" s="198"/>
      <c r="AG408" s="216"/>
      <c r="AH408" s="199"/>
      <c r="AI408" s="197"/>
      <c r="AJ408" s="197"/>
      <c r="AK408" s="113"/>
      <c r="AL408" s="113"/>
      <c r="AM408" s="113"/>
      <c r="AN408" s="2">
        <f t="shared" si="101"/>
        <v>0</v>
      </c>
      <c r="AO408" s="2">
        <f t="shared" si="102"/>
        <v>0</v>
      </c>
      <c r="AP408" s="2">
        <f>IF(AA408='User Input'!$C$1,1,0)</f>
        <v>0</v>
      </c>
      <c r="AQ408" s="2">
        <f t="shared" si="90"/>
        <v>0</v>
      </c>
      <c r="AR408" s="2">
        <f t="shared" si="91"/>
        <v>0</v>
      </c>
      <c r="AS408" s="2">
        <f t="shared" si="92"/>
        <v>0</v>
      </c>
      <c r="AT408" s="2">
        <f t="shared" si="93"/>
        <v>0</v>
      </c>
      <c r="AU408" s="9">
        <f t="shared" si="94"/>
        <v>0</v>
      </c>
    </row>
    <row r="409" spans="1:47" s="202" customFormat="1">
      <c r="A409" s="272"/>
      <c r="B409" s="272"/>
      <c r="C409" s="226"/>
      <c r="D409" s="235"/>
      <c r="E409" s="204"/>
      <c r="F409" s="198"/>
      <c r="G409" s="198"/>
      <c r="H409" s="198"/>
      <c r="I409" s="198"/>
      <c r="J409" s="117"/>
      <c r="K409" s="113"/>
      <c r="L409" s="113"/>
      <c r="M409" s="113"/>
      <c r="N409" s="113"/>
      <c r="O409" s="113"/>
      <c r="P409" s="205"/>
      <c r="Q409" s="2">
        <f t="shared" si="95"/>
        <v>0</v>
      </c>
      <c r="R409" s="2">
        <f>IF(D409='User Input'!$C$1,1,0)</f>
        <v>0</v>
      </c>
      <c r="S409" s="2">
        <f t="shared" si="99"/>
        <v>0</v>
      </c>
      <c r="T409" s="2">
        <f t="shared" si="100"/>
        <v>0</v>
      </c>
      <c r="U409" s="2">
        <f t="shared" si="96"/>
        <v>0</v>
      </c>
      <c r="V409" s="2">
        <f t="shared" si="97"/>
        <v>0</v>
      </c>
      <c r="W409" s="9">
        <f t="shared" si="98"/>
        <v>0</v>
      </c>
      <c r="X409" s="221"/>
      <c r="Y409" s="276"/>
      <c r="Z409" s="209"/>
      <c r="AA409" s="235"/>
      <c r="AB409" s="206"/>
      <c r="AC409" s="198"/>
      <c r="AD409" s="198"/>
      <c r="AE409" s="198"/>
      <c r="AF409" s="198"/>
      <c r="AG409" s="216"/>
      <c r="AH409" s="199"/>
      <c r="AI409" s="197"/>
      <c r="AJ409" s="197"/>
      <c r="AK409" s="113"/>
      <c r="AL409" s="113"/>
      <c r="AM409" s="113"/>
      <c r="AN409" s="2">
        <f t="shared" si="101"/>
        <v>0</v>
      </c>
      <c r="AO409" s="2">
        <f t="shared" si="102"/>
        <v>0</v>
      </c>
      <c r="AP409" s="2">
        <f>IF(AA409='User Input'!$C$1,1,0)</f>
        <v>0</v>
      </c>
      <c r="AQ409" s="2">
        <f t="shared" si="90"/>
        <v>0</v>
      </c>
      <c r="AR409" s="2">
        <f t="shared" si="91"/>
        <v>0</v>
      </c>
      <c r="AS409" s="2">
        <f t="shared" si="92"/>
        <v>0</v>
      </c>
      <c r="AT409" s="2">
        <f t="shared" si="93"/>
        <v>0</v>
      </c>
      <c r="AU409" s="9">
        <f t="shared" si="94"/>
        <v>0</v>
      </c>
    </row>
    <row r="410" spans="1:47" s="202" customFormat="1">
      <c r="A410" s="272"/>
      <c r="B410" s="272"/>
      <c r="C410" s="226"/>
      <c r="D410" s="235"/>
      <c r="E410" s="204"/>
      <c r="F410" s="198"/>
      <c r="G410" s="198"/>
      <c r="H410" s="198"/>
      <c r="I410" s="198"/>
      <c r="J410" s="117"/>
      <c r="K410" s="113"/>
      <c r="L410" s="113"/>
      <c r="M410" s="113"/>
      <c r="N410" s="113"/>
      <c r="O410" s="113"/>
      <c r="P410" s="205"/>
      <c r="Q410" s="2">
        <f t="shared" si="95"/>
        <v>0</v>
      </c>
      <c r="R410" s="2">
        <f>IF(D410='User Input'!$C$1,1,0)</f>
        <v>0</v>
      </c>
      <c r="S410" s="2">
        <f t="shared" si="99"/>
        <v>0</v>
      </c>
      <c r="T410" s="2">
        <f t="shared" si="100"/>
        <v>0</v>
      </c>
      <c r="U410" s="2">
        <f t="shared" si="96"/>
        <v>0</v>
      </c>
      <c r="V410" s="2">
        <f t="shared" si="97"/>
        <v>0</v>
      </c>
      <c r="W410" s="9">
        <f t="shared" si="98"/>
        <v>0</v>
      </c>
      <c r="X410" s="221"/>
      <c r="Y410" s="276"/>
      <c r="Z410" s="209"/>
      <c r="AA410" s="235"/>
      <c r="AB410" s="206"/>
      <c r="AC410" s="198"/>
      <c r="AD410" s="198"/>
      <c r="AE410" s="198"/>
      <c r="AF410" s="198"/>
      <c r="AG410" s="216"/>
      <c r="AH410" s="199"/>
      <c r="AI410" s="197"/>
      <c r="AJ410" s="197"/>
      <c r="AK410" s="113"/>
      <c r="AL410" s="113"/>
      <c r="AM410" s="113"/>
      <c r="AN410" s="2">
        <f t="shared" si="101"/>
        <v>0</v>
      </c>
      <c r="AO410" s="2">
        <f t="shared" si="102"/>
        <v>0</v>
      </c>
      <c r="AP410" s="2">
        <f>IF(AA410='User Input'!$C$1,1,0)</f>
        <v>0</v>
      </c>
      <c r="AQ410" s="2">
        <f t="shared" si="90"/>
        <v>0</v>
      </c>
      <c r="AR410" s="2">
        <f t="shared" si="91"/>
        <v>0</v>
      </c>
      <c r="AS410" s="2">
        <f t="shared" si="92"/>
        <v>0</v>
      </c>
      <c r="AT410" s="2">
        <f t="shared" si="93"/>
        <v>0</v>
      </c>
      <c r="AU410" s="9">
        <f t="shared" si="94"/>
        <v>0</v>
      </c>
    </row>
    <row r="411" spans="1:47" s="202" customFormat="1">
      <c r="A411" s="272"/>
      <c r="B411" s="272"/>
      <c r="C411" s="226"/>
      <c r="D411" s="235"/>
      <c r="E411" s="204"/>
      <c r="F411" s="198"/>
      <c r="G411" s="198"/>
      <c r="H411" s="198"/>
      <c r="I411" s="198"/>
      <c r="J411" s="117"/>
      <c r="K411" s="113"/>
      <c r="L411" s="113"/>
      <c r="M411" s="113"/>
      <c r="N411" s="113"/>
      <c r="O411" s="113"/>
      <c r="P411" s="205"/>
      <c r="Q411" s="2">
        <f t="shared" si="95"/>
        <v>0</v>
      </c>
      <c r="R411" s="2">
        <f>IF(D411='User Input'!$C$1,1,0)</f>
        <v>0</v>
      </c>
      <c r="S411" s="2">
        <f t="shared" si="99"/>
        <v>0</v>
      </c>
      <c r="T411" s="2">
        <f t="shared" si="100"/>
        <v>0</v>
      </c>
      <c r="U411" s="2">
        <f t="shared" si="96"/>
        <v>0</v>
      </c>
      <c r="V411" s="2">
        <f t="shared" si="97"/>
        <v>0</v>
      </c>
      <c r="W411" s="9">
        <f t="shared" si="98"/>
        <v>0</v>
      </c>
      <c r="X411" s="221"/>
      <c r="Y411" s="276"/>
      <c r="Z411" s="226"/>
      <c r="AA411" s="235"/>
      <c r="AB411" s="206"/>
      <c r="AC411" s="198"/>
      <c r="AD411" s="198"/>
      <c r="AE411" s="198"/>
      <c r="AF411" s="198"/>
      <c r="AG411" s="216"/>
      <c r="AH411" s="199"/>
      <c r="AI411" s="197"/>
      <c r="AJ411" s="197"/>
      <c r="AK411" s="113"/>
      <c r="AL411" s="113"/>
      <c r="AM411" s="113"/>
      <c r="AN411" s="2">
        <f t="shared" si="101"/>
        <v>0</v>
      </c>
      <c r="AO411" s="2">
        <f t="shared" si="102"/>
        <v>0</v>
      </c>
      <c r="AP411" s="2">
        <f>IF(AA411='User Input'!$C$1,1,0)</f>
        <v>0</v>
      </c>
      <c r="AQ411" s="2">
        <f t="shared" si="90"/>
        <v>0</v>
      </c>
      <c r="AR411" s="2">
        <f t="shared" si="91"/>
        <v>0</v>
      </c>
      <c r="AS411" s="2">
        <f t="shared" si="92"/>
        <v>0</v>
      </c>
      <c r="AT411" s="2">
        <f t="shared" si="93"/>
        <v>0</v>
      </c>
      <c r="AU411" s="9">
        <f t="shared" si="94"/>
        <v>0</v>
      </c>
    </row>
    <row r="412" spans="1:47" s="202" customFormat="1">
      <c r="A412" s="272"/>
      <c r="B412" s="272"/>
      <c r="C412" s="226"/>
      <c r="D412" s="235"/>
      <c r="E412" s="204"/>
      <c r="F412" s="198"/>
      <c r="G412" s="198"/>
      <c r="H412" s="198"/>
      <c r="I412" s="198"/>
      <c r="J412" s="117"/>
      <c r="K412" s="113"/>
      <c r="L412" s="113"/>
      <c r="M412" s="113"/>
      <c r="N412" s="113"/>
      <c r="O412" s="113"/>
      <c r="P412" s="205"/>
      <c r="Q412" s="2">
        <f t="shared" si="95"/>
        <v>0</v>
      </c>
      <c r="R412" s="2">
        <f>IF(D412='User Input'!$C$1,1,0)</f>
        <v>0</v>
      </c>
      <c r="S412" s="2">
        <f t="shared" si="99"/>
        <v>0</v>
      </c>
      <c r="T412" s="2">
        <f t="shared" si="100"/>
        <v>0</v>
      </c>
      <c r="U412" s="2">
        <f t="shared" si="96"/>
        <v>0</v>
      </c>
      <c r="V412" s="2">
        <f t="shared" si="97"/>
        <v>0</v>
      </c>
      <c r="W412" s="9">
        <f t="shared" si="98"/>
        <v>0</v>
      </c>
      <c r="X412" s="221"/>
      <c r="Y412" s="276"/>
      <c r="Z412" s="226"/>
      <c r="AA412" s="235"/>
      <c r="AB412" s="206"/>
      <c r="AC412" s="198"/>
      <c r="AD412" s="198"/>
      <c r="AE412" s="198"/>
      <c r="AF412" s="198"/>
      <c r="AG412" s="216"/>
      <c r="AH412" s="199"/>
      <c r="AI412" s="197"/>
      <c r="AJ412" s="197"/>
      <c r="AK412" s="113"/>
      <c r="AL412" s="113"/>
      <c r="AM412" s="113"/>
      <c r="AN412" s="2">
        <f t="shared" si="101"/>
        <v>0</v>
      </c>
      <c r="AO412" s="2">
        <f t="shared" si="102"/>
        <v>0</v>
      </c>
      <c r="AP412" s="2">
        <f>IF(AA412='User Input'!$C$1,1,0)</f>
        <v>0</v>
      </c>
      <c r="AQ412" s="2">
        <f t="shared" si="90"/>
        <v>0</v>
      </c>
      <c r="AR412" s="2">
        <f t="shared" si="91"/>
        <v>0</v>
      </c>
      <c r="AS412" s="2">
        <f t="shared" si="92"/>
        <v>0</v>
      </c>
      <c r="AT412" s="2">
        <f t="shared" si="93"/>
        <v>0</v>
      </c>
      <c r="AU412" s="9">
        <f t="shared" si="94"/>
        <v>0</v>
      </c>
    </row>
    <row r="413" spans="1:47" s="202" customFormat="1">
      <c r="A413" s="272"/>
      <c r="B413" s="272"/>
      <c r="C413" s="226"/>
      <c r="D413" s="235"/>
      <c r="E413" s="204"/>
      <c r="F413" s="198"/>
      <c r="G413" s="198"/>
      <c r="H413" s="198"/>
      <c r="I413" s="198"/>
      <c r="J413" s="117"/>
      <c r="K413" s="113"/>
      <c r="L413" s="113"/>
      <c r="M413" s="113"/>
      <c r="N413" s="113"/>
      <c r="O413" s="113"/>
      <c r="P413" s="205"/>
      <c r="Q413" s="2">
        <f t="shared" si="95"/>
        <v>0</v>
      </c>
      <c r="R413" s="2">
        <f>IF(D413='User Input'!$C$1,1,0)</f>
        <v>0</v>
      </c>
      <c r="S413" s="2">
        <f t="shared" si="99"/>
        <v>0</v>
      </c>
      <c r="T413" s="2">
        <f t="shared" si="100"/>
        <v>0</v>
      </c>
      <c r="U413" s="2">
        <f t="shared" si="96"/>
        <v>0</v>
      </c>
      <c r="V413" s="2">
        <f t="shared" si="97"/>
        <v>0</v>
      </c>
      <c r="W413" s="9">
        <f t="shared" si="98"/>
        <v>0</v>
      </c>
      <c r="X413" s="221"/>
      <c r="Y413" s="276"/>
      <c r="Z413" s="226"/>
      <c r="AA413" s="235"/>
      <c r="AB413" s="206"/>
      <c r="AC413" s="198"/>
      <c r="AD413" s="198"/>
      <c r="AE413" s="198"/>
      <c r="AF413" s="198"/>
      <c r="AG413" s="216"/>
      <c r="AH413" s="199"/>
      <c r="AI413" s="197"/>
      <c r="AJ413" s="197"/>
      <c r="AK413" s="113"/>
      <c r="AL413" s="113"/>
      <c r="AM413" s="113"/>
      <c r="AN413" s="2">
        <f t="shared" si="101"/>
        <v>0</v>
      </c>
      <c r="AO413" s="2">
        <f t="shared" si="102"/>
        <v>0</v>
      </c>
      <c r="AP413" s="2">
        <f>IF(AA413='User Input'!$C$1,1,0)</f>
        <v>0</v>
      </c>
      <c r="AQ413" s="2">
        <f t="shared" si="90"/>
        <v>0</v>
      </c>
      <c r="AR413" s="2">
        <f t="shared" si="91"/>
        <v>0</v>
      </c>
      <c r="AS413" s="2">
        <f t="shared" si="92"/>
        <v>0</v>
      </c>
      <c r="AT413" s="2">
        <f t="shared" si="93"/>
        <v>0</v>
      </c>
      <c r="AU413" s="9">
        <f t="shared" si="94"/>
        <v>0</v>
      </c>
    </row>
    <row r="414" spans="1:47" s="202" customFormat="1">
      <c r="A414" s="272"/>
      <c r="B414" s="272"/>
      <c r="C414" s="226"/>
      <c r="D414" s="235"/>
      <c r="E414" s="204"/>
      <c r="F414" s="198"/>
      <c r="G414" s="198"/>
      <c r="H414" s="198"/>
      <c r="I414" s="198"/>
      <c r="J414" s="117"/>
      <c r="K414" s="113"/>
      <c r="L414" s="113"/>
      <c r="M414" s="113"/>
      <c r="N414" s="113"/>
      <c r="O414" s="113"/>
      <c r="P414" s="205"/>
      <c r="Q414" s="2">
        <f t="shared" si="95"/>
        <v>0</v>
      </c>
      <c r="R414" s="2">
        <f>IF(D414='User Input'!$C$1,1,0)</f>
        <v>0</v>
      </c>
      <c r="S414" s="2">
        <f t="shared" si="99"/>
        <v>0</v>
      </c>
      <c r="T414" s="2">
        <f t="shared" si="100"/>
        <v>0</v>
      </c>
      <c r="U414" s="2">
        <f t="shared" si="96"/>
        <v>0</v>
      </c>
      <c r="V414" s="2">
        <f t="shared" si="97"/>
        <v>0</v>
      </c>
      <c r="W414" s="9">
        <f t="shared" si="98"/>
        <v>0</v>
      </c>
      <c r="X414" s="221"/>
      <c r="Y414" s="276"/>
      <c r="Z414" s="209"/>
      <c r="AA414" s="235"/>
      <c r="AB414" s="206"/>
      <c r="AC414" s="198"/>
      <c r="AD414" s="198"/>
      <c r="AE414" s="198"/>
      <c r="AF414" s="198"/>
      <c r="AG414" s="216"/>
      <c r="AH414" s="199"/>
      <c r="AI414" s="197"/>
      <c r="AJ414" s="197"/>
      <c r="AK414" s="113"/>
      <c r="AL414" s="113"/>
      <c r="AM414" s="113"/>
      <c r="AN414" s="2">
        <f t="shared" si="101"/>
        <v>0</v>
      </c>
      <c r="AO414" s="2">
        <f t="shared" si="102"/>
        <v>0</v>
      </c>
      <c r="AP414" s="2">
        <f>IF(AA414='User Input'!$C$1,1,0)</f>
        <v>0</v>
      </c>
      <c r="AQ414" s="2">
        <f t="shared" si="90"/>
        <v>0</v>
      </c>
      <c r="AR414" s="2">
        <f t="shared" si="91"/>
        <v>0</v>
      </c>
      <c r="AS414" s="2">
        <f t="shared" si="92"/>
        <v>0</v>
      </c>
      <c r="AT414" s="2">
        <f t="shared" si="93"/>
        <v>0</v>
      </c>
      <c r="AU414" s="9">
        <f t="shared" si="94"/>
        <v>0</v>
      </c>
    </row>
    <row r="415" spans="1:47" s="202" customFormat="1">
      <c r="A415" s="272"/>
      <c r="B415" s="272"/>
      <c r="C415" s="226"/>
      <c r="D415" s="235"/>
      <c r="E415" s="204"/>
      <c r="F415" s="198"/>
      <c r="G415" s="198"/>
      <c r="H415" s="198"/>
      <c r="I415" s="198"/>
      <c r="J415" s="117"/>
      <c r="K415" s="113"/>
      <c r="L415" s="113"/>
      <c r="M415" s="113"/>
      <c r="N415" s="113"/>
      <c r="O415" s="113"/>
      <c r="P415" s="205"/>
      <c r="Q415" s="2">
        <f t="shared" si="95"/>
        <v>0</v>
      </c>
      <c r="R415" s="2">
        <f>IF(D415='User Input'!$C$1,1,0)</f>
        <v>0</v>
      </c>
      <c r="S415" s="2">
        <f t="shared" si="99"/>
        <v>0</v>
      </c>
      <c r="T415" s="2">
        <f t="shared" si="100"/>
        <v>0</v>
      </c>
      <c r="U415" s="2">
        <f t="shared" si="96"/>
        <v>0</v>
      </c>
      <c r="V415" s="2">
        <f t="shared" si="97"/>
        <v>0</v>
      </c>
      <c r="W415" s="9">
        <f t="shared" si="98"/>
        <v>0</v>
      </c>
      <c r="X415" s="221"/>
      <c r="Y415" s="276"/>
      <c r="Z415" s="209"/>
      <c r="AA415" s="235"/>
      <c r="AB415" s="206"/>
      <c r="AC415" s="198"/>
      <c r="AD415" s="198"/>
      <c r="AE415" s="198"/>
      <c r="AF415" s="198"/>
      <c r="AG415" s="216"/>
      <c r="AH415" s="199"/>
      <c r="AI415" s="197"/>
      <c r="AJ415" s="197"/>
      <c r="AK415" s="113"/>
      <c r="AL415" s="113"/>
      <c r="AM415" s="113"/>
      <c r="AN415" s="2">
        <f t="shared" si="101"/>
        <v>0</v>
      </c>
      <c r="AO415" s="2">
        <f t="shared" si="102"/>
        <v>0</v>
      </c>
      <c r="AP415" s="2">
        <f>IF(AA415='User Input'!$C$1,1,0)</f>
        <v>0</v>
      </c>
      <c r="AQ415" s="2">
        <f t="shared" si="90"/>
        <v>0</v>
      </c>
      <c r="AR415" s="2">
        <f t="shared" si="91"/>
        <v>0</v>
      </c>
      <c r="AS415" s="2">
        <f t="shared" si="92"/>
        <v>0</v>
      </c>
      <c r="AT415" s="2">
        <f t="shared" si="93"/>
        <v>0</v>
      </c>
      <c r="AU415" s="9">
        <f t="shared" si="94"/>
        <v>0</v>
      </c>
    </row>
    <row r="416" spans="1:47" s="202" customFormat="1">
      <c r="A416" s="272"/>
      <c r="B416" s="272"/>
      <c r="C416" s="226"/>
      <c r="D416" s="235"/>
      <c r="E416" s="204"/>
      <c r="F416" s="198"/>
      <c r="G416" s="198"/>
      <c r="H416" s="198"/>
      <c r="I416" s="198"/>
      <c r="J416" s="117"/>
      <c r="K416" s="113"/>
      <c r="L416" s="113"/>
      <c r="M416" s="113"/>
      <c r="N416" s="113"/>
      <c r="O416" s="113"/>
      <c r="P416" s="205"/>
      <c r="Q416" s="2">
        <f t="shared" si="95"/>
        <v>0</v>
      </c>
      <c r="R416" s="2">
        <f>IF(D416='User Input'!$C$1,1,0)</f>
        <v>0</v>
      </c>
      <c r="S416" s="2">
        <f t="shared" si="99"/>
        <v>0</v>
      </c>
      <c r="T416" s="2">
        <f t="shared" si="100"/>
        <v>0</v>
      </c>
      <c r="U416" s="2">
        <f t="shared" si="96"/>
        <v>0</v>
      </c>
      <c r="V416" s="2">
        <f t="shared" si="97"/>
        <v>0</v>
      </c>
      <c r="W416" s="9">
        <f t="shared" si="98"/>
        <v>0</v>
      </c>
      <c r="X416" s="221"/>
      <c r="Y416" s="276"/>
      <c r="Z416" s="226"/>
      <c r="AA416" s="235"/>
      <c r="AB416" s="206"/>
      <c r="AC416" s="198"/>
      <c r="AD416" s="198"/>
      <c r="AE416" s="198"/>
      <c r="AF416" s="198"/>
      <c r="AG416" s="216"/>
      <c r="AH416" s="199"/>
      <c r="AI416" s="197"/>
      <c r="AJ416" s="197"/>
      <c r="AK416" s="113"/>
      <c r="AL416" s="113"/>
      <c r="AM416" s="113"/>
      <c r="AN416" s="2">
        <f t="shared" si="101"/>
        <v>0</v>
      </c>
      <c r="AO416" s="2">
        <f t="shared" si="102"/>
        <v>0</v>
      </c>
      <c r="AP416" s="2">
        <f>IF(AA416='User Input'!$C$1,1,0)</f>
        <v>0</v>
      </c>
      <c r="AQ416" s="2">
        <f t="shared" si="90"/>
        <v>0</v>
      </c>
      <c r="AR416" s="2">
        <f t="shared" si="91"/>
        <v>0</v>
      </c>
      <c r="AS416" s="2">
        <f t="shared" si="92"/>
        <v>0</v>
      </c>
      <c r="AT416" s="2">
        <f t="shared" si="93"/>
        <v>0</v>
      </c>
      <c r="AU416" s="9">
        <f t="shared" si="94"/>
        <v>0</v>
      </c>
    </row>
    <row r="417" spans="1:47" s="202" customFormat="1">
      <c r="A417" s="272"/>
      <c r="B417" s="272"/>
      <c r="C417" s="226"/>
      <c r="D417" s="235"/>
      <c r="E417" s="204"/>
      <c r="F417" s="198"/>
      <c r="G417" s="198"/>
      <c r="H417" s="198"/>
      <c r="I417" s="198"/>
      <c r="J417" s="117"/>
      <c r="K417" s="113"/>
      <c r="L417" s="113"/>
      <c r="M417" s="113"/>
      <c r="N417" s="113"/>
      <c r="O417" s="113"/>
      <c r="P417" s="205"/>
      <c r="Q417" s="2">
        <f t="shared" si="95"/>
        <v>0</v>
      </c>
      <c r="R417" s="2">
        <f>IF(D417='User Input'!$C$1,1,0)</f>
        <v>0</v>
      </c>
      <c r="S417" s="2">
        <f t="shared" si="99"/>
        <v>0</v>
      </c>
      <c r="T417" s="2">
        <f t="shared" si="100"/>
        <v>0</v>
      </c>
      <c r="U417" s="2">
        <f t="shared" si="96"/>
        <v>0</v>
      </c>
      <c r="V417" s="2">
        <f t="shared" si="97"/>
        <v>0</v>
      </c>
      <c r="W417" s="9">
        <f t="shared" si="98"/>
        <v>0</v>
      </c>
      <c r="X417" s="221"/>
      <c r="Y417" s="276"/>
      <c r="Z417" s="226"/>
      <c r="AA417" s="235"/>
      <c r="AB417" s="206"/>
      <c r="AC417" s="198"/>
      <c r="AD417" s="198"/>
      <c r="AE417" s="198"/>
      <c r="AF417" s="198"/>
      <c r="AG417" s="216"/>
      <c r="AH417" s="199"/>
      <c r="AI417" s="197"/>
      <c r="AJ417" s="197"/>
      <c r="AK417" s="113"/>
      <c r="AL417" s="113"/>
      <c r="AM417" s="113"/>
      <c r="AN417" s="2">
        <f t="shared" si="101"/>
        <v>0</v>
      </c>
      <c r="AO417" s="2">
        <f t="shared" si="102"/>
        <v>0</v>
      </c>
      <c r="AP417" s="2">
        <f>IF(AA417='User Input'!$C$1,1,0)</f>
        <v>0</v>
      </c>
      <c r="AQ417" s="2">
        <f t="shared" si="90"/>
        <v>0</v>
      </c>
      <c r="AR417" s="2">
        <f t="shared" si="91"/>
        <v>0</v>
      </c>
      <c r="AS417" s="2">
        <f t="shared" si="92"/>
        <v>0</v>
      </c>
      <c r="AT417" s="2">
        <f t="shared" si="93"/>
        <v>0</v>
      </c>
      <c r="AU417" s="9">
        <f t="shared" si="94"/>
        <v>0</v>
      </c>
    </row>
    <row r="418" spans="1:47" s="202" customFormat="1">
      <c r="A418" s="272"/>
      <c r="B418" s="272"/>
      <c r="C418" s="226"/>
      <c r="D418" s="235"/>
      <c r="E418" s="204"/>
      <c r="F418" s="198"/>
      <c r="G418" s="198"/>
      <c r="H418" s="198"/>
      <c r="I418" s="198"/>
      <c r="J418" s="117"/>
      <c r="K418" s="113"/>
      <c r="L418" s="113"/>
      <c r="M418" s="113"/>
      <c r="N418" s="113"/>
      <c r="O418" s="113"/>
      <c r="P418" s="205"/>
      <c r="Q418" s="2">
        <f t="shared" si="95"/>
        <v>0</v>
      </c>
      <c r="R418" s="2">
        <f>IF(D418='User Input'!$C$1,1,0)</f>
        <v>0</v>
      </c>
      <c r="S418" s="2">
        <f t="shared" si="99"/>
        <v>0</v>
      </c>
      <c r="T418" s="2">
        <f t="shared" si="100"/>
        <v>0</v>
      </c>
      <c r="U418" s="2">
        <f t="shared" si="96"/>
        <v>0</v>
      </c>
      <c r="V418" s="2">
        <f t="shared" si="97"/>
        <v>0</v>
      </c>
      <c r="W418" s="9">
        <f t="shared" si="98"/>
        <v>0</v>
      </c>
      <c r="X418" s="221"/>
      <c r="Y418" s="276"/>
      <c r="Z418" s="226"/>
      <c r="AA418" s="235"/>
      <c r="AB418" s="206"/>
      <c r="AC418" s="198"/>
      <c r="AD418" s="198"/>
      <c r="AE418" s="198"/>
      <c r="AF418" s="198"/>
      <c r="AG418" s="216"/>
      <c r="AH418" s="199"/>
      <c r="AI418" s="197"/>
      <c r="AJ418" s="197"/>
      <c r="AK418" s="113"/>
      <c r="AL418" s="113"/>
      <c r="AM418" s="113"/>
      <c r="AN418" s="2">
        <f t="shared" si="101"/>
        <v>0</v>
      </c>
      <c r="AO418" s="2">
        <f t="shared" si="102"/>
        <v>0</v>
      </c>
      <c r="AP418" s="2">
        <f>IF(AA418='User Input'!$C$1,1,0)</f>
        <v>0</v>
      </c>
      <c r="AQ418" s="2">
        <f t="shared" si="90"/>
        <v>0</v>
      </c>
      <c r="AR418" s="2">
        <f t="shared" si="91"/>
        <v>0</v>
      </c>
      <c r="AS418" s="2">
        <f t="shared" si="92"/>
        <v>0</v>
      </c>
      <c r="AT418" s="2">
        <f t="shared" si="93"/>
        <v>0</v>
      </c>
      <c r="AU418" s="9">
        <f t="shared" si="94"/>
        <v>0</v>
      </c>
    </row>
    <row r="419" spans="1:47" s="202" customFormat="1">
      <c r="A419" s="272"/>
      <c r="B419" s="272"/>
      <c r="C419" s="226"/>
      <c r="D419" s="235"/>
      <c r="E419" s="204"/>
      <c r="F419" s="198"/>
      <c r="G419" s="198"/>
      <c r="H419" s="198"/>
      <c r="I419" s="198"/>
      <c r="J419" s="117"/>
      <c r="K419" s="113"/>
      <c r="L419" s="113"/>
      <c r="M419" s="113"/>
      <c r="N419" s="113"/>
      <c r="O419" s="113"/>
      <c r="P419" s="205"/>
      <c r="Q419" s="2">
        <f t="shared" si="95"/>
        <v>0</v>
      </c>
      <c r="R419" s="2">
        <f>IF(D419='User Input'!$C$1,1,0)</f>
        <v>0</v>
      </c>
      <c r="S419" s="2">
        <f t="shared" si="99"/>
        <v>0</v>
      </c>
      <c r="T419" s="2">
        <f t="shared" si="100"/>
        <v>0</v>
      </c>
      <c r="U419" s="2">
        <f t="shared" si="96"/>
        <v>0</v>
      </c>
      <c r="V419" s="2">
        <f t="shared" si="97"/>
        <v>0</v>
      </c>
      <c r="W419" s="9">
        <f t="shared" si="98"/>
        <v>0</v>
      </c>
      <c r="X419" s="221"/>
      <c r="Y419" s="276"/>
      <c r="Z419" s="226"/>
      <c r="AA419" s="235"/>
      <c r="AB419" s="206"/>
      <c r="AC419" s="198"/>
      <c r="AD419" s="198"/>
      <c r="AE419" s="198"/>
      <c r="AF419" s="198"/>
      <c r="AG419" s="216"/>
      <c r="AH419" s="199"/>
      <c r="AI419" s="197"/>
      <c r="AJ419" s="197"/>
      <c r="AK419" s="113"/>
      <c r="AL419" s="113"/>
      <c r="AM419" s="113"/>
      <c r="AN419" s="2">
        <f t="shared" si="101"/>
        <v>0</v>
      </c>
      <c r="AO419" s="2">
        <f t="shared" si="102"/>
        <v>0</v>
      </c>
      <c r="AP419" s="2">
        <f>IF(AA419='User Input'!$C$1,1,0)</f>
        <v>0</v>
      </c>
      <c r="AQ419" s="2">
        <f t="shared" si="90"/>
        <v>0</v>
      </c>
      <c r="AR419" s="2">
        <f t="shared" si="91"/>
        <v>0</v>
      </c>
      <c r="AS419" s="2">
        <f t="shared" si="92"/>
        <v>0</v>
      </c>
      <c r="AT419" s="2">
        <f t="shared" si="93"/>
        <v>0</v>
      </c>
      <c r="AU419" s="9">
        <f t="shared" si="94"/>
        <v>0</v>
      </c>
    </row>
    <row r="420" spans="1:47" s="202" customFormat="1">
      <c r="A420" s="272"/>
      <c r="B420" s="272"/>
      <c r="C420" s="226"/>
      <c r="D420" s="235"/>
      <c r="E420" s="204"/>
      <c r="F420" s="198"/>
      <c r="G420" s="198"/>
      <c r="H420" s="198"/>
      <c r="I420" s="198"/>
      <c r="J420" s="117"/>
      <c r="K420" s="113"/>
      <c r="L420" s="113"/>
      <c r="M420" s="113"/>
      <c r="N420" s="113"/>
      <c r="O420" s="113"/>
      <c r="P420" s="205"/>
      <c r="Q420" s="2">
        <f t="shared" si="95"/>
        <v>0</v>
      </c>
      <c r="R420" s="2">
        <f>IF(D420='User Input'!$C$1,1,0)</f>
        <v>0</v>
      </c>
      <c r="S420" s="2">
        <f t="shared" si="99"/>
        <v>0</v>
      </c>
      <c r="T420" s="2">
        <f t="shared" si="100"/>
        <v>0</v>
      </c>
      <c r="U420" s="2">
        <f t="shared" si="96"/>
        <v>0</v>
      </c>
      <c r="V420" s="2">
        <f t="shared" si="97"/>
        <v>0</v>
      </c>
      <c r="W420" s="9">
        <f t="shared" si="98"/>
        <v>0</v>
      </c>
      <c r="X420" s="221"/>
      <c r="Y420" s="276"/>
      <c r="Z420" s="226"/>
      <c r="AA420" s="235"/>
      <c r="AB420" s="206"/>
      <c r="AC420" s="198"/>
      <c r="AD420" s="198"/>
      <c r="AE420" s="198"/>
      <c r="AF420" s="198"/>
      <c r="AG420" s="216"/>
      <c r="AH420" s="199"/>
      <c r="AI420" s="197"/>
      <c r="AJ420" s="197"/>
      <c r="AK420" s="113"/>
      <c r="AL420" s="113"/>
      <c r="AM420" s="113"/>
      <c r="AN420" s="2">
        <f t="shared" si="101"/>
        <v>0</v>
      </c>
      <c r="AO420" s="2">
        <f t="shared" si="102"/>
        <v>0</v>
      </c>
      <c r="AP420" s="2">
        <f>IF(AA420='User Input'!$C$1,1,0)</f>
        <v>0</v>
      </c>
      <c r="AQ420" s="2">
        <f t="shared" ref="AQ420:AQ483" si="103">AP420+AQ419</f>
        <v>0</v>
      </c>
      <c r="AR420" s="2">
        <f t="shared" ref="AR420:AR483" si="104">IF(AQ420=AQ419,0,AQ420)</f>
        <v>0</v>
      </c>
      <c r="AS420" s="2">
        <f t="shared" ref="AS420:AS483" si="105">Z420</f>
        <v>0</v>
      </c>
      <c r="AT420" s="2">
        <f t="shared" ref="AT420:AT483" si="106">AB420</f>
        <v>0</v>
      </c>
      <c r="AU420" s="9">
        <f t="shared" ref="AU420:AU483" si="107">AG420</f>
        <v>0</v>
      </c>
    </row>
    <row r="421" spans="1:47" s="202" customFormat="1">
      <c r="A421" s="272"/>
      <c r="B421" s="272"/>
      <c r="C421" s="226"/>
      <c r="D421" s="235"/>
      <c r="E421" s="204"/>
      <c r="F421" s="198"/>
      <c r="G421" s="198"/>
      <c r="H421" s="198"/>
      <c r="I421" s="198"/>
      <c r="J421" s="117"/>
      <c r="K421" s="113"/>
      <c r="L421" s="113"/>
      <c r="M421" s="113"/>
      <c r="N421" s="113"/>
      <c r="O421" s="113"/>
      <c r="P421" s="205"/>
      <c r="Q421" s="2">
        <f t="shared" si="95"/>
        <v>0</v>
      </c>
      <c r="R421" s="2">
        <f>IF(D421='User Input'!$C$1,1,0)</f>
        <v>0</v>
      </c>
      <c r="S421" s="2">
        <f t="shared" si="99"/>
        <v>0</v>
      </c>
      <c r="T421" s="2">
        <f t="shared" si="100"/>
        <v>0</v>
      </c>
      <c r="U421" s="2">
        <f t="shared" si="96"/>
        <v>0</v>
      </c>
      <c r="V421" s="2">
        <f t="shared" si="97"/>
        <v>0</v>
      </c>
      <c r="W421" s="9">
        <f t="shared" si="98"/>
        <v>0</v>
      </c>
      <c r="X421" s="221"/>
      <c r="Y421" s="276"/>
      <c r="Z421" s="226"/>
      <c r="AA421" s="235"/>
      <c r="AB421" s="206"/>
      <c r="AC421" s="198"/>
      <c r="AD421" s="198"/>
      <c r="AE421" s="198"/>
      <c r="AF421" s="198"/>
      <c r="AG421" s="216"/>
      <c r="AH421" s="199"/>
      <c r="AI421" s="197"/>
      <c r="AJ421" s="197"/>
      <c r="AK421" s="113"/>
      <c r="AL421" s="113"/>
      <c r="AM421" s="113"/>
      <c r="AN421" s="2">
        <f t="shared" si="101"/>
        <v>0</v>
      </c>
      <c r="AO421" s="2">
        <f t="shared" si="102"/>
        <v>0</v>
      </c>
      <c r="AP421" s="2">
        <f>IF(AA421='User Input'!$C$1,1,0)</f>
        <v>0</v>
      </c>
      <c r="AQ421" s="2">
        <f t="shared" si="103"/>
        <v>0</v>
      </c>
      <c r="AR421" s="2">
        <f t="shared" si="104"/>
        <v>0</v>
      </c>
      <c r="AS421" s="2">
        <f t="shared" si="105"/>
        <v>0</v>
      </c>
      <c r="AT421" s="2">
        <f t="shared" si="106"/>
        <v>0</v>
      </c>
      <c r="AU421" s="9">
        <f t="shared" si="107"/>
        <v>0</v>
      </c>
    </row>
    <row r="422" spans="1:47" s="202" customFormat="1">
      <c r="A422" s="272"/>
      <c r="B422" s="272"/>
      <c r="C422" s="226"/>
      <c r="D422" s="235"/>
      <c r="E422" s="204"/>
      <c r="F422" s="198"/>
      <c r="G422" s="198"/>
      <c r="H422" s="198"/>
      <c r="I422" s="198"/>
      <c r="J422" s="117"/>
      <c r="K422" s="113"/>
      <c r="L422" s="113"/>
      <c r="M422" s="113"/>
      <c r="N422" s="113"/>
      <c r="O422" s="113"/>
      <c r="P422" s="205"/>
      <c r="Q422" s="2">
        <f t="shared" si="95"/>
        <v>0</v>
      </c>
      <c r="R422" s="2">
        <f>IF(D422='User Input'!$C$1,1,0)</f>
        <v>0</v>
      </c>
      <c r="S422" s="2">
        <f t="shared" si="99"/>
        <v>0</v>
      </c>
      <c r="T422" s="2">
        <f t="shared" si="100"/>
        <v>0</v>
      </c>
      <c r="U422" s="2">
        <f t="shared" si="96"/>
        <v>0</v>
      </c>
      <c r="V422" s="2">
        <f t="shared" si="97"/>
        <v>0</v>
      </c>
      <c r="W422" s="9">
        <f t="shared" si="98"/>
        <v>0</v>
      </c>
      <c r="X422" s="221"/>
      <c r="Y422" s="276"/>
      <c r="Z422" s="209"/>
      <c r="AA422" s="235"/>
      <c r="AB422" s="206"/>
      <c r="AC422" s="198"/>
      <c r="AD422" s="198"/>
      <c r="AE422" s="198"/>
      <c r="AF422" s="198"/>
      <c r="AG422" s="216"/>
      <c r="AH422" s="199"/>
      <c r="AI422" s="197"/>
      <c r="AJ422" s="197"/>
      <c r="AK422" s="113"/>
      <c r="AL422" s="113"/>
      <c r="AM422" s="113"/>
      <c r="AN422" s="2">
        <f t="shared" si="101"/>
        <v>0</v>
      </c>
      <c r="AO422" s="2">
        <f t="shared" si="102"/>
        <v>0</v>
      </c>
      <c r="AP422" s="2">
        <f>IF(AA422='User Input'!$C$1,1,0)</f>
        <v>0</v>
      </c>
      <c r="AQ422" s="2">
        <f t="shared" si="103"/>
        <v>0</v>
      </c>
      <c r="AR422" s="2">
        <f t="shared" si="104"/>
        <v>0</v>
      </c>
      <c r="AS422" s="2">
        <f t="shared" si="105"/>
        <v>0</v>
      </c>
      <c r="AT422" s="2">
        <f t="shared" si="106"/>
        <v>0</v>
      </c>
      <c r="AU422" s="9">
        <f t="shared" si="107"/>
        <v>0</v>
      </c>
    </row>
    <row r="423" spans="1:47" s="202" customFormat="1">
      <c r="A423" s="272"/>
      <c r="B423" s="272"/>
      <c r="C423" s="226"/>
      <c r="D423" s="235"/>
      <c r="E423" s="204"/>
      <c r="F423" s="198"/>
      <c r="G423" s="198"/>
      <c r="H423" s="198"/>
      <c r="I423" s="198"/>
      <c r="J423" s="117"/>
      <c r="K423" s="113"/>
      <c r="L423" s="113"/>
      <c r="M423" s="113"/>
      <c r="N423" s="113"/>
      <c r="O423" s="113"/>
      <c r="P423" s="205"/>
      <c r="Q423" s="2">
        <f t="shared" si="95"/>
        <v>0</v>
      </c>
      <c r="R423" s="2">
        <f>IF(D423='User Input'!$C$1,1,0)</f>
        <v>0</v>
      </c>
      <c r="S423" s="2">
        <f t="shared" si="99"/>
        <v>0</v>
      </c>
      <c r="T423" s="2">
        <f t="shared" si="100"/>
        <v>0</v>
      </c>
      <c r="U423" s="2">
        <f t="shared" si="96"/>
        <v>0</v>
      </c>
      <c r="V423" s="2">
        <f t="shared" si="97"/>
        <v>0</v>
      </c>
      <c r="W423" s="9">
        <f t="shared" si="98"/>
        <v>0</v>
      </c>
      <c r="X423" s="221"/>
      <c r="Y423" s="276"/>
      <c r="Z423" s="209"/>
      <c r="AA423" s="235"/>
      <c r="AB423" s="206"/>
      <c r="AC423" s="198"/>
      <c r="AD423" s="198"/>
      <c r="AE423" s="198"/>
      <c r="AF423" s="198"/>
      <c r="AG423" s="216"/>
      <c r="AH423" s="199"/>
      <c r="AI423" s="197"/>
      <c r="AJ423" s="197"/>
      <c r="AK423" s="113"/>
      <c r="AL423" s="113"/>
      <c r="AM423" s="113"/>
      <c r="AN423" s="2">
        <f t="shared" si="101"/>
        <v>0</v>
      </c>
      <c r="AO423" s="2">
        <f t="shared" si="102"/>
        <v>0</v>
      </c>
      <c r="AP423" s="2">
        <f>IF(AA423='User Input'!$C$1,1,0)</f>
        <v>0</v>
      </c>
      <c r="AQ423" s="2">
        <f t="shared" si="103"/>
        <v>0</v>
      </c>
      <c r="AR423" s="2">
        <f t="shared" si="104"/>
        <v>0</v>
      </c>
      <c r="AS423" s="2">
        <f t="shared" si="105"/>
        <v>0</v>
      </c>
      <c r="AT423" s="2">
        <f t="shared" si="106"/>
        <v>0</v>
      </c>
      <c r="AU423" s="9">
        <f t="shared" si="107"/>
        <v>0</v>
      </c>
    </row>
    <row r="424" spans="1:47" s="202" customFormat="1">
      <c r="A424" s="272"/>
      <c r="B424" s="272"/>
      <c r="C424" s="226"/>
      <c r="D424" s="235"/>
      <c r="E424" s="204"/>
      <c r="F424" s="198"/>
      <c r="G424" s="198"/>
      <c r="H424" s="198"/>
      <c r="I424" s="198"/>
      <c r="J424" s="117"/>
      <c r="K424" s="113"/>
      <c r="L424" s="113"/>
      <c r="M424" s="113"/>
      <c r="N424" s="113"/>
      <c r="O424" s="113"/>
      <c r="P424" s="205"/>
      <c r="Q424" s="2">
        <f t="shared" si="95"/>
        <v>0</v>
      </c>
      <c r="R424" s="2">
        <f>IF(D424='User Input'!$C$1,1,0)</f>
        <v>0</v>
      </c>
      <c r="S424" s="2">
        <f t="shared" si="99"/>
        <v>0</v>
      </c>
      <c r="T424" s="2">
        <f t="shared" si="100"/>
        <v>0</v>
      </c>
      <c r="U424" s="2">
        <f t="shared" si="96"/>
        <v>0</v>
      </c>
      <c r="V424" s="2">
        <f t="shared" si="97"/>
        <v>0</v>
      </c>
      <c r="W424" s="9">
        <f t="shared" si="98"/>
        <v>0</v>
      </c>
      <c r="X424" s="221"/>
      <c r="Y424" s="276"/>
      <c r="Z424" s="209"/>
      <c r="AA424" s="235"/>
      <c r="AB424" s="206"/>
      <c r="AC424" s="198"/>
      <c r="AD424" s="198"/>
      <c r="AE424" s="198"/>
      <c r="AF424" s="198"/>
      <c r="AG424" s="216"/>
      <c r="AH424" s="199"/>
      <c r="AI424" s="197"/>
      <c r="AJ424" s="197"/>
      <c r="AK424" s="113"/>
      <c r="AL424" s="113"/>
      <c r="AM424" s="113"/>
      <c r="AN424" s="2">
        <f t="shared" si="101"/>
        <v>0</v>
      </c>
      <c r="AO424" s="2">
        <f t="shared" si="102"/>
        <v>0</v>
      </c>
      <c r="AP424" s="2">
        <f>IF(AA424='User Input'!$C$1,1,0)</f>
        <v>0</v>
      </c>
      <c r="AQ424" s="2">
        <f t="shared" si="103"/>
        <v>0</v>
      </c>
      <c r="AR424" s="2">
        <f t="shared" si="104"/>
        <v>0</v>
      </c>
      <c r="AS424" s="2">
        <f t="shared" si="105"/>
        <v>0</v>
      </c>
      <c r="AT424" s="2">
        <f t="shared" si="106"/>
        <v>0</v>
      </c>
      <c r="AU424" s="9">
        <f t="shared" si="107"/>
        <v>0</v>
      </c>
    </row>
    <row r="425" spans="1:47" s="202" customFormat="1">
      <c r="A425" s="272"/>
      <c r="B425" s="272"/>
      <c r="C425" s="226"/>
      <c r="D425" s="235"/>
      <c r="E425" s="204"/>
      <c r="F425" s="198"/>
      <c r="G425" s="198"/>
      <c r="H425" s="198"/>
      <c r="I425" s="198"/>
      <c r="J425" s="117"/>
      <c r="K425" s="113"/>
      <c r="L425" s="113"/>
      <c r="M425" s="113"/>
      <c r="N425" s="113"/>
      <c r="O425" s="113"/>
      <c r="P425" s="205"/>
      <c r="Q425" s="2">
        <f t="shared" si="95"/>
        <v>0</v>
      </c>
      <c r="R425" s="2">
        <f>IF(D425='User Input'!$C$1,1,0)</f>
        <v>0</v>
      </c>
      <c r="S425" s="2">
        <f t="shared" si="99"/>
        <v>0</v>
      </c>
      <c r="T425" s="2">
        <f t="shared" si="100"/>
        <v>0</v>
      </c>
      <c r="U425" s="2">
        <f t="shared" si="96"/>
        <v>0</v>
      </c>
      <c r="V425" s="2">
        <f t="shared" si="97"/>
        <v>0</v>
      </c>
      <c r="W425" s="9">
        <f t="shared" si="98"/>
        <v>0</v>
      </c>
      <c r="X425" s="221"/>
      <c r="Y425" s="276"/>
      <c r="Z425" s="209"/>
      <c r="AA425" s="235"/>
      <c r="AB425" s="206"/>
      <c r="AC425" s="198"/>
      <c r="AD425" s="198"/>
      <c r="AE425" s="198"/>
      <c r="AF425" s="198"/>
      <c r="AG425" s="216"/>
      <c r="AH425" s="199"/>
      <c r="AI425" s="197"/>
      <c r="AJ425" s="197"/>
      <c r="AK425" s="113"/>
      <c r="AL425" s="113"/>
      <c r="AM425" s="113"/>
      <c r="AN425" s="2">
        <f t="shared" si="101"/>
        <v>0</v>
      </c>
      <c r="AO425" s="2">
        <f t="shared" si="102"/>
        <v>0</v>
      </c>
      <c r="AP425" s="2">
        <f>IF(AA425='User Input'!$C$1,1,0)</f>
        <v>0</v>
      </c>
      <c r="AQ425" s="2">
        <f t="shared" si="103"/>
        <v>0</v>
      </c>
      <c r="AR425" s="2">
        <f t="shared" si="104"/>
        <v>0</v>
      </c>
      <c r="AS425" s="2">
        <f t="shared" si="105"/>
        <v>0</v>
      </c>
      <c r="AT425" s="2">
        <f t="shared" si="106"/>
        <v>0</v>
      </c>
      <c r="AU425" s="9">
        <f t="shared" si="107"/>
        <v>0</v>
      </c>
    </row>
    <row r="426" spans="1:47" s="202" customFormat="1">
      <c r="A426" s="272"/>
      <c r="B426" s="272"/>
      <c r="C426" s="226"/>
      <c r="D426" s="235"/>
      <c r="E426" s="204"/>
      <c r="F426" s="198"/>
      <c r="G426" s="198"/>
      <c r="H426" s="198"/>
      <c r="I426" s="198"/>
      <c r="J426" s="117"/>
      <c r="K426" s="113"/>
      <c r="L426" s="113"/>
      <c r="M426" s="113"/>
      <c r="N426" s="113"/>
      <c r="O426" s="113"/>
      <c r="P426" s="205"/>
      <c r="Q426" s="2">
        <f t="shared" si="95"/>
        <v>0</v>
      </c>
      <c r="R426" s="2">
        <f>IF(D426='User Input'!$C$1,1,0)</f>
        <v>0</v>
      </c>
      <c r="S426" s="2">
        <f t="shared" si="99"/>
        <v>0</v>
      </c>
      <c r="T426" s="2">
        <f t="shared" si="100"/>
        <v>0</v>
      </c>
      <c r="U426" s="2">
        <f t="shared" si="96"/>
        <v>0</v>
      </c>
      <c r="V426" s="2">
        <f t="shared" si="97"/>
        <v>0</v>
      </c>
      <c r="W426" s="9">
        <f t="shared" si="98"/>
        <v>0</v>
      </c>
      <c r="X426" s="221"/>
      <c r="Y426" s="276"/>
      <c r="Z426" s="209"/>
      <c r="AA426" s="235"/>
      <c r="AB426" s="206"/>
      <c r="AC426" s="198"/>
      <c r="AD426" s="198"/>
      <c r="AE426" s="198"/>
      <c r="AF426" s="198"/>
      <c r="AG426" s="216"/>
      <c r="AH426" s="199"/>
      <c r="AI426" s="197"/>
      <c r="AJ426" s="197"/>
      <c r="AK426" s="113"/>
      <c r="AL426" s="113"/>
      <c r="AM426" s="113"/>
      <c r="AN426" s="2">
        <f t="shared" si="101"/>
        <v>0</v>
      </c>
      <c r="AO426" s="2">
        <f t="shared" si="102"/>
        <v>0</v>
      </c>
      <c r="AP426" s="2">
        <f>IF(AA426='User Input'!$C$1,1,0)</f>
        <v>0</v>
      </c>
      <c r="AQ426" s="2">
        <f t="shared" si="103"/>
        <v>0</v>
      </c>
      <c r="AR426" s="2">
        <f t="shared" si="104"/>
        <v>0</v>
      </c>
      <c r="AS426" s="2">
        <f t="shared" si="105"/>
        <v>0</v>
      </c>
      <c r="AT426" s="2">
        <f t="shared" si="106"/>
        <v>0</v>
      </c>
      <c r="AU426" s="9">
        <f t="shared" si="107"/>
        <v>0</v>
      </c>
    </row>
    <row r="427" spans="1:47" s="202" customFormat="1">
      <c r="A427" s="272"/>
      <c r="B427" s="272"/>
      <c r="C427" s="226"/>
      <c r="D427" s="235"/>
      <c r="E427" s="204"/>
      <c r="F427" s="198"/>
      <c r="G427" s="198"/>
      <c r="H427" s="198"/>
      <c r="I427" s="198"/>
      <c r="J427" s="117"/>
      <c r="K427" s="113"/>
      <c r="L427" s="113"/>
      <c r="M427" s="113"/>
      <c r="N427" s="113"/>
      <c r="O427" s="113"/>
      <c r="P427" s="205"/>
      <c r="Q427" s="2">
        <f t="shared" si="95"/>
        <v>0</v>
      </c>
      <c r="R427" s="2">
        <f>IF(D427='User Input'!$C$1,1,0)</f>
        <v>0</v>
      </c>
      <c r="S427" s="2">
        <f t="shared" si="99"/>
        <v>0</v>
      </c>
      <c r="T427" s="2">
        <f t="shared" si="100"/>
        <v>0</v>
      </c>
      <c r="U427" s="2">
        <f t="shared" si="96"/>
        <v>0</v>
      </c>
      <c r="V427" s="2">
        <f t="shared" si="97"/>
        <v>0</v>
      </c>
      <c r="W427" s="9">
        <f t="shared" si="98"/>
        <v>0</v>
      </c>
      <c r="X427" s="221"/>
      <c r="Y427" s="276"/>
      <c r="Z427" s="209"/>
      <c r="AA427" s="235"/>
      <c r="AB427" s="206"/>
      <c r="AC427" s="198"/>
      <c r="AD427" s="198"/>
      <c r="AE427" s="198"/>
      <c r="AF427" s="198"/>
      <c r="AG427" s="216"/>
      <c r="AH427" s="199"/>
      <c r="AI427" s="197"/>
      <c r="AJ427" s="197"/>
      <c r="AK427" s="113"/>
      <c r="AL427" s="113"/>
      <c r="AM427" s="113"/>
      <c r="AN427" s="2">
        <f t="shared" si="101"/>
        <v>0</v>
      </c>
      <c r="AO427" s="2">
        <f t="shared" si="102"/>
        <v>0</v>
      </c>
      <c r="AP427" s="2">
        <f>IF(AA427='User Input'!$C$1,1,0)</f>
        <v>0</v>
      </c>
      <c r="AQ427" s="2">
        <f t="shared" si="103"/>
        <v>0</v>
      </c>
      <c r="AR427" s="2">
        <f t="shared" si="104"/>
        <v>0</v>
      </c>
      <c r="AS427" s="2">
        <f t="shared" si="105"/>
        <v>0</v>
      </c>
      <c r="AT427" s="2">
        <f t="shared" si="106"/>
        <v>0</v>
      </c>
      <c r="AU427" s="9">
        <f t="shared" si="107"/>
        <v>0</v>
      </c>
    </row>
    <row r="428" spans="1:47" s="202" customFormat="1">
      <c r="A428" s="272"/>
      <c r="B428" s="272"/>
      <c r="C428" s="226"/>
      <c r="D428" s="235"/>
      <c r="E428" s="204"/>
      <c r="F428" s="198"/>
      <c r="G428" s="198"/>
      <c r="H428" s="198"/>
      <c r="I428" s="198"/>
      <c r="J428" s="117"/>
      <c r="K428" s="113"/>
      <c r="L428" s="113"/>
      <c r="M428" s="113"/>
      <c r="N428" s="113"/>
      <c r="O428" s="113"/>
      <c r="P428" s="205"/>
      <c r="Q428" s="2">
        <f t="shared" si="95"/>
        <v>0</v>
      </c>
      <c r="R428" s="2">
        <f>IF(D428='User Input'!$C$1,1,0)</f>
        <v>0</v>
      </c>
      <c r="S428" s="2">
        <f t="shared" si="99"/>
        <v>0</v>
      </c>
      <c r="T428" s="2">
        <f t="shared" si="100"/>
        <v>0</v>
      </c>
      <c r="U428" s="2">
        <f t="shared" si="96"/>
        <v>0</v>
      </c>
      <c r="V428" s="2">
        <f t="shared" si="97"/>
        <v>0</v>
      </c>
      <c r="W428" s="9">
        <f t="shared" si="98"/>
        <v>0</v>
      </c>
      <c r="X428" s="221"/>
      <c r="Y428" s="276"/>
      <c r="Z428" s="209"/>
      <c r="AA428" s="235"/>
      <c r="AB428" s="206"/>
      <c r="AC428" s="198"/>
      <c r="AD428" s="198"/>
      <c r="AE428" s="198"/>
      <c r="AF428" s="198"/>
      <c r="AG428" s="216"/>
      <c r="AH428" s="199"/>
      <c r="AI428" s="197"/>
      <c r="AJ428" s="197"/>
      <c r="AK428" s="113"/>
      <c r="AL428" s="113"/>
      <c r="AM428" s="113"/>
      <c r="AN428" s="2">
        <f t="shared" si="101"/>
        <v>0</v>
      </c>
      <c r="AO428" s="2">
        <f t="shared" si="102"/>
        <v>0</v>
      </c>
      <c r="AP428" s="2">
        <f>IF(AA428='User Input'!$C$1,1,0)</f>
        <v>0</v>
      </c>
      <c r="AQ428" s="2">
        <f t="shared" si="103"/>
        <v>0</v>
      </c>
      <c r="AR428" s="2">
        <f t="shared" si="104"/>
        <v>0</v>
      </c>
      <c r="AS428" s="2">
        <f t="shared" si="105"/>
        <v>0</v>
      </c>
      <c r="AT428" s="2">
        <f t="shared" si="106"/>
        <v>0</v>
      </c>
      <c r="AU428" s="9">
        <f t="shared" si="107"/>
        <v>0</v>
      </c>
    </row>
    <row r="429" spans="1:47" s="202" customFormat="1">
      <c r="A429" s="272"/>
      <c r="B429" s="272"/>
      <c r="C429" s="226"/>
      <c r="D429" s="235"/>
      <c r="E429" s="204"/>
      <c r="F429" s="198"/>
      <c r="G429" s="198"/>
      <c r="H429" s="198"/>
      <c r="I429" s="198"/>
      <c r="J429" s="117"/>
      <c r="K429" s="113"/>
      <c r="L429" s="113"/>
      <c r="M429" s="113"/>
      <c r="N429" s="113"/>
      <c r="O429" s="113"/>
      <c r="P429" s="205"/>
      <c r="Q429" s="2">
        <f t="shared" si="95"/>
        <v>0</v>
      </c>
      <c r="R429" s="2">
        <f>IF(D429='User Input'!$C$1,1,0)</f>
        <v>0</v>
      </c>
      <c r="S429" s="2">
        <f t="shared" si="99"/>
        <v>0</v>
      </c>
      <c r="T429" s="2">
        <f t="shared" si="100"/>
        <v>0</v>
      </c>
      <c r="U429" s="2">
        <f t="shared" si="96"/>
        <v>0</v>
      </c>
      <c r="V429" s="2">
        <f t="shared" si="97"/>
        <v>0</v>
      </c>
      <c r="W429" s="9">
        <f t="shared" si="98"/>
        <v>0</v>
      </c>
      <c r="X429" s="221"/>
      <c r="Y429" s="276"/>
      <c r="Z429" s="209"/>
      <c r="AA429" s="235"/>
      <c r="AB429" s="206"/>
      <c r="AC429" s="198"/>
      <c r="AD429" s="198"/>
      <c r="AE429" s="198"/>
      <c r="AF429" s="198"/>
      <c r="AG429" s="216"/>
      <c r="AH429" s="199"/>
      <c r="AI429" s="197"/>
      <c r="AJ429" s="197"/>
      <c r="AK429" s="113"/>
      <c r="AL429" s="113"/>
      <c r="AM429" s="113"/>
      <c r="AN429" s="2">
        <f t="shared" si="101"/>
        <v>0</v>
      </c>
      <c r="AO429" s="2">
        <f t="shared" si="102"/>
        <v>0</v>
      </c>
      <c r="AP429" s="2">
        <f>IF(AA429='User Input'!$C$1,1,0)</f>
        <v>0</v>
      </c>
      <c r="AQ429" s="2">
        <f t="shared" si="103"/>
        <v>0</v>
      </c>
      <c r="AR429" s="2">
        <f t="shared" si="104"/>
        <v>0</v>
      </c>
      <c r="AS429" s="2">
        <f t="shared" si="105"/>
        <v>0</v>
      </c>
      <c r="AT429" s="2">
        <f t="shared" si="106"/>
        <v>0</v>
      </c>
      <c r="AU429" s="9">
        <f t="shared" si="107"/>
        <v>0</v>
      </c>
    </row>
    <row r="430" spans="1:47" s="202" customFormat="1">
      <c r="A430" s="272"/>
      <c r="B430" s="272"/>
      <c r="C430" s="226"/>
      <c r="D430" s="235"/>
      <c r="E430" s="204"/>
      <c r="F430" s="198"/>
      <c r="G430" s="198"/>
      <c r="H430" s="198"/>
      <c r="I430" s="198"/>
      <c r="J430" s="117"/>
      <c r="K430" s="113"/>
      <c r="L430" s="113"/>
      <c r="M430" s="113"/>
      <c r="N430" s="113"/>
      <c r="O430" s="113"/>
      <c r="P430" s="205"/>
      <c r="Q430" s="2">
        <f t="shared" si="95"/>
        <v>0</v>
      </c>
      <c r="R430" s="2">
        <f>IF(D430='User Input'!$C$1,1,0)</f>
        <v>0</v>
      </c>
      <c r="S430" s="2">
        <f t="shared" si="99"/>
        <v>0</v>
      </c>
      <c r="T430" s="2">
        <f t="shared" si="100"/>
        <v>0</v>
      </c>
      <c r="U430" s="2">
        <f t="shared" si="96"/>
        <v>0</v>
      </c>
      <c r="V430" s="2">
        <f t="shared" si="97"/>
        <v>0</v>
      </c>
      <c r="W430" s="9">
        <f t="shared" si="98"/>
        <v>0</v>
      </c>
      <c r="X430" s="221"/>
      <c r="Y430" s="276"/>
      <c r="Z430" s="226"/>
      <c r="AA430" s="235"/>
      <c r="AB430" s="206"/>
      <c r="AC430" s="198"/>
      <c r="AD430" s="198"/>
      <c r="AE430" s="198"/>
      <c r="AF430" s="198"/>
      <c r="AG430" s="216"/>
      <c r="AH430" s="199"/>
      <c r="AI430" s="197"/>
      <c r="AJ430" s="197"/>
      <c r="AK430" s="113"/>
      <c r="AL430" s="113"/>
      <c r="AM430" s="113"/>
      <c r="AN430" s="2">
        <f t="shared" si="101"/>
        <v>0</v>
      </c>
      <c r="AO430" s="2">
        <f t="shared" si="102"/>
        <v>0</v>
      </c>
      <c r="AP430" s="2">
        <f>IF(AA430='User Input'!$C$1,1,0)</f>
        <v>0</v>
      </c>
      <c r="AQ430" s="2">
        <f t="shared" si="103"/>
        <v>0</v>
      </c>
      <c r="AR430" s="2">
        <f t="shared" si="104"/>
        <v>0</v>
      </c>
      <c r="AS430" s="2">
        <f t="shared" si="105"/>
        <v>0</v>
      </c>
      <c r="AT430" s="2">
        <f t="shared" si="106"/>
        <v>0</v>
      </c>
      <c r="AU430" s="9">
        <f t="shared" si="107"/>
        <v>0</v>
      </c>
    </row>
    <row r="431" spans="1:47" s="202" customFormat="1">
      <c r="A431" s="272"/>
      <c r="B431" s="272"/>
      <c r="C431" s="226"/>
      <c r="D431" s="235"/>
      <c r="E431" s="204"/>
      <c r="F431" s="198"/>
      <c r="G431" s="198"/>
      <c r="H431" s="198"/>
      <c r="I431" s="198"/>
      <c r="J431" s="117"/>
      <c r="K431" s="113"/>
      <c r="L431" s="113"/>
      <c r="M431" s="113"/>
      <c r="N431" s="113"/>
      <c r="O431" s="113"/>
      <c r="P431" s="205"/>
      <c r="Q431" s="2">
        <f t="shared" si="95"/>
        <v>0</v>
      </c>
      <c r="R431" s="2">
        <f>IF(D431='User Input'!$C$1,1,0)</f>
        <v>0</v>
      </c>
      <c r="S431" s="2">
        <f t="shared" si="99"/>
        <v>0</v>
      </c>
      <c r="T431" s="2">
        <f t="shared" si="100"/>
        <v>0</v>
      </c>
      <c r="U431" s="2">
        <f t="shared" si="96"/>
        <v>0</v>
      </c>
      <c r="V431" s="2">
        <f t="shared" si="97"/>
        <v>0</v>
      </c>
      <c r="W431" s="9">
        <f t="shared" si="98"/>
        <v>0</v>
      </c>
      <c r="X431" s="221"/>
      <c r="Y431" s="276"/>
      <c r="Z431" s="226"/>
      <c r="AA431" s="235"/>
      <c r="AB431" s="206"/>
      <c r="AC431" s="198"/>
      <c r="AD431" s="198"/>
      <c r="AE431" s="198"/>
      <c r="AF431" s="198"/>
      <c r="AG431" s="216"/>
      <c r="AH431" s="199"/>
      <c r="AI431" s="197"/>
      <c r="AJ431" s="197"/>
      <c r="AK431" s="113"/>
      <c r="AL431" s="113"/>
      <c r="AM431" s="113"/>
      <c r="AN431" s="2">
        <f t="shared" si="101"/>
        <v>0</v>
      </c>
      <c r="AO431" s="2">
        <f t="shared" si="102"/>
        <v>0</v>
      </c>
      <c r="AP431" s="2">
        <f>IF(AA431='User Input'!$C$1,1,0)</f>
        <v>0</v>
      </c>
      <c r="AQ431" s="2">
        <f t="shared" si="103"/>
        <v>0</v>
      </c>
      <c r="AR431" s="2">
        <f t="shared" si="104"/>
        <v>0</v>
      </c>
      <c r="AS431" s="2">
        <f t="shared" si="105"/>
        <v>0</v>
      </c>
      <c r="AT431" s="2">
        <f t="shared" si="106"/>
        <v>0</v>
      </c>
      <c r="AU431" s="9">
        <f t="shared" si="107"/>
        <v>0</v>
      </c>
    </row>
    <row r="432" spans="1:47" s="202" customFormat="1">
      <c r="A432" s="272"/>
      <c r="B432" s="272"/>
      <c r="C432" s="226"/>
      <c r="D432" s="235"/>
      <c r="E432" s="204"/>
      <c r="F432" s="198"/>
      <c r="G432" s="198"/>
      <c r="H432" s="198"/>
      <c r="I432" s="198"/>
      <c r="J432" s="117"/>
      <c r="K432" s="113"/>
      <c r="L432" s="113"/>
      <c r="M432" s="113"/>
      <c r="N432" s="113"/>
      <c r="O432" s="113"/>
      <c r="P432" s="205"/>
      <c r="Q432" s="2">
        <f t="shared" si="95"/>
        <v>0</v>
      </c>
      <c r="R432" s="2">
        <f>IF(D432='User Input'!$C$1,1,0)</f>
        <v>0</v>
      </c>
      <c r="S432" s="2">
        <f t="shared" si="99"/>
        <v>0</v>
      </c>
      <c r="T432" s="2">
        <f t="shared" si="100"/>
        <v>0</v>
      </c>
      <c r="U432" s="2">
        <f t="shared" si="96"/>
        <v>0</v>
      </c>
      <c r="V432" s="2">
        <f t="shared" si="97"/>
        <v>0</v>
      </c>
      <c r="W432" s="9">
        <f t="shared" si="98"/>
        <v>0</v>
      </c>
      <c r="X432" s="221"/>
      <c r="Y432" s="276"/>
      <c r="Z432" s="226"/>
      <c r="AA432" s="235"/>
      <c r="AB432" s="206"/>
      <c r="AC432" s="198"/>
      <c r="AD432" s="198"/>
      <c r="AE432" s="198"/>
      <c r="AF432" s="198"/>
      <c r="AG432" s="216"/>
      <c r="AH432" s="199"/>
      <c r="AI432" s="197"/>
      <c r="AJ432" s="197"/>
      <c r="AK432" s="113"/>
      <c r="AL432" s="113"/>
      <c r="AM432" s="113"/>
      <c r="AN432" s="2">
        <f t="shared" si="101"/>
        <v>0</v>
      </c>
      <c r="AO432" s="2">
        <f t="shared" si="102"/>
        <v>0</v>
      </c>
      <c r="AP432" s="2">
        <f>IF(AA432='User Input'!$C$1,1,0)</f>
        <v>0</v>
      </c>
      <c r="AQ432" s="2">
        <f t="shared" si="103"/>
        <v>0</v>
      </c>
      <c r="AR432" s="2">
        <f t="shared" si="104"/>
        <v>0</v>
      </c>
      <c r="AS432" s="2">
        <f t="shared" si="105"/>
        <v>0</v>
      </c>
      <c r="AT432" s="2">
        <f t="shared" si="106"/>
        <v>0</v>
      </c>
      <c r="AU432" s="9">
        <f t="shared" si="107"/>
        <v>0</v>
      </c>
    </row>
    <row r="433" spans="1:47" s="202" customFormat="1">
      <c r="A433" s="272"/>
      <c r="B433" s="272"/>
      <c r="C433" s="226"/>
      <c r="D433" s="235"/>
      <c r="E433" s="204"/>
      <c r="F433" s="198"/>
      <c r="G433" s="198"/>
      <c r="H433" s="198"/>
      <c r="I433" s="198"/>
      <c r="J433" s="117"/>
      <c r="K433" s="113"/>
      <c r="L433" s="113"/>
      <c r="M433" s="113"/>
      <c r="N433" s="113"/>
      <c r="O433" s="113"/>
      <c r="P433" s="205"/>
      <c r="Q433" s="2">
        <f t="shared" si="95"/>
        <v>0</v>
      </c>
      <c r="R433" s="2">
        <f>IF(D433='User Input'!$C$1,1,0)</f>
        <v>0</v>
      </c>
      <c r="S433" s="2">
        <f t="shared" si="99"/>
        <v>0</v>
      </c>
      <c r="T433" s="2">
        <f t="shared" si="100"/>
        <v>0</v>
      </c>
      <c r="U433" s="2">
        <f t="shared" si="96"/>
        <v>0</v>
      </c>
      <c r="V433" s="2">
        <f t="shared" si="97"/>
        <v>0</v>
      </c>
      <c r="W433" s="9">
        <f t="shared" si="98"/>
        <v>0</v>
      </c>
      <c r="X433" s="221"/>
      <c r="Y433" s="276"/>
      <c r="Z433" s="226"/>
      <c r="AA433" s="235"/>
      <c r="AB433" s="206"/>
      <c r="AC433" s="198"/>
      <c r="AD433" s="198"/>
      <c r="AE433" s="198"/>
      <c r="AF433" s="198"/>
      <c r="AG433" s="216"/>
      <c r="AH433" s="199"/>
      <c r="AI433" s="197"/>
      <c r="AJ433" s="197"/>
      <c r="AK433" s="113"/>
      <c r="AL433" s="113"/>
      <c r="AM433" s="113"/>
      <c r="AN433" s="2">
        <f t="shared" si="101"/>
        <v>0</v>
      </c>
      <c r="AO433" s="2">
        <f t="shared" si="102"/>
        <v>0</v>
      </c>
      <c r="AP433" s="2">
        <f>IF(AA433='User Input'!$C$1,1,0)</f>
        <v>0</v>
      </c>
      <c r="AQ433" s="2">
        <f t="shared" si="103"/>
        <v>0</v>
      </c>
      <c r="AR433" s="2">
        <f t="shared" si="104"/>
        <v>0</v>
      </c>
      <c r="AS433" s="2">
        <f t="shared" si="105"/>
        <v>0</v>
      </c>
      <c r="AT433" s="2">
        <f t="shared" si="106"/>
        <v>0</v>
      </c>
      <c r="AU433" s="9">
        <f t="shared" si="107"/>
        <v>0</v>
      </c>
    </row>
    <row r="434" spans="1:47" s="202" customFormat="1">
      <c r="A434" s="272"/>
      <c r="B434" s="272"/>
      <c r="C434" s="226"/>
      <c r="D434" s="235"/>
      <c r="E434" s="204"/>
      <c r="F434" s="198"/>
      <c r="G434" s="198"/>
      <c r="H434" s="198"/>
      <c r="I434" s="198"/>
      <c r="J434" s="117"/>
      <c r="K434" s="113"/>
      <c r="L434" s="113"/>
      <c r="M434" s="113"/>
      <c r="N434" s="113"/>
      <c r="O434" s="113"/>
      <c r="P434" s="205"/>
      <c r="Q434" s="2">
        <f t="shared" si="95"/>
        <v>0</v>
      </c>
      <c r="R434" s="2">
        <f>IF(D434='User Input'!$C$1,1,0)</f>
        <v>0</v>
      </c>
      <c r="S434" s="2">
        <f t="shared" si="99"/>
        <v>0</v>
      </c>
      <c r="T434" s="2">
        <f t="shared" si="100"/>
        <v>0</v>
      </c>
      <c r="U434" s="2">
        <f t="shared" si="96"/>
        <v>0</v>
      </c>
      <c r="V434" s="2">
        <f t="shared" si="97"/>
        <v>0</v>
      </c>
      <c r="W434" s="9">
        <f t="shared" si="98"/>
        <v>0</v>
      </c>
      <c r="X434" s="221"/>
      <c r="Y434" s="276"/>
      <c r="Z434" s="226"/>
      <c r="AA434" s="235"/>
      <c r="AB434" s="206"/>
      <c r="AC434" s="198"/>
      <c r="AD434" s="198"/>
      <c r="AE434" s="198"/>
      <c r="AF434" s="198"/>
      <c r="AG434" s="216"/>
      <c r="AH434" s="199"/>
      <c r="AI434" s="197"/>
      <c r="AJ434" s="197"/>
      <c r="AK434" s="113"/>
      <c r="AL434" s="113"/>
      <c r="AM434" s="113"/>
      <c r="AN434" s="2">
        <f t="shared" si="101"/>
        <v>0</v>
      </c>
      <c r="AO434" s="2">
        <f t="shared" si="102"/>
        <v>0</v>
      </c>
      <c r="AP434" s="2">
        <f>IF(AA434='User Input'!$C$1,1,0)</f>
        <v>0</v>
      </c>
      <c r="AQ434" s="2">
        <f t="shared" si="103"/>
        <v>0</v>
      </c>
      <c r="AR434" s="2">
        <f t="shared" si="104"/>
        <v>0</v>
      </c>
      <c r="AS434" s="2">
        <f t="shared" si="105"/>
        <v>0</v>
      </c>
      <c r="AT434" s="2">
        <f t="shared" si="106"/>
        <v>0</v>
      </c>
      <c r="AU434" s="9">
        <f t="shared" si="107"/>
        <v>0</v>
      </c>
    </row>
    <row r="435" spans="1:47" s="202" customFormat="1">
      <c r="A435" s="272"/>
      <c r="B435" s="272"/>
      <c r="C435" s="226"/>
      <c r="D435" s="235"/>
      <c r="E435" s="204"/>
      <c r="F435" s="198"/>
      <c r="G435" s="198"/>
      <c r="H435" s="198"/>
      <c r="I435" s="198"/>
      <c r="J435" s="117"/>
      <c r="K435" s="113"/>
      <c r="L435" s="113"/>
      <c r="M435" s="113"/>
      <c r="N435" s="113"/>
      <c r="O435" s="113"/>
      <c r="P435" s="205"/>
      <c r="Q435" s="2">
        <f t="shared" si="95"/>
        <v>0</v>
      </c>
      <c r="R435" s="2">
        <f>IF(D435='User Input'!$C$1,1,0)</f>
        <v>0</v>
      </c>
      <c r="S435" s="2">
        <f t="shared" si="99"/>
        <v>0</v>
      </c>
      <c r="T435" s="2">
        <f t="shared" si="100"/>
        <v>0</v>
      </c>
      <c r="U435" s="2">
        <f t="shared" si="96"/>
        <v>0</v>
      </c>
      <c r="V435" s="2">
        <f t="shared" si="97"/>
        <v>0</v>
      </c>
      <c r="W435" s="9">
        <f t="shared" si="98"/>
        <v>0</v>
      </c>
      <c r="X435" s="221"/>
      <c r="Y435" s="276"/>
      <c r="Z435" s="226"/>
      <c r="AA435" s="235"/>
      <c r="AB435" s="206"/>
      <c r="AC435" s="198"/>
      <c r="AD435" s="198"/>
      <c r="AE435" s="198"/>
      <c r="AF435" s="198"/>
      <c r="AG435" s="216"/>
      <c r="AH435" s="199"/>
      <c r="AI435" s="197"/>
      <c r="AJ435" s="197"/>
      <c r="AK435" s="113"/>
      <c r="AL435" s="113"/>
      <c r="AM435" s="113"/>
      <c r="AN435" s="2">
        <f t="shared" si="101"/>
        <v>0</v>
      </c>
      <c r="AO435" s="2">
        <f t="shared" si="102"/>
        <v>0</v>
      </c>
      <c r="AP435" s="2">
        <f>IF(AA435='User Input'!$C$1,1,0)</f>
        <v>0</v>
      </c>
      <c r="AQ435" s="2">
        <f t="shared" si="103"/>
        <v>0</v>
      </c>
      <c r="AR435" s="2">
        <f t="shared" si="104"/>
        <v>0</v>
      </c>
      <c r="AS435" s="2">
        <f t="shared" si="105"/>
        <v>0</v>
      </c>
      <c r="AT435" s="2">
        <f t="shared" si="106"/>
        <v>0</v>
      </c>
      <c r="AU435" s="9">
        <f t="shared" si="107"/>
        <v>0</v>
      </c>
    </row>
    <row r="436" spans="1:47" s="202" customFormat="1">
      <c r="A436" s="272"/>
      <c r="B436" s="272"/>
      <c r="C436" s="226"/>
      <c r="D436" s="235"/>
      <c r="E436" s="204"/>
      <c r="F436" s="198"/>
      <c r="G436" s="198"/>
      <c r="H436" s="198"/>
      <c r="I436" s="198"/>
      <c r="J436" s="117"/>
      <c r="K436" s="113"/>
      <c r="L436" s="113"/>
      <c r="M436" s="113"/>
      <c r="N436" s="113"/>
      <c r="O436" s="113"/>
      <c r="P436" s="205"/>
      <c r="Q436" s="2">
        <f t="shared" si="95"/>
        <v>0</v>
      </c>
      <c r="R436" s="2">
        <f>IF(D436='User Input'!$C$1,1,0)</f>
        <v>0</v>
      </c>
      <c r="S436" s="2">
        <f t="shared" si="99"/>
        <v>0</v>
      </c>
      <c r="T436" s="2">
        <f t="shared" si="100"/>
        <v>0</v>
      </c>
      <c r="U436" s="2">
        <f t="shared" si="96"/>
        <v>0</v>
      </c>
      <c r="V436" s="2">
        <f t="shared" si="97"/>
        <v>0</v>
      </c>
      <c r="W436" s="9">
        <f t="shared" si="98"/>
        <v>0</v>
      </c>
      <c r="X436" s="221"/>
      <c r="Y436" s="276"/>
      <c r="Z436" s="209"/>
      <c r="AA436" s="235"/>
      <c r="AB436" s="206"/>
      <c r="AC436" s="198"/>
      <c r="AD436" s="198"/>
      <c r="AE436" s="198"/>
      <c r="AF436" s="198"/>
      <c r="AG436" s="216"/>
      <c r="AH436" s="199"/>
      <c r="AI436" s="197"/>
      <c r="AJ436" s="197"/>
      <c r="AK436" s="113"/>
      <c r="AL436" s="113"/>
      <c r="AM436" s="113"/>
      <c r="AN436" s="2">
        <f t="shared" si="101"/>
        <v>0</v>
      </c>
      <c r="AO436" s="2">
        <f t="shared" si="102"/>
        <v>0</v>
      </c>
      <c r="AP436" s="2">
        <f>IF(AA436='User Input'!$C$1,1,0)</f>
        <v>0</v>
      </c>
      <c r="AQ436" s="2">
        <f t="shared" si="103"/>
        <v>0</v>
      </c>
      <c r="AR436" s="2">
        <f t="shared" si="104"/>
        <v>0</v>
      </c>
      <c r="AS436" s="2">
        <f t="shared" si="105"/>
        <v>0</v>
      </c>
      <c r="AT436" s="2">
        <f t="shared" si="106"/>
        <v>0</v>
      </c>
      <c r="AU436" s="9">
        <f t="shared" si="107"/>
        <v>0</v>
      </c>
    </row>
    <row r="437" spans="1:47" s="202" customFormat="1">
      <c r="A437" s="272"/>
      <c r="B437" s="272"/>
      <c r="C437" s="226"/>
      <c r="D437" s="235"/>
      <c r="E437" s="204"/>
      <c r="F437" s="198"/>
      <c r="G437" s="198"/>
      <c r="H437" s="198"/>
      <c r="I437" s="198"/>
      <c r="J437" s="117"/>
      <c r="K437" s="113"/>
      <c r="L437" s="113"/>
      <c r="M437" s="113"/>
      <c r="N437" s="113"/>
      <c r="O437" s="113"/>
      <c r="P437" s="205"/>
      <c r="Q437" s="2">
        <f t="shared" si="95"/>
        <v>0</v>
      </c>
      <c r="R437" s="2">
        <f>IF(D437='User Input'!$C$1,1,0)</f>
        <v>0</v>
      </c>
      <c r="S437" s="2">
        <f t="shared" si="99"/>
        <v>0</v>
      </c>
      <c r="T437" s="2">
        <f t="shared" si="100"/>
        <v>0</v>
      </c>
      <c r="U437" s="2">
        <f t="shared" si="96"/>
        <v>0</v>
      </c>
      <c r="V437" s="2">
        <f t="shared" si="97"/>
        <v>0</v>
      </c>
      <c r="W437" s="9">
        <f t="shared" si="98"/>
        <v>0</v>
      </c>
      <c r="X437" s="221"/>
      <c r="Y437" s="276"/>
      <c r="Z437" s="226"/>
      <c r="AA437" s="235"/>
      <c r="AB437" s="206"/>
      <c r="AC437" s="198"/>
      <c r="AD437" s="198"/>
      <c r="AE437" s="198"/>
      <c r="AF437" s="198"/>
      <c r="AG437" s="216"/>
      <c r="AH437" s="199"/>
      <c r="AI437" s="197"/>
      <c r="AJ437" s="197"/>
      <c r="AK437" s="113"/>
      <c r="AL437" s="113"/>
      <c r="AM437" s="113"/>
      <c r="AN437" s="2">
        <f t="shared" si="101"/>
        <v>0</v>
      </c>
      <c r="AO437" s="2">
        <f t="shared" si="102"/>
        <v>0</v>
      </c>
      <c r="AP437" s="2">
        <f>IF(AA437='User Input'!$C$1,1,0)</f>
        <v>0</v>
      </c>
      <c r="AQ437" s="2">
        <f t="shared" si="103"/>
        <v>0</v>
      </c>
      <c r="AR437" s="2">
        <f t="shared" si="104"/>
        <v>0</v>
      </c>
      <c r="AS437" s="2">
        <f t="shared" si="105"/>
        <v>0</v>
      </c>
      <c r="AT437" s="2">
        <f t="shared" si="106"/>
        <v>0</v>
      </c>
      <c r="AU437" s="9">
        <f t="shared" si="107"/>
        <v>0</v>
      </c>
    </row>
    <row r="438" spans="1:47" s="202" customFormat="1">
      <c r="A438" s="272"/>
      <c r="B438" s="272"/>
      <c r="C438" s="226"/>
      <c r="D438" s="235"/>
      <c r="E438" s="204"/>
      <c r="F438" s="198"/>
      <c r="G438" s="198"/>
      <c r="H438" s="198"/>
      <c r="I438" s="198"/>
      <c r="J438" s="117"/>
      <c r="K438" s="113"/>
      <c r="L438" s="113"/>
      <c r="M438" s="113"/>
      <c r="N438" s="113"/>
      <c r="O438" s="113"/>
      <c r="P438" s="205"/>
      <c r="Q438" s="2">
        <f t="shared" si="95"/>
        <v>0</v>
      </c>
      <c r="R438" s="2">
        <f>IF(D438='User Input'!$C$1,1,0)</f>
        <v>0</v>
      </c>
      <c r="S438" s="2">
        <f t="shared" si="99"/>
        <v>0</v>
      </c>
      <c r="T438" s="2">
        <f t="shared" si="100"/>
        <v>0</v>
      </c>
      <c r="U438" s="2">
        <f t="shared" si="96"/>
        <v>0</v>
      </c>
      <c r="V438" s="2">
        <f t="shared" si="97"/>
        <v>0</v>
      </c>
      <c r="W438" s="9">
        <f t="shared" si="98"/>
        <v>0</v>
      </c>
      <c r="X438" s="221"/>
      <c r="Y438" s="276"/>
      <c r="Z438" s="209"/>
      <c r="AA438" s="235"/>
      <c r="AB438" s="206"/>
      <c r="AC438" s="198"/>
      <c r="AD438" s="198"/>
      <c r="AE438" s="198"/>
      <c r="AF438" s="198"/>
      <c r="AG438" s="216"/>
      <c r="AH438" s="199"/>
      <c r="AI438" s="197"/>
      <c r="AJ438" s="197"/>
      <c r="AK438" s="113"/>
      <c r="AL438" s="113"/>
      <c r="AM438" s="113"/>
      <c r="AN438" s="2">
        <f t="shared" si="101"/>
        <v>0</v>
      </c>
      <c r="AO438" s="2">
        <f t="shared" si="102"/>
        <v>0</v>
      </c>
      <c r="AP438" s="2">
        <f>IF(AA438='User Input'!$C$1,1,0)</f>
        <v>0</v>
      </c>
      <c r="AQ438" s="2">
        <f t="shared" si="103"/>
        <v>0</v>
      </c>
      <c r="AR438" s="2">
        <f t="shared" si="104"/>
        <v>0</v>
      </c>
      <c r="AS438" s="2">
        <f t="shared" si="105"/>
        <v>0</v>
      </c>
      <c r="AT438" s="2">
        <f t="shared" si="106"/>
        <v>0</v>
      </c>
      <c r="AU438" s="9">
        <f t="shared" si="107"/>
        <v>0</v>
      </c>
    </row>
    <row r="439" spans="1:47" s="202" customFormat="1">
      <c r="A439" s="272"/>
      <c r="B439" s="272"/>
      <c r="C439" s="226"/>
      <c r="D439" s="235"/>
      <c r="E439" s="204"/>
      <c r="F439" s="198"/>
      <c r="G439" s="198"/>
      <c r="H439" s="198"/>
      <c r="I439" s="198"/>
      <c r="J439" s="117"/>
      <c r="K439" s="113"/>
      <c r="L439" s="113"/>
      <c r="M439" s="113"/>
      <c r="N439" s="113"/>
      <c r="O439" s="113"/>
      <c r="P439" s="205"/>
      <c r="Q439" s="2">
        <f t="shared" si="95"/>
        <v>0</v>
      </c>
      <c r="R439" s="2">
        <f>IF(D439='User Input'!$C$1,1,0)</f>
        <v>0</v>
      </c>
      <c r="S439" s="2">
        <f t="shared" si="99"/>
        <v>0</v>
      </c>
      <c r="T439" s="2">
        <f t="shared" si="100"/>
        <v>0</v>
      </c>
      <c r="U439" s="2">
        <f t="shared" si="96"/>
        <v>0</v>
      </c>
      <c r="V439" s="2">
        <f t="shared" si="97"/>
        <v>0</v>
      </c>
      <c r="W439" s="9">
        <f t="shared" si="98"/>
        <v>0</v>
      </c>
      <c r="X439" s="221"/>
      <c r="Y439" s="276"/>
      <c r="Z439" s="226"/>
      <c r="AA439" s="235"/>
      <c r="AB439" s="206"/>
      <c r="AC439" s="198"/>
      <c r="AD439" s="198"/>
      <c r="AE439" s="198"/>
      <c r="AF439" s="198"/>
      <c r="AG439" s="216"/>
      <c r="AH439" s="199"/>
      <c r="AI439" s="197"/>
      <c r="AJ439" s="197"/>
      <c r="AK439" s="113"/>
      <c r="AL439" s="113"/>
      <c r="AM439" s="113"/>
      <c r="AN439" s="2">
        <f t="shared" si="101"/>
        <v>0</v>
      </c>
      <c r="AO439" s="2">
        <f t="shared" si="102"/>
        <v>0</v>
      </c>
      <c r="AP439" s="2">
        <f>IF(AA439='User Input'!$C$1,1,0)</f>
        <v>0</v>
      </c>
      <c r="AQ439" s="2">
        <f t="shared" si="103"/>
        <v>0</v>
      </c>
      <c r="AR439" s="2">
        <f t="shared" si="104"/>
        <v>0</v>
      </c>
      <c r="AS439" s="2">
        <f t="shared" si="105"/>
        <v>0</v>
      </c>
      <c r="AT439" s="2">
        <f t="shared" si="106"/>
        <v>0</v>
      </c>
      <c r="AU439" s="9">
        <f t="shared" si="107"/>
        <v>0</v>
      </c>
    </row>
    <row r="440" spans="1:47" s="202" customFormat="1">
      <c r="A440" s="272"/>
      <c r="B440" s="272"/>
      <c r="C440" s="226"/>
      <c r="D440" s="235"/>
      <c r="E440" s="204"/>
      <c r="F440" s="198"/>
      <c r="G440" s="198"/>
      <c r="H440" s="198"/>
      <c r="I440" s="198"/>
      <c r="J440" s="117"/>
      <c r="K440" s="113"/>
      <c r="L440" s="113"/>
      <c r="M440" s="113"/>
      <c r="N440" s="113"/>
      <c r="O440" s="113"/>
      <c r="P440" s="205"/>
      <c r="Q440" s="2">
        <f t="shared" si="95"/>
        <v>0</v>
      </c>
      <c r="R440" s="2">
        <f>IF(D440='User Input'!$C$1,1,0)</f>
        <v>0</v>
      </c>
      <c r="S440" s="2">
        <f t="shared" si="99"/>
        <v>0</v>
      </c>
      <c r="T440" s="2">
        <f t="shared" si="100"/>
        <v>0</v>
      </c>
      <c r="U440" s="2">
        <f t="shared" si="96"/>
        <v>0</v>
      </c>
      <c r="V440" s="2">
        <f t="shared" si="97"/>
        <v>0</v>
      </c>
      <c r="W440" s="9">
        <f t="shared" si="98"/>
        <v>0</v>
      </c>
      <c r="X440" s="221"/>
      <c r="Y440" s="276"/>
      <c r="Z440" s="226"/>
      <c r="AA440" s="235"/>
      <c r="AB440" s="206"/>
      <c r="AC440" s="198"/>
      <c r="AD440" s="198"/>
      <c r="AE440" s="198"/>
      <c r="AF440" s="198"/>
      <c r="AG440" s="216"/>
      <c r="AH440" s="199"/>
      <c r="AI440" s="197"/>
      <c r="AJ440" s="197"/>
      <c r="AK440" s="113"/>
      <c r="AL440" s="113"/>
      <c r="AM440" s="113"/>
      <c r="AN440" s="2">
        <f t="shared" si="101"/>
        <v>0</v>
      </c>
      <c r="AO440" s="2">
        <f t="shared" si="102"/>
        <v>0</v>
      </c>
      <c r="AP440" s="2">
        <f>IF(AA440='User Input'!$C$1,1,0)</f>
        <v>0</v>
      </c>
      <c r="AQ440" s="2">
        <f t="shared" si="103"/>
        <v>0</v>
      </c>
      <c r="AR440" s="2">
        <f t="shared" si="104"/>
        <v>0</v>
      </c>
      <c r="AS440" s="2">
        <f t="shared" si="105"/>
        <v>0</v>
      </c>
      <c r="AT440" s="2">
        <f t="shared" si="106"/>
        <v>0</v>
      </c>
      <c r="AU440" s="9">
        <f t="shared" si="107"/>
        <v>0</v>
      </c>
    </row>
    <row r="441" spans="1:47" s="202" customFormat="1">
      <c r="A441" s="272"/>
      <c r="B441" s="272"/>
      <c r="C441" s="226"/>
      <c r="D441" s="235"/>
      <c r="E441" s="204"/>
      <c r="F441" s="198"/>
      <c r="G441" s="198"/>
      <c r="H441" s="198"/>
      <c r="I441" s="198"/>
      <c r="J441" s="117"/>
      <c r="K441" s="113"/>
      <c r="L441" s="113"/>
      <c r="M441" s="113"/>
      <c r="N441" s="113"/>
      <c r="O441" s="113"/>
      <c r="P441" s="205"/>
      <c r="Q441" s="2">
        <f t="shared" si="95"/>
        <v>0</v>
      </c>
      <c r="R441" s="2">
        <f>IF(D441='User Input'!$C$1,1,0)</f>
        <v>0</v>
      </c>
      <c r="S441" s="2">
        <f t="shared" si="99"/>
        <v>0</v>
      </c>
      <c r="T441" s="2">
        <f t="shared" si="100"/>
        <v>0</v>
      </c>
      <c r="U441" s="2">
        <f t="shared" si="96"/>
        <v>0</v>
      </c>
      <c r="V441" s="2">
        <f t="shared" si="97"/>
        <v>0</v>
      </c>
      <c r="W441" s="9">
        <f t="shared" si="98"/>
        <v>0</v>
      </c>
      <c r="X441" s="221"/>
      <c r="Y441" s="276"/>
      <c r="Z441" s="226"/>
      <c r="AA441" s="235"/>
      <c r="AB441" s="206"/>
      <c r="AC441" s="198"/>
      <c r="AD441" s="198"/>
      <c r="AE441" s="198"/>
      <c r="AF441" s="198"/>
      <c r="AG441" s="216"/>
      <c r="AH441" s="199"/>
      <c r="AI441" s="197"/>
      <c r="AJ441" s="197"/>
      <c r="AK441" s="113"/>
      <c r="AL441" s="113"/>
      <c r="AM441" s="113"/>
      <c r="AN441" s="2">
        <f t="shared" si="101"/>
        <v>0</v>
      </c>
      <c r="AO441" s="2">
        <f t="shared" si="102"/>
        <v>0</v>
      </c>
      <c r="AP441" s="2">
        <f>IF(AA441='User Input'!$C$1,1,0)</f>
        <v>0</v>
      </c>
      <c r="AQ441" s="2">
        <f t="shared" si="103"/>
        <v>0</v>
      </c>
      <c r="AR441" s="2">
        <f t="shared" si="104"/>
        <v>0</v>
      </c>
      <c r="AS441" s="2">
        <f t="shared" si="105"/>
        <v>0</v>
      </c>
      <c r="AT441" s="2">
        <f t="shared" si="106"/>
        <v>0</v>
      </c>
      <c r="AU441" s="9">
        <f t="shared" si="107"/>
        <v>0</v>
      </c>
    </row>
    <row r="442" spans="1:47" s="202" customFormat="1">
      <c r="A442" s="272"/>
      <c r="B442" s="272"/>
      <c r="C442" s="226"/>
      <c r="D442" s="235"/>
      <c r="E442" s="204"/>
      <c r="F442" s="198"/>
      <c r="G442" s="198"/>
      <c r="H442" s="198"/>
      <c r="I442" s="198"/>
      <c r="J442" s="117"/>
      <c r="K442" s="113"/>
      <c r="L442" s="113"/>
      <c r="M442" s="113"/>
      <c r="N442" s="113"/>
      <c r="O442" s="113"/>
      <c r="P442" s="205"/>
      <c r="Q442" s="2">
        <f t="shared" si="95"/>
        <v>0</v>
      </c>
      <c r="R442" s="2">
        <f>IF(D442='User Input'!$C$1,1,0)</f>
        <v>0</v>
      </c>
      <c r="S442" s="2">
        <f t="shared" si="99"/>
        <v>0</v>
      </c>
      <c r="T442" s="2">
        <f t="shared" si="100"/>
        <v>0</v>
      </c>
      <c r="U442" s="2">
        <f t="shared" si="96"/>
        <v>0</v>
      </c>
      <c r="V442" s="2">
        <f t="shared" si="97"/>
        <v>0</v>
      </c>
      <c r="W442" s="9">
        <f t="shared" si="98"/>
        <v>0</v>
      </c>
      <c r="X442" s="221"/>
      <c r="Y442" s="276"/>
      <c r="Z442" s="226"/>
      <c r="AA442" s="235"/>
      <c r="AB442" s="206"/>
      <c r="AC442" s="198"/>
      <c r="AD442" s="198"/>
      <c r="AE442" s="198"/>
      <c r="AF442" s="198"/>
      <c r="AG442" s="216"/>
      <c r="AH442" s="199"/>
      <c r="AI442" s="197"/>
      <c r="AJ442" s="197"/>
      <c r="AK442" s="113"/>
      <c r="AL442" s="113"/>
      <c r="AM442" s="113"/>
      <c r="AN442" s="2">
        <f t="shared" si="101"/>
        <v>0</v>
      </c>
      <c r="AO442" s="2">
        <f t="shared" si="102"/>
        <v>0</v>
      </c>
      <c r="AP442" s="2">
        <f>IF(AA442='User Input'!$C$1,1,0)</f>
        <v>0</v>
      </c>
      <c r="AQ442" s="2">
        <f t="shared" si="103"/>
        <v>0</v>
      </c>
      <c r="AR442" s="2">
        <f t="shared" si="104"/>
        <v>0</v>
      </c>
      <c r="AS442" s="2">
        <f t="shared" si="105"/>
        <v>0</v>
      </c>
      <c r="AT442" s="2">
        <f t="shared" si="106"/>
        <v>0</v>
      </c>
      <c r="AU442" s="9">
        <f t="shared" si="107"/>
        <v>0</v>
      </c>
    </row>
    <row r="443" spans="1:47" s="202" customFormat="1">
      <c r="A443" s="272"/>
      <c r="B443" s="272"/>
      <c r="C443" s="226"/>
      <c r="D443" s="235"/>
      <c r="E443" s="204"/>
      <c r="F443" s="198"/>
      <c r="G443" s="198"/>
      <c r="H443" s="198"/>
      <c r="I443" s="198"/>
      <c r="J443" s="117"/>
      <c r="K443" s="113"/>
      <c r="L443" s="113"/>
      <c r="M443" s="113"/>
      <c r="N443" s="113"/>
      <c r="O443" s="113"/>
      <c r="P443" s="205"/>
      <c r="Q443" s="2">
        <f t="shared" si="95"/>
        <v>0</v>
      </c>
      <c r="R443" s="2">
        <f>IF(D443='User Input'!$C$1,1,0)</f>
        <v>0</v>
      </c>
      <c r="S443" s="2">
        <f t="shared" si="99"/>
        <v>0</v>
      </c>
      <c r="T443" s="2">
        <f t="shared" si="100"/>
        <v>0</v>
      </c>
      <c r="U443" s="2">
        <f t="shared" si="96"/>
        <v>0</v>
      </c>
      <c r="V443" s="2">
        <f t="shared" si="97"/>
        <v>0</v>
      </c>
      <c r="W443" s="9">
        <f t="shared" si="98"/>
        <v>0</v>
      </c>
      <c r="X443" s="221"/>
      <c r="Y443" s="276"/>
      <c r="Z443" s="209"/>
      <c r="AA443" s="235"/>
      <c r="AB443" s="206"/>
      <c r="AC443" s="198"/>
      <c r="AD443" s="198"/>
      <c r="AE443" s="198"/>
      <c r="AF443" s="198"/>
      <c r="AG443" s="216"/>
      <c r="AH443" s="199"/>
      <c r="AI443" s="197"/>
      <c r="AJ443" s="197"/>
      <c r="AK443" s="113"/>
      <c r="AL443" s="113"/>
      <c r="AM443" s="113"/>
      <c r="AN443" s="2">
        <f t="shared" si="101"/>
        <v>0</v>
      </c>
      <c r="AO443" s="2">
        <f t="shared" si="102"/>
        <v>0</v>
      </c>
      <c r="AP443" s="2">
        <f>IF(AA443='User Input'!$C$1,1,0)</f>
        <v>0</v>
      </c>
      <c r="AQ443" s="2">
        <f t="shared" si="103"/>
        <v>0</v>
      </c>
      <c r="AR443" s="2">
        <f t="shared" si="104"/>
        <v>0</v>
      </c>
      <c r="AS443" s="2">
        <f t="shared" si="105"/>
        <v>0</v>
      </c>
      <c r="AT443" s="2">
        <f t="shared" si="106"/>
        <v>0</v>
      </c>
      <c r="AU443" s="9">
        <f t="shared" si="107"/>
        <v>0</v>
      </c>
    </row>
    <row r="444" spans="1:47" s="202" customFormat="1">
      <c r="A444" s="272"/>
      <c r="B444" s="272"/>
      <c r="C444" s="226"/>
      <c r="D444" s="235"/>
      <c r="E444" s="204"/>
      <c r="F444" s="198"/>
      <c r="G444" s="198"/>
      <c r="H444" s="198"/>
      <c r="I444" s="198"/>
      <c r="J444" s="117"/>
      <c r="K444" s="113"/>
      <c r="L444" s="113"/>
      <c r="M444" s="113"/>
      <c r="N444" s="113"/>
      <c r="O444" s="113"/>
      <c r="P444" s="205"/>
      <c r="Q444" s="2">
        <f t="shared" si="95"/>
        <v>0</v>
      </c>
      <c r="R444" s="2">
        <f>IF(D444='User Input'!$C$1,1,0)</f>
        <v>0</v>
      </c>
      <c r="S444" s="2">
        <f t="shared" si="99"/>
        <v>0</v>
      </c>
      <c r="T444" s="2">
        <f t="shared" si="100"/>
        <v>0</v>
      </c>
      <c r="U444" s="2">
        <f t="shared" si="96"/>
        <v>0</v>
      </c>
      <c r="V444" s="2">
        <f t="shared" si="97"/>
        <v>0</v>
      </c>
      <c r="W444" s="9">
        <f t="shared" si="98"/>
        <v>0</v>
      </c>
      <c r="X444" s="221"/>
      <c r="Y444" s="276"/>
      <c r="Z444" s="226"/>
      <c r="AA444" s="235"/>
      <c r="AB444" s="206"/>
      <c r="AC444" s="198"/>
      <c r="AD444" s="198"/>
      <c r="AE444" s="198"/>
      <c r="AF444" s="198"/>
      <c r="AG444" s="216"/>
      <c r="AH444" s="199"/>
      <c r="AI444" s="197"/>
      <c r="AJ444" s="197"/>
      <c r="AK444" s="113"/>
      <c r="AL444" s="113"/>
      <c r="AM444" s="113"/>
      <c r="AN444" s="2">
        <f t="shared" si="101"/>
        <v>0</v>
      </c>
      <c r="AO444" s="2">
        <f t="shared" si="102"/>
        <v>0</v>
      </c>
      <c r="AP444" s="2">
        <f>IF(AA444='User Input'!$C$1,1,0)</f>
        <v>0</v>
      </c>
      <c r="AQ444" s="2">
        <f t="shared" si="103"/>
        <v>0</v>
      </c>
      <c r="AR444" s="2">
        <f t="shared" si="104"/>
        <v>0</v>
      </c>
      <c r="AS444" s="2">
        <f t="shared" si="105"/>
        <v>0</v>
      </c>
      <c r="AT444" s="2">
        <f t="shared" si="106"/>
        <v>0</v>
      </c>
      <c r="AU444" s="9">
        <f t="shared" si="107"/>
        <v>0</v>
      </c>
    </row>
    <row r="445" spans="1:47" s="202" customFormat="1">
      <c r="A445" s="272"/>
      <c r="B445" s="272"/>
      <c r="C445" s="226"/>
      <c r="D445" s="235"/>
      <c r="E445" s="204"/>
      <c r="F445" s="198"/>
      <c r="G445" s="198"/>
      <c r="H445" s="198"/>
      <c r="I445" s="198"/>
      <c r="J445" s="117"/>
      <c r="K445" s="113"/>
      <c r="L445" s="113"/>
      <c r="M445" s="113"/>
      <c r="N445" s="113"/>
      <c r="O445" s="113"/>
      <c r="P445" s="205"/>
      <c r="Q445" s="2">
        <f t="shared" si="95"/>
        <v>0</v>
      </c>
      <c r="R445" s="2">
        <f>IF(D445='User Input'!$C$1,1,0)</f>
        <v>0</v>
      </c>
      <c r="S445" s="2">
        <f t="shared" si="99"/>
        <v>0</v>
      </c>
      <c r="T445" s="2">
        <f t="shared" si="100"/>
        <v>0</v>
      </c>
      <c r="U445" s="2">
        <f t="shared" si="96"/>
        <v>0</v>
      </c>
      <c r="V445" s="2">
        <f t="shared" si="97"/>
        <v>0</v>
      </c>
      <c r="W445" s="9">
        <f t="shared" si="98"/>
        <v>0</v>
      </c>
      <c r="X445" s="221"/>
      <c r="Y445" s="276"/>
      <c r="Z445" s="226"/>
      <c r="AA445" s="235"/>
      <c r="AB445" s="206"/>
      <c r="AC445" s="198"/>
      <c r="AD445" s="198"/>
      <c r="AE445" s="198"/>
      <c r="AF445" s="198"/>
      <c r="AG445" s="216"/>
      <c r="AH445" s="199"/>
      <c r="AI445" s="197"/>
      <c r="AJ445" s="197"/>
      <c r="AK445" s="113"/>
      <c r="AL445" s="113"/>
      <c r="AM445" s="113"/>
      <c r="AN445" s="2">
        <f t="shared" si="101"/>
        <v>0</v>
      </c>
      <c r="AO445" s="2">
        <f t="shared" si="102"/>
        <v>0</v>
      </c>
      <c r="AP445" s="2">
        <f>IF(AA445='User Input'!$C$1,1,0)</f>
        <v>0</v>
      </c>
      <c r="AQ445" s="2">
        <f t="shared" si="103"/>
        <v>0</v>
      </c>
      <c r="AR445" s="2">
        <f t="shared" si="104"/>
        <v>0</v>
      </c>
      <c r="AS445" s="2">
        <f t="shared" si="105"/>
        <v>0</v>
      </c>
      <c r="AT445" s="2">
        <f t="shared" si="106"/>
        <v>0</v>
      </c>
      <c r="AU445" s="9">
        <f t="shared" si="107"/>
        <v>0</v>
      </c>
    </row>
    <row r="446" spans="1:47" s="202" customFormat="1">
      <c r="A446" s="272"/>
      <c r="B446" s="272"/>
      <c r="C446" s="226"/>
      <c r="D446" s="235"/>
      <c r="E446" s="204"/>
      <c r="F446" s="198"/>
      <c r="G446" s="198"/>
      <c r="H446" s="198"/>
      <c r="I446" s="198"/>
      <c r="J446" s="117"/>
      <c r="K446" s="113"/>
      <c r="L446" s="113"/>
      <c r="M446" s="113"/>
      <c r="N446" s="113"/>
      <c r="O446" s="113"/>
      <c r="P446" s="205"/>
      <c r="Q446" s="2">
        <f t="shared" si="95"/>
        <v>0</v>
      </c>
      <c r="R446" s="2">
        <f>IF(D446='User Input'!$C$1,1,0)</f>
        <v>0</v>
      </c>
      <c r="S446" s="2">
        <f t="shared" si="99"/>
        <v>0</v>
      </c>
      <c r="T446" s="2">
        <f t="shared" si="100"/>
        <v>0</v>
      </c>
      <c r="U446" s="2">
        <f t="shared" si="96"/>
        <v>0</v>
      </c>
      <c r="V446" s="2">
        <f t="shared" si="97"/>
        <v>0</v>
      </c>
      <c r="W446" s="9">
        <f t="shared" si="98"/>
        <v>0</v>
      </c>
      <c r="X446" s="221"/>
      <c r="Y446" s="276"/>
      <c r="Z446" s="209"/>
      <c r="AA446" s="235"/>
      <c r="AB446" s="206"/>
      <c r="AC446" s="198"/>
      <c r="AD446" s="198"/>
      <c r="AE446" s="198"/>
      <c r="AF446" s="198"/>
      <c r="AG446" s="216"/>
      <c r="AH446" s="199"/>
      <c r="AI446" s="197"/>
      <c r="AJ446" s="197"/>
      <c r="AK446" s="113"/>
      <c r="AL446" s="113"/>
      <c r="AM446" s="113"/>
      <c r="AN446" s="2">
        <f t="shared" si="101"/>
        <v>0</v>
      </c>
      <c r="AO446" s="2">
        <f t="shared" si="102"/>
        <v>0</v>
      </c>
      <c r="AP446" s="2">
        <f>IF(AA446='User Input'!$C$1,1,0)</f>
        <v>0</v>
      </c>
      <c r="AQ446" s="2">
        <f t="shared" si="103"/>
        <v>0</v>
      </c>
      <c r="AR446" s="2">
        <f t="shared" si="104"/>
        <v>0</v>
      </c>
      <c r="AS446" s="2">
        <f t="shared" si="105"/>
        <v>0</v>
      </c>
      <c r="AT446" s="2">
        <f t="shared" si="106"/>
        <v>0</v>
      </c>
      <c r="AU446" s="9">
        <f t="shared" si="107"/>
        <v>0</v>
      </c>
    </row>
    <row r="447" spans="1:47" s="202" customFormat="1">
      <c r="A447" s="272"/>
      <c r="B447" s="272"/>
      <c r="C447" s="226"/>
      <c r="D447" s="235"/>
      <c r="E447" s="204"/>
      <c r="F447" s="198"/>
      <c r="G447" s="198"/>
      <c r="H447" s="198"/>
      <c r="I447" s="198"/>
      <c r="J447" s="117"/>
      <c r="K447" s="113"/>
      <c r="L447" s="113"/>
      <c r="M447" s="113"/>
      <c r="N447" s="113"/>
      <c r="O447" s="113"/>
      <c r="P447" s="205"/>
      <c r="Q447" s="2">
        <f t="shared" si="95"/>
        <v>0</v>
      </c>
      <c r="R447" s="2">
        <f>IF(D447='User Input'!$C$1,1,0)</f>
        <v>0</v>
      </c>
      <c r="S447" s="2">
        <f t="shared" si="99"/>
        <v>0</v>
      </c>
      <c r="T447" s="2">
        <f t="shared" si="100"/>
        <v>0</v>
      </c>
      <c r="U447" s="2">
        <f t="shared" si="96"/>
        <v>0</v>
      </c>
      <c r="V447" s="2">
        <f t="shared" si="97"/>
        <v>0</v>
      </c>
      <c r="W447" s="9">
        <f t="shared" si="98"/>
        <v>0</v>
      </c>
      <c r="X447" s="221"/>
      <c r="Y447" s="276"/>
      <c r="Z447" s="209"/>
      <c r="AA447" s="235"/>
      <c r="AB447" s="206"/>
      <c r="AC447" s="198"/>
      <c r="AD447" s="198"/>
      <c r="AE447" s="198"/>
      <c r="AF447" s="198"/>
      <c r="AG447" s="216"/>
      <c r="AH447" s="199"/>
      <c r="AI447" s="197"/>
      <c r="AJ447" s="197"/>
      <c r="AK447" s="113"/>
      <c r="AL447" s="113"/>
      <c r="AM447" s="113"/>
      <c r="AN447" s="2">
        <f t="shared" si="101"/>
        <v>0</v>
      </c>
      <c r="AO447" s="2">
        <f t="shared" si="102"/>
        <v>0</v>
      </c>
      <c r="AP447" s="2">
        <f>IF(AA447='User Input'!$C$1,1,0)</f>
        <v>0</v>
      </c>
      <c r="AQ447" s="2">
        <f t="shared" si="103"/>
        <v>0</v>
      </c>
      <c r="AR447" s="2">
        <f t="shared" si="104"/>
        <v>0</v>
      </c>
      <c r="AS447" s="2">
        <f t="shared" si="105"/>
        <v>0</v>
      </c>
      <c r="AT447" s="2">
        <f t="shared" si="106"/>
        <v>0</v>
      </c>
      <c r="AU447" s="9">
        <f t="shared" si="107"/>
        <v>0</v>
      </c>
    </row>
    <row r="448" spans="1:47" s="202" customFormat="1">
      <c r="A448" s="272"/>
      <c r="B448" s="272"/>
      <c r="C448" s="226"/>
      <c r="D448" s="235"/>
      <c r="E448" s="204"/>
      <c r="F448" s="198"/>
      <c r="G448" s="198"/>
      <c r="H448" s="198"/>
      <c r="I448" s="198"/>
      <c r="J448" s="117"/>
      <c r="K448" s="113"/>
      <c r="L448" s="113"/>
      <c r="M448" s="113"/>
      <c r="N448" s="113"/>
      <c r="O448" s="113"/>
      <c r="P448" s="205"/>
      <c r="Q448" s="2">
        <f t="shared" si="95"/>
        <v>0</v>
      </c>
      <c r="R448" s="2">
        <f>IF(D448='User Input'!$C$1,1,0)</f>
        <v>0</v>
      </c>
      <c r="S448" s="2">
        <f t="shared" si="99"/>
        <v>0</v>
      </c>
      <c r="T448" s="2">
        <f t="shared" si="100"/>
        <v>0</v>
      </c>
      <c r="U448" s="2">
        <f t="shared" si="96"/>
        <v>0</v>
      </c>
      <c r="V448" s="2">
        <f t="shared" si="97"/>
        <v>0</v>
      </c>
      <c r="W448" s="9">
        <f t="shared" si="98"/>
        <v>0</v>
      </c>
      <c r="X448" s="221"/>
      <c r="Y448" s="276"/>
      <c r="Z448" s="209"/>
      <c r="AA448" s="235"/>
      <c r="AB448" s="206"/>
      <c r="AC448" s="198"/>
      <c r="AD448" s="198"/>
      <c r="AE448" s="198"/>
      <c r="AF448" s="198"/>
      <c r="AG448" s="216"/>
      <c r="AH448" s="199"/>
      <c r="AI448" s="197"/>
      <c r="AJ448" s="197"/>
      <c r="AK448" s="113"/>
      <c r="AL448" s="113"/>
      <c r="AM448" s="113"/>
      <c r="AN448" s="2">
        <f t="shared" si="101"/>
        <v>0</v>
      </c>
      <c r="AO448" s="2">
        <f t="shared" si="102"/>
        <v>0</v>
      </c>
      <c r="AP448" s="2">
        <f>IF(AA448='User Input'!$C$1,1,0)</f>
        <v>0</v>
      </c>
      <c r="AQ448" s="2">
        <f t="shared" si="103"/>
        <v>0</v>
      </c>
      <c r="AR448" s="2">
        <f t="shared" si="104"/>
        <v>0</v>
      </c>
      <c r="AS448" s="2">
        <f t="shared" si="105"/>
        <v>0</v>
      </c>
      <c r="AT448" s="2">
        <f t="shared" si="106"/>
        <v>0</v>
      </c>
      <c r="AU448" s="9">
        <f t="shared" si="107"/>
        <v>0</v>
      </c>
    </row>
    <row r="449" spans="1:47" s="202" customFormat="1">
      <c r="A449" s="272"/>
      <c r="B449" s="272"/>
      <c r="C449" s="226"/>
      <c r="D449" s="235"/>
      <c r="E449" s="204"/>
      <c r="F449" s="198"/>
      <c r="G449" s="198"/>
      <c r="H449" s="198"/>
      <c r="I449" s="198"/>
      <c r="J449" s="117"/>
      <c r="K449" s="113"/>
      <c r="L449" s="113"/>
      <c r="M449" s="113"/>
      <c r="N449" s="113"/>
      <c r="O449" s="113"/>
      <c r="P449" s="205"/>
      <c r="Q449" s="2">
        <f t="shared" si="95"/>
        <v>0</v>
      </c>
      <c r="R449" s="2">
        <f>IF(D449='User Input'!$C$1,1,0)</f>
        <v>0</v>
      </c>
      <c r="S449" s="2">
        <f t="shared" si="99"/>
        <v>0</v>
      </c>
      <c r="T449" s="2">
        <f t="shared" si="100"/>
        <v>0</v>
      </c>
      <c r="U449" s="2">
        <f t="shared" si="96"/>
        <v>0</v>
      </c>
      <c r="V449" s="2">
        <f t="shared" si="97"/>
        <v>0</v>
      </c>
      <c r="W449" s="9">
        <f t="shared" si="98"/>
        <v>0</v>
      </c>
      <c r="X449" s="221"/>
      <c r="Y449" s="276"/>
      <c r="Z449" s="209"/>
      <c r="AA449" s="235"/>
      <c r="AB449" s="206"/>
      <c r="AC449" s="198"/>
      <c r="AD449" s="198"/>
      <c r="AE449" s="198"/>
      <c r="AF449" s="198"/>
      <c r="AG449" s="216"/>
      <c r="AH449" s="199"/>
      <c r="AI449" s="197"/>
      <c r="AJ449" s="197"/>
      <c r="AK449" s="113"/>
      <c r="AL449" s="113"/>
      <c r="AM449" s="113"/>
      <c r="AN449" s="2">
        <f t="shared" si="101"/>
        <v>0</v>
      </c>
      <c r="AO449" s="2">
        <f t="shared" si="102"/>
        <v>0</v>
      </c>
      <c r="AP449" s="2">
        <f>IF(AA449='User Input'!$C$1,1,0)</f>
        <v>0</v>
      </c>
      <c r="AQ449" s="2">
        <f t="shared" si="103"/>
        <v>0</v>
      </c>
      <c r="AR449" s="2">
        <f t="shared" si="104"/>
        <v>0</v>
      </c>
      <c r="AS449" s="2">
        <f t="shared" si="105"/>
        <v>0</v>
      </c>
      <c r="AT449" s="2">
        <f t="shared" si="106"/>
        <v>0</v>
      </c>
      <c r="AU449" s="9">
        <f t="shared" si="107"/>
        <v>0</v>
      </c>
    </row>
    <row r="450" spans="1:47" s="202" customFormat="1">
      <c r="A450" s="272"/>
      <c r="B450" s="272"/>
      <c r="C450" s="226"/>
      <c r="D450" s="235"/>
      <c r="E450" s="204"/>
      <c r="F450" s="198"/>
      <c r="G450" s="198"/>
      <c r="H450" s="198"/>
      <c r="I450" s="198"/>
      <c r="J450" s="117"/>
      <c r="K450" s="113"/>
      <c r="L450" s="113"/>
      <c r="M450" s="113"/>
      <c r="N450" s="113"/>
      <c r="O450" s="113"/>
      <c r="P450" s="205"/>
      <c r="Q450" s="2">
        <f t="shared" si="95"/>
        <v>0</v>
      </c>
      <c r="R450" s="2">
        <f>IF(D450='User Input'!$C$1,1,0)</f>
        <v>0</v>
      </c>
      <c r="S450" s="2">
        <f t="shared" si="99"/>
        <v>0</v>
      </c>
      <c r="T450" s="2">
        <f t="shared" si="100"/>
        <v>0</v>
      </c>
      <c r="U450" s="2">
        <f t="shared" si="96"/>
        <v>0</v>
      </c>
      <c r="V450" s="2">
        <f t="shared" si="97"/>
        <v>0</v>
      </c>
      <c r="W450" s="9">
        <f t="shared" si="98"/>
        <v>0</v>
      </c>
      <c r="X450" s="221"/>
      <c r="Y450" s="276"/>
      <c r="Z450" s="226"/>
      <c r="AA450" s="235"/>
      <c r="AB450" s="206"/>
      <c r="AC450" s="198"/>
      <c r="AD450" s="198"/>
      <c r="AE450" s="198"/>
      <c r="AF450" s="198"/>
      <c r="AG450" s="216"/>
      <c r="AH450" s="199"/>
      <c r="AI450" s="197"/>
      <c r="AJ450" s="197"/>
      <c r="AK450" s="113"/>
      <c r="AL450" s="113"/>
      <c r="AM450" s="113"/>
      <c r="AN450" s="2">
        <f t="shared" si="101"/>
        <v>0</v>
      </c>
      <c r="AO450" s="2">
        <f t="shared" si="102"/>
        <v>0</v>
      </c>
      <c r="AP450" s="2">
        <f>IF(AA450='User Input'!$C$1,1,0)</f>
        <v>0</v>
      </c>
      <c r="AQ450" s="2">
        <f t="shared" si="103"/>
        <v>0</v>
      </c>
      <c r="AR450" s="2">
        <f t="shared" si="104"/>
        <v>0</v>
      </c>
      <c r="AS450" s="2">
        <f t="shared" si="105"/>
        <v>0</v>
      </c>
      <c r="AT450" s="2">
        <f t="shared" si="106"/>
        <v>0</v>
      </c>
      <c r="AU450" s="9">
        <f t="shared" si="107"/>
        <v>0</v>
      </c>
    </row>
    <row r="451" spans="1:47" s="202" customFormat="1">
      <c r="A451" s="272"/>
      <c r="B451" s="272"/>
      <c r="C451" s="226"/>
      <c r="D451" s="235"/>
      <c r="E451" s="204"/>
      <c r="F451" s="198"/>
      <c r="G451" s="198"/>
      <c r="H451" s="198"/>
      <c r="I451" s="198"/>
      <c r="J451" s="117"/>
      <c r="K451" s="113"/>
      <c r="L451" s="113"/>
      <c r="M451" s="113"/>
      <c r="N451" s="113"/>
      <c r="O451" s="113"/>
      <c r="P451" s="205"/>
      <c r="Q451" s="2">
        <f t="shared" ref="Q451:Q514" si="108">P451*K451</f>
        <v>0</v>
      </c>
      <c r="R451" s="2">
        <f>IF(D451='User Input'!$C$1,1,0)</f>
        <v>0</v>
      </c>
      <c r="S451" s="2">
        <f t="shared" si="99"/>
        <v>0</v>
      </c>
      <c r="T451" s="2">
        <f t="shared" si="100"/>
        <v>0</v>
      </c>
      <c r="U451" s="2">
        <f t="shared" ref="U451:U514" si="109">C451</f>
        <v>0</v>
      </c>
      <c r="V451" s="2">
        <f t="shared" ref="V451:V514" si="110">E451</f>
        <v>0</v>
      </c>
      <c r="W451" s="9">
        <f t="shared" ref="W451:W514" si="111">J451</f>
        <v>0</v>
      </c>
      <c r="X451" s="221"/>
      <c r="Y451" s="276"/>
      <c r="Z451" s="209"/>
      <c r="AA451" s="235"/>
      <c r="AB451" s="206"/>
      <c r="AC451" s="198"/>
      <c r="AD451" s="198"/>
      <c r="AE451" s="198"/>
      <c r="AF451" s="198"/>
      <c r="AG451" s="216"/>
      <c r="AH451" s="199"/>
      <c r="AI451" s="197"/>
      <c r="AJ451" s="197"/>
      <c r="AK451" s="113"/>
      <c r="AL451" s="113"/>
      <c r="AM451" s="113"/>
      <c r="AN451" s="2">
        <f t="shared" si="101"/>
        <v>0</v>
      </c>
      <c r="AO451" s="2">
        <f t="shared" si="102"/>
        <v>0</v>
      </c>
      <c r="AP451" s="2">
        <f>IF(AA451='User Input'!$C$1,1,0)</f>
        <v>0</v>
      </c>
      <c r="AQ451" s="2">
        <f t="shared" si="103"/>
        <v>0</v>
      </c>
      <c r="AR451" s="2">
        <f t="shared" si="104"/>
        <v>0</v>
      </c>
      <c r="AS451" s="2">
        <f t="shared" si="105"/>
        <v>0</v>
      </c>
      <c r="AT451" s="2">
        <f t="shared" si="106"/>
        <v>0</v>
      </c>
      <c r="AU451" s="9">
        <f t="shared" si="107"/>
        <v>0</v>
      </c>
    </row>
    <row r="452" spans="1:47" s="202" customFormat="1">
      <c r="A452" s="272"/>
      <c r="B452" s="272"/>
      <c r="C452" s="226"/>
      <c r="D452" s="235"/>
      <c r="E452" s="204"/>
      <c r="F452" s="198"/>
      <c r="G452" s="198"/>
      <c r="H452" s="198"/>
      <c r="I452" s="198"/>
      <c r="J452" s="117"/>
      <c r="K452" s="113"/>
      <c r="L452" s="113"/>
      <c r="M452" s="113"/>
      <c r="N452" s="113"/>
      <c r="O452" s="113"/>
      <c r="P452" s="205"/>
      <c r="Q452" s="2">
        <f t="shared" si="108"/>
        <v>0</v>
      </c>
      <c r="R452" s="2">
        <f>IF(D452='User Input'!$C$1,1,0)</f>
        <v>0</v>
      </c>
      <c r="S452" s="2">
        <f t="shared" ref="S452:S515" si="112">R452+S451</f>
        <v>0</v>
      </c>
      <c r="T452" s="2">
        <f t="shared" ref="T452:T515" si="113">IF(S452=S451,0,S452)</f>
        <v>0</v>
      </c>
      <c r="U452" s="2">
        <f t="shared" si="109"/>
        <v>0</v>
      </c>
      <c r="V452" s="2">
        <f t="shared" si="110"/>
        <v>0</v>
      </c>
      <c r="W452" s="9">
        <f t="shared" si="111"/>
        <v>0</v>
      </c>
      <c r="X452" s="221"/>
      <c r="Y452" s="276"/>
      <c r="Z452" s="226"/>
      <c r="AA452" s="235"/>
      <c r="AB452" s="206"/>
      <c r="AC452" s="198"/>
      <c r="AD452" s="198"/>
      <c r="AE452" s="198"/>
      <c r="AF452" s="198"/>
      <c r="AG452" s="216"/>
      <c r="AH452" s="199"/>
      <c r="AI452" s="197"/>
      <c r="AJ452" s="197"/>
      <c r="AK452" s="113"/>
      <c r="AL452" s="113"/>
      <c r="AM452" s="113"/>
      <c r="AN452" s="2">
        <f t="shared" ref="AN452:AN515" si="114">AI452*AH452</f>
        <v>0</v>
      </c>
      <c r="AO452" s="2">
        <f t="shared" ref="AO452:AO515" si="115">AJ452*AH452</f>
        <v>0</v>
      </c>
      <c r="AP452" s="2">
        <f>IF(AA452='User Input'!$C$1,1,0)</f>
        <v>0</v>
      </c>
      <c r="AQ452" s="2">
        <f t="shared" si="103"/>
        <v>0</v>
      </c>
      <c r="AR452" s="2">
        <f t="shared" si="104"/>
        <v>0</v>
      </c>
      <c r="AS452" s="2">
        <f t="shared" si="105"/>
        <v>0</v>
      </c>
      <c r="AT452" s="2">
        <f t="shared" si="106"/>
        <v>0</v>
      </c>
      <c r="AU452" s="9">
        <f t="shared" si="107"/>
        <v>0</v>
      </c>
    </row>
    <row r="453" spans="1:47" s="202" customFormat="1">
      <c r="A453" s="272"/>
      <c r="B453" s="272"/>
      <c r="C453" s="226"/>
      <c r="D453" s="235"/>
      <c r="E453" s="204"/>
      <c r="F453" s="198"/>
      <c r="G453" s="198"/>
      <c r="H453" s="198"/>
      <c r="I453" s="198"/>
      <c r="J453" s="117"/>
      <c r="K453" s="113"/>
      <c r="L453" s="113"/>
      <c r="M453" s="113"/>
      <c r="N453" s="113"/>
      <c r="O453" s="113"/>
      <c r="P453" s="205"/>
      <c r="Q453" s="2">
        <f t="shared" si="108"/>
        <v>0</v>
      </c>
      <c r="R453" s="2">
        <f>IF(D453='User Input'!$C$1,1,0)</f>
        <v>0</v>
      </c>
      <c r="S453" s="2">
        <f t="shared" si="112"/>
        <v>0</v>
      </c>
      <c r="T453" s="2">
        <f t="shared" si="113"/>
        <v>0</v>
      </c>
      <c r="U453" s="2">
        <f t="shared" si="109"/>
        <v>0</v>
      </c>
      <c r="V453" s="2">
        <f t="shared" si="110"/>
        <v>0</v>
      </c>
      <c r="W453" s="9">
        <f t="shared" si="111"/>
        <v>0</v>
      </c>
      <c r="X453" s="221"/>
      <c r="Y453" s="276"/>
      <c r="Z453" s="226"/>
      <c r="AA453" s="235"/>
      <c r="AB453" s="206"/>
      <c r="AC453" s="198"/>
      <c r="AD453" s="198"/>
      <c r="AE453" s="198"/>
      <c r="AF453" s="198"/>
      <c r="AG453" s="216"/>
      <c r="AH453" s="199"/>
      <c r="AI453" s="197"/>
      <c r="AJ453" s="197"/>
      <c r="AK453" s="113"/>
      <c r="AL453" s="113"/>
      <c r="AM453" s="113"/>
      <c r="AN453" s="2">
        <f t="shared" si="114"/>
        <v>0</v>
      </c>
      <c r="AO453" s="2">
        <f t="shared" si="115"/>
        <v>0</v>
      </c>
      <c r="AP453" s="2">
        <f>IF(AA453='User Input'!$C$1,1,0)</f>
        <v>0</v>
      </c>
      <c r="AQ453" s="2">
        <f t="shared" si="103"/>
        <v>0</v>
      </c>
      <c r="AR453" s="2">
        <f t="shared" si="104"/>
        <v>0</v>
      </c>
      <c r="AS453" s="2">
        <f t="shared" si="105"/>
        <v>0</v>
      </c>
      <c r="AT453" s="2">
        <f t="shared" si="106"/>
        <v>0</v>
      </c>
      <c r="AU453" s="9">
        <f t="shared" si="107"/>
        <v>0</v>
      </c>
    </row>
    <row r="454" spans="1:47" s="202" customFormat="1">
      <c r="A454" s="272"/>
      <c r="B454" s="272"/>
      <c r="C454" s="226"/>
      <c r="D454" s="235"/>
      <c r="E454" s="204"/>
      <c r="F454" s="198"/>
      <c r="G454" s="198"/>
      <c r="H454" s="198"/>
      <c r="I454" s="198"/>
      <c r="J454" s="117"/>
      <c r="K454" s="113"/>
      <c r="L454" s="113"/>
      <c r="M454" s="113"/>
      <c r="N454" s="113"/>
      <c r="O454" s="113"/>
      <c r="P454" s="205"/>
      <c r="Q454" s="2">
        <f t="shared" si="108"/>
        <v>0</v>
      </c>
      <c r="R454" s="2">
        <f>IF(D454='User Input'!$C$1,1,0)</f>
        <v>0</v>
      </c>
      <c r="S454" s="2">
        <f t="shared" si="112"/>
        <v>0</v>
      </c>
      <c r="T454" s="2">
        <f t="shared" si="113"/>
        <v>0</v>
      </c>
      <c r="U454" s="2">
        <f t="shared" si="109"/>
        <v>0</v>
      </c>
      <c r="V454" s="2">
        <f t="shared" si="110"/>
        <v>0</v>
      </c>
      <c r="W454" s="9">
        <f t="shared" si="111"/>
        <v>0</v>
      </c>
      <c r="X454" s="221"/>
      <c r="Y454" s="276"/>
      <c r="Z454" s="226"/>
      <c r="AA454" s="235"/>
      <c r="AB454" s="206"/>
      <c r="AC454" s="198"/>
      <c r="AD454" s="198"/>
      <c r="AE454" s="198"/>
      <c r="AF454" s="198"/>
      <c r="AG454" s="216"/>
      <c r="AH454" s="199"/>
      <c r="AI454" s="197"/>
      <c r="AJ454" s="197"/>
      <c r="AK454" s="113"/>
      <c r="AL454" s="113"/>
      <c r="AM454" s="113"/>
      <c r="AN454" s="2">
        <f t="shared" si="114"/>
        <v>0</v>
      </c>
      <c r="AO454" s="2">
        <f t="shared" si="115"/>
        <v>0</v>
      </c>
      <c r="AP454" s="2">
        <f>IF(AA454='User Input'!$C$1,1,0)</f>
        <v>0</v>
      </c>
      <c r="AQ454" s="2">
        <f t="shared" si="103"/>
        <v>0</v>
      </c>
      <c r="AR454" s="2">
        <f t="shared" si="104"/>
        <v>0</v>
      </c>
      <c r="AS454" s="2">
        <f t="shared" si="105"/>
        <v>0</v>
      </c>
      <c r="AT454" s="2">
        <f t="shared" si="106"/>
        <v>0</v>
      </c>
      <c r="AU454" s="9">
        <f t="shared" si="107"/>
        <v>0</v>
      </c>
    </row>
    <row r="455" spans="1:47" s="202" customFormat="1">
      <c r="A455" s="272"/>
      <c r="B455" s="272"/>
      <c r="C455" s="226"/>
      <c r="D455" s="235"/>
      <c r="E455" s="204"/>
      <c r="F455" s="198"/>
      <c r="G455" s="198"/>
      <c r="H455" s="198"/>
      <c r="I455" s="198"/>
      <c r="J455" s="117"/>
      <c r="K455" s="113"/>
      <c r="L455" s="113"/>
      <c r="M455" s="113"/>
      <c r="N455" s="113"/>
      <c r="O455" s="113"/>
      <c r="P455" s="205"/>
      <c r="Q455" s="2">
        <f t="shared" si="108"/>
        <v>0</v>
      </c>
      <c r="R455" s="2">
        <f>IF(D455='User Input'!$C$1,1,0)</f>
        <v>0</v>
      </c>
      <c r="S455" s="2">
        <f t="shared" si="112"/>
        <v>0</v>
      </c>
      <c r="T455" s="2">
        <f t="shared" si="113"/>
        <v>0</v>
      </c>
      <c r="U455" s="2">
        <f t="shared" si="109"/>
        <v>0</v>
      </c>
      <c r="V455" s="2">
        <f t="shared" si="110"/>
        <v>0</v>
      </c>
      <c r="W455" s="9">
        <f t="shared" si="111"/>
        <v>0</v>
      </c>
      <c r="X455" s="221"/>
      <c r="Y455" s="276"/>
      <c r="Z455" s="226"/>
      <c r="AA455" s="235"/>
      <c r="AB455" s="206"/>
      <c r="AC455" s="198"/>
      <c r="AD455" s="198"/>
      <c r="AE455" s="198"/>
      <c r="AF455" s="198"/>
      <c r="AG455" s="216"/>
      <c r="AH455" s="199"/>
      <c r="AI455" s="197"/>
      <c r="AJ455" s="197"/>
      <c r="AK455" s="113"/>
      <c r="AL455" s="113"/>
      <c r="AM455" s="113"/>
      <c r="AN455" s="2">
        <f t="shared" si="114"/>
        <v>0</v>
      </c>
      <c r="AO455" s="2">
        <f t="shared" si="115"/>
        <v>0</v>
      </c>
      <c r="AP455" s="2">
        <f>IF(AA455='User Input'!$C$1,1,0)</f>
        <v>0</v>
      </c>
      <c r="AQ455" s="2">
        <f t="shared" si="103"/>
        <v>0</v>
      </c>
      <c r="AR455" s="2">
        <f t="shared" si="104"/>
        <v>0</v>
      </c>
      <c r="AS455" s="2">
        <f t="shared" si="105"/>
        <v>0</v>
      </c>
      <c r="AT455" s="2">
        <f t="shared" si="106"/>
        <v>0</v>
      </c>
      <c r="AU455" s="9">
        <f t="shared" si="107"/>
        <v>0</v>
      </c>
    </row>
    <row r="456" spans="1:47" s="202" customFormat="1">
      <c r="A456" s="272"/>
      <c r="B456" s="272"/>
      <c r="C456" s="226"/>
      <c r="D456" s="235"/>
      <c r="E456" s="204"/>
      <c r="F456" s="198"/>
      <c r="G456" s="198"/>
      <c r="H456" s="198"/>
      <c r="I456" s="198"/>
      <c r="J456" s="117"/>
      <c r="K456" s="113"/>
      <c r="L456" s="113"/>
      <c r="M456" s="113"/>
      <c r="N456" s="113"/>
      <c r="O456" s="113"/>
      <c r="P456" s="205"/>
      <c r="Q456" s="2">
        <f t="shared" si="108"/>
        <v>0</v>
      </c>
      <c r="R456" s="2">
        <f>IF(D456='User Input'!$C$1,1,0)</f>
        <v>0</v>
      </c>
      <c r="S456" s="2">
        <f t="shared" si="112"/>
        <v>0</v>
      </c>
      <c r="T456" s="2">
        <f t="shared" si="113"/>
        <v>0</v>
      </c>
      <c r="U456" s="2">
        <f t="shared" si="109"/>
        <v>0</v>
      </c>
      <c r="V456" s="2">
        <f t="shared" si="110"/>
        <v>0</v>
      </c>
      <c r="W456" s="9">
        <f t="shared" si="111"/>
        <v>0</v>
      </c>
      <c r="X456" s="221"/>
      <c r="Y456" s="276"/>
      <c r="Z456" s="209"/>
      <c r="AA456" s="235"/>
      <c r="AB456" s="206"/>
      <c r="AC456" s="198"/>
      <c r="AD456" s="198"/>
      <c r="AE456" s="198"/>
      <c r="AF456" s="198"/>
      <c r="AG456" s="216"/>
      <c r="AH456" s="199"/>
      <c r="AI456" s="197"/>
      <c r="AJ456" s="197"/>
      <c r="AK456" s="113"/>
      <c r="AL456" s="113"/>
      <c r="AM456" s="113"/>
      <c r="AN456" s="2">
        <f t="shared" si="114"/>
        <v>0</v>
      </c>
      <c r="AO456" s="2">
        <f t="shared" si="115"/>
        <v>0</v>
      </c>
      <c r="AP456" s="2">
        <f>IF(AA456='User Input'!$C$1,1,0)</f>
        <v>0</v>
      </c>
      <c r="AQ456" s="2">
        <f t="shared" si="103"/>
        <v>0</v>
      </c>
      <c r="AR456" s="2">
        <f t="shared" si="104"/>
        <v>0</v>
      </c>
      <c r="AS456" s="2">
        <f t="shared" si="105"/>
        <v>0</v>
      </c>
      <c r="AT456" s="2">
        <f t="shared" si="106"/>
        <v>0</v>
      </c>
      <c r="AU456" s="9">
        <f t="shared" si="107"/>
        <v>0</v>
      </c>
    </row>
    <row r="457" spans="1:47" s="202" customFormat="1">
      <c r="A457" s="272"/>
      <c r="B457" s="272"/>
      <c r="C457" s="226"/>
      <c r="D457" s="235"/>
      <c r="E457" s="204"/>
      <c r="F457" s="198"/>
      <c r="G457" s="198"/>
      <c r="H457" s="198"/>
      <c r="I457" s="198"/>
      <c r="J457" s="117"/>
      <c r="K457" s="113"/>
      <c r="L457" s="113"/>
      <c r="M457" s="113"/>
      <c r="N457" s="113"/>
      <c r="O457" s="113"/>
      <c r="P457" s="205"/>
      <c r="Q457" s="2">
        <f t="shared" si="108"/>
        <v>0</v>
      </c>
      <c r="R457" s="2">
        <f>IF(D457='User Input'!$C$1,1,0)</f>
        <v>0</v>
      </c>
      <c r="S457" s="2">
        <f t="shared" si="112"/>
        <v>0</v>
      </c>
      <c r="T457" s="2">
        <f t="shared" si="113"/>
        <v>0</v>
      </c>
      <c r="U457" s="2">
        <f t="shared" si="109"/>
        <v>0</v>
      </c>
      <c r="V457" s="2">
        <f t="shared" si="110"/>
        <v>0</v>
      </c>
      <c r="W457" s="9">
        <f t="shared" si="111"/>
        <v>0</v>
      </c>
      <c r="X457" s="221"/>
      <c r="Y457" s="276"/>
      <c r="Z457" s="209"/>
      <c r="AA457" s="235"/>
      <c r="AB457" s="206"/>
      <c r="AC457" s="198"/>
      <c r="AD457" s="198"/>
      <c r="AE457" s="198"/>
      <c r="AF457" s="198"/>
      <c r="AG457" s="216"/>
      <c r="AH457" s="199"/>
      <c r="AI457" s="197"/>
      <c r="AJ457" s="197"/>
      <c r="AK457" s="113"/>
      <c r="AL457" s="113"/>
      <c r="AM457" s="113"/>
      <c r="AN457" s="2">
        <f t="shared" si="114"/>
        <v>0</v>
      </c>
      <c r="AO457" s="2">
        <f t="shared" si="115"/>
        <v>0</v>
      </c>
      <c r="AP457" s="2">
        <f>IF(AA457='User Input'!$C$1,1,0)</f>
        <v>0</v>
      </c>
      <c r="AQ457" s="2">
        <f t="shared" si="103"/>
        <v>0</v>
      </c>
      <c r="AR457" s="2">
        <f t="shared" si="104"/>
        <v>0</v>
      </c>
      <c r="AS457" s="2">
        <f t="shared" si="105"/>
        <v>0</v>
      </c>
      <c r="AT457" s="2">
        <f t="shared" si="106"/>
        <v>0</v>
      </c>
      <c r="AU457" s="9">
        <f t="shared" si="107"/>
        <v>0</v>
      </c>
    </row>
    <row r="458" spans="1:47" s="202" customFormat="1">
      <c r="A458" s="272"/>
      <c r="B458" s="272"/>
      <c r="C458" s="226"/>
      <c r="D458" s="235"/>
      <c r="E458" s="204"/>
      <c r="F458" s="198"/>
      <c r="G458" s="198"/>
      <c r="H458" s="198"/>
      <c r="I458" s="198"/>
      <c r="J458" s="117"/>
      <c r="K458" s="113"/>
      <c r="L458" s="113"/>
      <c r="M458" s="113"/>
      <c r="N458" s="113"/>
      <c r="O458" s="113"/>
      <c r="P458" s="205"/>
      <c r="Q458" s="2">
        <f t="shared" si="108"/>
        <v>0</v>
      </c>
      <c r="R458" s="2">
        <f>IF(D458='User Input'!$C$1,1,0)</f>
        <v>0</v>
      </c>
      <c r="S458" s="2">
        <f t="shared" si="112"/>
        <v>0</v>
      </c>
      <c r="T458" s="2">
        <f t="shared" si="113"/>
        <v>0</v>
      </c>
      <c r="U458" s="2">
        <f t="shared" si="109"/>
        <v>0</v>
      </c>
      <c r="V458" s="2">
        <f t="shared" si="110"/>
        <v>0</v>
      </c>
      <c r="W458" s="9">
        <f t="shared" si="111"/>
        <v>0</v>
      </c>
      <c r="X458" s="221"/>
      <c r="Y458" s="276"/>
      <c r="Z458" s="209"/>
      <c r="AA458" s="235"/>
      <c r="AB458" s="206"/>
      <c r="AC458" s="198"/>
      <c r="AD458" s="198"/>
      <c r="AE458" s="198"/>
      <c r="AF458" s="198"/>
      <c r="AG458" s="216"/>
      <c r="AH458" s="199"/>
      <c r="AI458" s="197"/>
      <c r="AJ458" s="197"/>
      <c r="AK458" s="113"/>
      <c r="AL458" s="113"/>
      <c r="AM458" s="113"/>
      <c r="AN458" s="2">
        <f t="shared" si="114"/>
        <v>0</v>
      </c>
      <c r="AO458" s="2">
        <f t="shared" si="115"/>
        <v>0</v>
      </c>
      <c r="AP458" s="2">
        <f>IF(AA458='User Input'!$C$1,1,0)</f>
        <v>0</v>
      </c>
      <c r="AQ458" s="2">
        <f t="shared" si="103"/>
        <v>0</v>
      </c>
      <c r="AR458" s="2">
        <f t="shared" si="104"/>
        <v>0</v>
      </c>
      <c r="AS458" s="2">
        <f t="shared" si="105"/>
        <v>0</v>
      </c>
      <c r="AT458" s="2">
        <f t="shared" si="106"/>
        <v>0</v>
      </c>
      <c r="AU458" s="9">
        <f t="shared" si="107"/>
        <v>0</v>
      </c>
    </row>
    <row r="459" spans="1:47" s="202" customFormat="1">
      <c r="A459" s="272"/>
      <c r="B459" s="272"/>
      <c r="C459" s="226"/>
      <c r="D459" s="235"/>
      <c r="E459" s="204"/>
      <c r="F459" s="198"/>
      <c r="G459" s="198"/>
      <c r="H459" s="198"/>
      <c r="I459" s="198"/>
      <c r="J459" s="117"/>
      <c r="K459" s="113"/>
      <c r="L459" s="113"/>
      <c r="M459" s="113"/>
      <c r="N459" s="113"/>
      <c r="O459" s="113"/>
      <c r="P459" s="205"/>
      <c r="Q459" s="2">
        <f t="shared" si="108"/>
        <v>0</v>
      </c>
      <c r="R459" s="2">
        <f>IF(D459='User Input'!$C$1,1,0)</f>
        <v>0</v>
      </c>
      <c r="S459" s="2">
        <f t="shared" si="112"/>
        <v>0</v>
      </c>
      <c r="T459" s="2">
        <f t="shared" si="113"/>
        <v>0</v>
      </c>
      <c r="U459" s="2">
        <f t="shared" si="109"/>
        <v>0</v>
      </c>
      <c r="V459" s="2">
        <f t="shared" si="110"/>
        <v>0</v>
      </c>
      <c r="W459" s="9">
        <f t="shared" si="111"/>
        <v>0</v>
      </c>
      <c r="X459" s="221"/>
      <c r="Y459" s="276"/>
      <c r="Z459" s="209"/>
      <c r="AA459" s="235"/>
      <c r="AB459" s="206"/>
      <c r="AC459" s="198"/>
      <c r="AD459" s="198"/>
      <c r="AE459" s="198"/>
      <c r="AF459" s="198"/>
      <c r="AG459" s="216"/>
      <c r="AH459" s="199"/>
      <c r="AI459" s="197"/>
      <c r="AJ459" s="197"/>
      <c r="AK459" s="113"/>
      <c r="AL459" s="113"/>
      <c r="AM459" s="113"/>
      <c r="AN459" s="2">
        <f t="shared" si="114"/>
        <v>0</v>
      </c>
      <c r="AO459" s="2">
        <f t="shared" si="115"/>
        <v>0</v>
      </c>
      <c r="AP459" s="2">
        <f>IF(AA459='User Input'!$C$1,1,0)</f>
        <v>0</v>
      </c>
      <c r="AQ459" s="2">
        <f t="shared" si="103"/>
        <v>0</v>
      </c>
      <c r="AR459" s="2">
        <f t="shared" si="104"/>
        <v>0</v>
      </c>
      <c r="AS459" s="2">
        <f t="shared" si="105"/>
        <v>0</v>
      </c>
      <c r="AT459" s="2">
        <f t="shared" si="106"/>
        <v>0</v>
      </c>
      <c r="AU459" s="9">
        <f t="shared" si="107"/>
        <v>0</v>
      </c>
    </row>
    <row r="460" spans="1:47" s="202" customFormat="1">
      <c r="A460" s="272"/>
      <c r="B460" s="272"/>
      <c r="C460" s="226"/>
      <c r="D460" s="235"/>
      <c r="E460" s="204"/>
      <c r="F460" s="198"/>
      <c r="G460" s="198"/>
      <c r="H460" s="198"/>
      <c r="I460" s="198"/>
      <c r="J460" s="117"/>
      <c r="K460" s="113"/>
      <c r="L460" s="113"/>
      <c r="M460" s="113"/>
      <c r="N460" s="113"/>
      <c r="O460" s="113"/>
      <c r="P460" s="205"/>
      <c r="Q460" s="2">
        <f t="shared" si="108"/>
        <v>0</v>
      </c>
      <c r="R460" s="2">
        <f>IF(D460='User Input'!$C$1,1,0)</f>
        <v>0</v>
      </c>
      <c r="S460" s="2">
        <f t="shared" si="112"/>
        <v>0</v>
      </c>
      <c r="T460" s="2">
        <f t="shared" si="113"/>
        <v>0</v>
      </c>
      <c r="U460" s="2">
        <f t="shared" si="109"/>
        <v>0</v>
      </c>
      <c r="V460" s="2">
        <f t="shared" si="110"/>
        <v>0</v>
      </c>
      <c r="W460" s="9">
        <f t="shared" si="111"/>
        <v>0</v>
      </c>
      <c r="X460" s="221"/>
      <c r="Y460" s="276"/>
      <c r="Z460" s="209"/>
      <c r="AA460" s="235"/>
      <c r="AB460" s="206"/>
      <c r="AC460" s="198"/>
      <c r="AD460" s="198"/>
      <c r="AE460" s="198"/>
      <c r="AF460" s="198"/>
      <c r="AG460" s="216"/>
      <c r="AH460" s="199"/>
      <c r="AI460" s="197"/>
      <c r="AJ460" s="197"/>
      <c r="AK460" s="113"/>
      <c r="AL460" s="113"/>
      <c r="AM460" s="113"/>
      <c r="AN460" s="2">
        <f t="shared" si="114"/>
        <v>0</v>
      </c>
      <c r="AO460" s="2">
        <f t="shared" si="115"/>
        <v>0</v>
      </c>
      <c r="AP460" s="2">
        <f>IF(AA460='User Input'!$C$1,1,0)</f>
        <v>0</v>
      </c>
      <c r="AQ460" s="2">
        <f t="shared" si="103"/>
        <v>0</v>
      </c>
      <c r="AR460" s="2">
        <f t="shared" si="104"/>
        <v>0</v>
      </c>
      <c r="AS460" s="2">
        <f t="shared" si="105"/>
        <v>0</v>
      </c>
      <c r="AT460" s="2">
        <f t="shared" si="106"/>
        <v>0</v>
      </c>
      <c r="AU460" s="9">
        <f t="shared" si="107"/>
        <v>0</v>
      </c>
    </row>
    <row r="461" spans="1:47" s="202" customFormat="1">
      <c r="A461" s="272"/>
      <c r="B461" s="272"/>
      <c r="C461" s="226"/>
      <c r="D461" s="235"/>
      <c r="E461" s="204"/>
      <c r="F461" s="198"/>
      <c r="G461" s="198"/>
      <c r="H461" s="198"/>
      <c r="I461" s="198"/>
      <c r="J461" s="117"/>
      <c r="K461" s="113"/>
      <c r="L461" s="113"/>
      <c r="M461" s="113"/>
      <c r="N461" s="113"/>
      <c r="O461" s="113"/>
      <c r="P461" s="205"/>
      <c r="Q461" s="2">
        <f t="shared" si="108"/>
        <v>0</v>
      </c>
      <c r="R461" s="2">
        <f>IF(D461='User Input'!$C$1,1,0)</f>
        <v>0</v>
      </c>
      <c r="S461" s="2">
        <f t="shared" si="112"/>
        <v>0</v>
      </c>
      <c r="T461" s="2">
        <f t="shared" si="113"/>
        <v>0</v>
      </c>
      <c r="U461" s="2">
        <f t="shared" si="109"/>
        <v>0</v>
      </c>
      <c r="V461" s="2">
        <f t="shared" si="110"/>
        <v>0</v>
      </c>
      <c r="W461" s="9">
        <f t="shared" si="111"/>
        <v>0</v>
      </c>
      <c r="X461" s="221"/>
      <c r="Y461" s="276"/>
      <c r="Z461" s="209"/>
      <c r="AA461" s="235"/>
      <c r="AB461" s="206"/>
      <c r="AC461" s="198"/>
      <c r="AD461" s="198"/>
      <c r="AE461" s="198"/>
      <c r="AF461" s="198"/>
      <c r="AG461" s="216"/>
      <c r="AH461" s="199"/>
      <c r="AI461" s="197"/>
      <c r="AJ461" s="197"/>
      <c r="AK461" s="113"/>
      <c r="AL461" s="113"/>
      <c r="AM461" s="113"/>
      <c r="AN461" s="2">
        <f t="shared" si="114"/>
        <v>0</v>
      </c>
      <c r="AO461" s="2">
        <f t="shared" si="115"/>
        <v>0</v>
      </c>
      <c r="AP461" s="2">
        <f>IF(AA461='User Input'!$C$1,1,0)</f>
        <v>0</v>
      </c>
      <c r="AQ461" s="2">
        <f t="shared" si="103"/>
        <v>0</v>
      </c>
      <c r="AR461" s="2">
        <f t="shared" si="104"/>
        <v>0</v>
      </c>
      <c r="AS461" s="2">
        <f t="shared" si="105"/>
        <v>0</v>
      </c>
      <c r="AT461" s="2">
        <f t="shared" si="106"/>
        <v>0</v>
      </c>
      <c r="AU461" s="9">
        <f t="shared" si="107"/>
        <v>0</v>
      </c>
    </row>
    <row r="462" spans="1:47" s="202" customFormat="1">
      <c r="A462" s="272"/>
      <c r="B462" s="272"/>
      <c r="C462" s="226"/>
      <c r="D462" s="235"/>
      <c r="E462" s="204"/>
      <c r="F462" s="198"/>
      <c r="G462" s="198"/>
      <c r="H462" s="198"/>
      <c r="I462" s="198"/>
      <c r="J462" s="117"/>
      <c r="K462" s="113"/>
      <c r="L462" s="113"/>
      <c r="M462" s="113"/>
      <c r="N462" s="113"/>
      <c r="O462" s="113"/>
      <c r="P462" s="205"/>
      <c r="Q462" s="2">
        <f t="shared" si="108"/>
        <v>0</v>
      </c>
      <c r="R462" s="2">
        <f>IF(D462='User Input'!$C$1,1,0)</f>
        <v>0</v>
      </c>
      <c r="S462" s="2">
        <f t="shared" si="112"/>
        <v>0</v>
      </c>
      <c r="T462" s="2">
        <f t="shared" si="113"/>
        <v>0</v>
      </c>
      <c r="U462" s="2">
        <f t="shared" si="109"/>
        <v>0</v>
      </c>
      <c r="V462" s="2">
        <f t="shared" si="110"/>
        <v>0</v>
      </c>
      <c r="W462" s="9">
        <f t="shared" si="111"/>
        <v>0</v>
      </c>
      <c r="X462" s="221"/>
      <c r="Y462" s="276"/>
      <c r="Z462" s="209"/>
      <c r="AA462" s="235"/>
      <c r="AB462" s="206"/>
      <c r="AC462" s="198"/>
      <c r="AD462" s="198"/>
      <c r="AE462" s="198"/>
      <c r="AF462" s="198"/>
      <c r="AG462" s="216"/>
      <c r="AH462" s="199"/>
      <c r="AI462" s="197"/>
      <c r="AJ462" s="197"/>
      <c r="AK462" s="113"/>
      <c r="AL462" s="113"/>
      <c r="AM462" s="113"/>
      <c r="AN462" s="2">
        <f t="shared" si="114"/>
        <v>0</v>
      </c>
      <c r="AO462" s="2">
        <f t="shared" si="115"/>
        <v>0</v>
      </c>
      <c r="AP462" s="2">
        <f>IF(AA462='User Input'!$C$1,1,0)</f>
        <v>0</v>
      </c>
      <c r="AQ462" s="2">
        <f t="shared" si="103"/>
        <v>0</v>
      </c>
      <c r="AR462" s="2">
        <f t="shared" si="104"/>
        <v>0</v>
      </c>
      <c r="AS462" s="2">
        <f t="shared" si="105"/>
        <v>0</v>
      </c>
      <c r="AT462" s="2">
        <f t="shared" si="106"/>
        <v>0</v>
      </c>
      <c r="AU462" s="9">
        <f t="shared" si="107"/>
        <v>0</v>
      </c>
    </row>
    <row r="463" spans="1:47" s="202" customFormat="1">
      <c r="A463" s="272"/>
      <c r="B463" s="272"/>
      <c r="C463" s="226"/>
      <c r="D463" s="235"/>
      <c r="E463" s="204"/>
      <c r="F463" s="198"/>
      <c r="G463" s="198"/>
      <c r="H463" s="198"/>
      <c r="I463" s="198"/>
      <c r="J463" s="117"/>
      <c r="K463" s="113"/>
      <c r="L463" s="113"/>
      <c r="M463" s="113"/>
      <c r="N463" s="113"/>
      <c r="O463" s="113"/>
      <c r="P463" s="205"/>
      <c r="Q463" s="2">
        <f t="shared" si="108"/>
        <v>0</v>
      </c>
      <c r="R463" s="2">
        <f>IF(D463='User Input'!$C$1,1,0)</f>
        <v>0</v>
      </c>
      <c r="S463" s="2">
        <f t="shared" si="112"/>
        <v>0</v>
      </c>
      <c r="T463" s="2">
        <f t="shared" si="113"/>
        <v>0</v>
      </c>
      <c r="U463" s="2">
        <f t="shared" si="109"/>
        <v>0</v>
      </c>
      <c r="V463" s="2">
        <f t="shared" si="110"/>
        <v>0</v>
      </c>
      <c r="W463" s="9">
        <f t="shared" si="111"/>
        <v>0</v>
      </c>
      <c r="X463" s="221"/>
      <c r="Y463" s="276"/>
      <c r="Z463" s="209"/>
      <c r="AA463" s="235"/>
      <c r="AB463" s="206"/>
      <c r="AC463" s="198"/>
      <c r="AD463" s="198"/>
      <c r="AE463" s="198"/>
      <c r="AF463" s="198"/>
      <c r="AG463" s="216"/>
      <c r="AH463" s="199"/>
      <c r="AI463" s="197"/>
      <c r="AJ463" s="197"/>
      <c r="AK463" s="113"/>
      <c r="AL463" s="113"/>
      <c r="AM463" s="113"/>
      <c r="AN463" s="2">
        <f t="shared" si="114"/>
        <v>0</v>
      </c>
      <c r="AO463" s="2">
        <f t="shared" si="115"/>
        <v>0</v>
      </c>
      <c r="AP463" s="2">
        <f>IF(AA463='User Input'!$C$1,1,0)</f>
        <v>0</v>
      </c>
      <c r="AQ463" s="2">
        <f t="shared" si="103"/>
        <v>0</v>
      </c>
      <c r="AR463" s="2">
        <f t="shared" si="104"/>
        <v>0</v>
      </c>
      <c r="AS463" s="2">
        <f t="shared" si="105"/>
        <v>0</v>
      </c>
      <c r="AT463" s="2">
        <f t="shared" si="106"/>
        <v>0</v>
      </c>
      <c r="AU463" s="9">
        <f t="shared" si="107"/>
        <v>0</v>
      </c>
    </row>
    <row r="464" spans="1:47" s="202" customFormat="1">
      <c r="A464" s="272"/>
      <c r="B464" s="272"/>
      <c r="C464" s="226"/>
      <c r="D464" s="235"/>
      <c r="E464" s="204"/>
      <c r="F464" s="198"/>
      <c r="G464" s="198"/>
      <c r="H464" s="198"/>
      <c r="I464" s="198"/>
      <c r="J464" s="117"/>
      <c r="K464" s="113"/>
      <c r="L464" s="113"/>
      <c r="M464" s="113"/>
      <c r="N464" s="113"/>
      <c r="O464" s="113"/>
      <c r="P464" s="205"/>
      <c r="Q464" s="2">
        <f t="shared" si="108"/>
        <v>0</v>
      </c>
      <c r="R464" s="2">
        <f>IF(D464='User Input'!$C$1,1,0)</f>
        <v>0</v>
      </c>
      <c r="S464" s="2">
        <f t="shared" si="112"/>
        <v>0</v>
      </c>
      <c r="T464" s="2">
        <f t="shared" si="113"/>
        <v>0</v>
      </c>
      <c r="U464" s="2">
        <f t="shared" si="109"/>
        <v>0</v>
      </c>
      <c r="V464" s="2">
        <f t="shared" si="110"/>
        <v>0</v>
      </c>
      <c r="W464" s="9">
        <f t="shared" si="111"/>
        <v>0</v>
      </c>
      <c r="X464" s="221"/>
      <c r="Y464" s="276"/>
      <c r="Z464" s="226"/>
      <c r="AA464" s="235"/>
      <c r="AB464" s="206"/>
      <c r="AC464" s="198"/>
      <c r="AD464" s="198"/>
      <c r="AE464" s="198"/>
      <c r="AF464" s="198"/>
      <c r="AG464" s="216"/>
      <c r="AH464" s="199"/>
      <c r="AI464" s="197"/>
      <c r="AJ464" s="197"/>
      <c r="AK464" s="113"/>
      <c r="AL464" s="113"/>
      <c r="AM464" s="113"/>
      <c r="AN464" s="2">
        <f t="shared" si="114"/>
        <v>0</v>
      </c>
      <c r="AO464" s="2">
        <f t="shared" si="115"/>
        <v>0</v>
      </c>
      <c r="AP464" s="2">
        <f>IF(AA464='User Input'!$C$1,1,0)</f>
        <v>0</v>
      </c>
      <c r="AQ464" s="2">
        <f t="shared" si="103"/>
        <v>0</v>
      </c>
      <c r="AR464" s="2">
        <f t="shared" si="104"/>
        <v>0</v>
      </c>
      <c r="AS464" s="2">
        <f t="shared" si="105"/>
        <v>0</v>
      </c>
      <c r="AT464" s="2">
        <f t="shared" si="106"/>
        <v>0</v>
      </c>
      <c r="AU464" s="9">
        <f t="shared" si="107"/>
        <v>0</v>
      </c>
    </row>
    <row r="465" spans="1:47" s="202" customFormat="1">
      <c r="A465" s="272"/>
      <c r="B465" s="272"/>
      <c r="C465" s="226"/>
      <c r="D465" s="235"/>
      <c r="E465" s="204"/>
      <c r="F465" s="198"/>
      <c r="G465" s="198"/>
      <c r="H465" s="198"/>
      <c r="I465" s="198"/>
      <c r="J465" s="117"/>
      <c r="K465" s="113"/>
      <c r="L465" s="113"/>
      <c r="M465" s="113"/>
      <c r="N465" s="113"/>
      <c r="O465" s="113"/>
      <c r="P465" s="205"/>
      <c r="Q465" s="2">
        <f t="shared" si="108"/>
        <v>0</v>
      </c>
      <c r="R465" s="2">
        <f>IF(D465='User Input'!$C$1,1,0)</f>
        <v>0</v>
      </c>
      <c r="S465" s="2">
        <f t="shared" si="112"/>
        <v>0</v>
      </c>
      <c r="T465" s="2">
        <f t="shared" si="113"/>
        <v>0</v>
      </c>
      <c r="U465" s="2">
        <f t="shared" si="109"/>
        <v>0</v>
      </c>
      <c r="V465" s="2">
        <f t="shared" si="110"/>
        <v>0</v>
      </c>
      <c r="W465" s="9">
        <f t="shared" si="111"/>
        <v>0</v>
      </c>
      <c r="X465" s="221"/>
      <c r="Y465" s="276"/>
      <c r="Z465" s="226"/>
      <c r="AA465" s="235"/>
      <c r="AB465" s="206"/>
      <c r="AC465" s="198"/>
      <c r="AD465" s="198"/>
      <c r="AE465" s="198"/>
      <c r="AF465" s="198"/>
      <c r="AG465" s="216"/>
      <c r="AH465" s="199"/>
      <c r="AI465" s="197"/>
      <c r="AJ465" s="197"/>
      <c r="AK465" s="113"/>
      <c r="AL465" s="113"/>
      <c r="AM465" s="113"/>
      <c r="AN465" s="2">
        <f t="shared" si="114"/>
        <v>0</v>
      </c>
      <c r="AO465" s="2">
        <f t="shared" si="115"/>
        <v>0</v>
      </c>
      <c r="AP465" s="2">
        <f>IF(AA465='User Input'!$C$1,1,0)</f>
        <v>0</v>
      </c>
      <c r="AQ465" s="2">
        <f t="shared" si="103"/>
        <v>0</v>
      </c>
      <c r="AR465" s="2">
        <f t="shared" si="104"/>
        <v>0</v>
      </c>
      <c r="AS465" s="2">
        <f t="shared" si="105"/>
        <v>0</v>
      </c>
      <c r="AT465" s="2">
        <f t="shared" si="106"/>
        <v>0</v>
      </c>
      <c r="AU465" s="9">
        <f t="shared" si="107"/>
        <v>0</v>
      </c>
    </row>
    <row r="466" spans="1:47" s="202" customFormat="1">
      <c r="A466" s="272"/>
      <c r="B466" s="272"/>
      <c r="C466" s="226"/>
      <c r="D466" s="235"/>
      <c r="E466" s="204"/>
      <c r="F466" s="198"/>
      <c r="G466" s="198"/>
      <c r="H466" s="198"/>
      <c r="I466" s="198"/>
      <c r="J466" s="117"/>
      <c r="K466" s="113"/>
      <c r="L466" s="113"/>
      <c r="M466" s="113"/>
      <c r="N466" s="113"/>
      <c r="O466" s="113"/>
      <c r="P466" s="205"/>
      <c r="Q466" s="2">
        <f t="shared" si="108"/>
        <v>0</v>
      </c>
      <c r="R466" s="2">
        <f>IF(D466='User Input'!$C$1,1,0)</f>
        <v>0</v>
      </c>
      <c r="S466" s="2">
        <f t="shared" si="112"/>
        <v>0</v>
      </c>
      <c r="T466" s="2">
        <f t="shared" si="113"/>
        <v>0</v>
      </c>
      <c r="U466" s="2">
        <f t="shared" si="109"/>
        <v>0</v>
      </c>
      <c r="V466" s="2">
        <f t="shared" si="110"/>
        <v>0</v>
      </c>
      <c r="W466" s="9">
        <f t="shared" si="111"/>
        <v>0</v>
      </c>
      <c r="X466" s="221"/>
      <c r="Y466" s="276"/>
      <c r="Z466" s="209"/>
      <c r="AA466" s="235"/>
      <c r="AB466" s="206"/>
      <c r="AC466" s="198"/>
      <c r="AD466" s="198"/>
      <c r="AE466" s="198"/>
      <c r="AF466" s="198"/>
      <c r="AG466" s="216"/>
      <c r="AH466" s="199"/>
      <c r="AI466" s="197"/>
      <c r="AJ466" s="197"/>
      <c r="AK466" s="113"/>
      <c r="AL466" s="113"/>
      <c r="AM466" s="113"/>
      <c r="AN466" s="2">
        <f t="shared" si="114"/>
        <v>0</v>
      </c>
      <c r="AO466" s="2">
        <f t="shared" si="115"/>
        <v>0</v>
      </c>
      <c r="AP466" s="2">
        <f>IF(AA466='User Input'!$C$1,1,0)</f>
        <v>0</v>
      </c>
      <c r="AQ466" s="2">
        <f t="shared" si="103"/>
        <v>0</v>
      </c>
      <c r="AR466" s="2">
        <f t="shared" si="104"/>
        <v>0</v>
      </c>
      <c r="AS466" s="2">
        <f t="shared" si="105"/>
        <v>0</v>
      </c>
      <c r="AT466" s="2">
        <f t="shared" si="106"/>
        <v>0</v>
      </c>
      <c r="AU466" s="9">
        <f t="shared" si="107"/>
        <v>0</v>
      </c>
    </row>
    <row r="467" spans="1:47" s="202" customFormat="1">
      <c r="A467" s="272"/>
      <c r="B467" s="272"/>
      <c r="C467" s="226"/>
      <c r="D467" s="235"/>
      <c r="E467" s="204"/>
      <c r="F467" s="198"/>
      <c r="G467" s="198"/>
      <c r="H467" s="198"/>
      <c r="I467" s="198"/>
      <c r="J467" s="117"/>
      <c r="K467" s="113"/>
      <c r="L467" s="113"/>
      <c r="M467" s="113"/>
      <c r="N467" s="113"/>
      <c r="O467" s="113"/>
      <c r="P467" s="205"/>
      <c r="Q467" s="2">
        <f t="shared" si="108"/>
        <v>0</v>
      </c>
      <c r="R467" s="2">
        <f>IF(D467='User Input'!$C$1,1,0)</f>
        <v>0</v>
      </c>
      <c r="S467" s="2">
        <f t="shared" si="112"/>
        <v>0</v>
      </c>
      <c r="T467" s="2">
        <f t="shared" si="113"/>
        <v>0</v>
      </c>
      <c r="U467" s="2">
        <f t="shared" si="109"/>
        <v>0</v>
      </c>
      <c r="V467" s="2">
        <f t="shared" si="110"/>
        <v>0</v>
      </c>
      <c r="W467" s="9">
        <f t="shared" si="111"/>
        <v>0</v>
      </c>
      <c r="X467" s="221"/>
      <c r="Y467" s="276"/>
      <c r="Z467" s="226"/>
      <c r="AA467" s="235"/>
      <c r="AB467" s="206"/>
      <c r="AC467" s="198"/>
      <c r="AD467" s="198"/>
      <c r="AE467" s="198"/>
      <c r="AF467" s="198"/>
      <c r="AG467" s="216"/>
      <c r="AH467" s="199"/>
      <c r="AI467" s="197"/>
      <c r="AJ467" s="197"/>
      <c r="AK467" s="113"/>
      <c r="AL467" s="113"/>
      <c r="AM467" s="113"/>
      <c r="AN467" s="2">
        <f t="shared" si="114"/>
        <v>0</v>
      </c>
      <c r="AO467" s="2">
        <f t="shared" si="115"/>
        <v>0</v>
      </c>
      <c r="AP467" s="2">
        <f>IF(AA467='User Input'!$C$1,1,0)</f>
        <v>0</v>
      </c>
      <c r="AQ467" s="2">
        <f t="shared" si="103"/>
        <v>0</v>
      </c>
      <c r="AR467" s="2">
        <f t="shared" si="104"/>
        <v>0</v>
      </c>
      <c r="AS467" s="2">
        <f t="shared" si="105"/>
        <v>0</v>
      </c>
      <c r="AT467" s="2">
        <f t="shared" si="106"/>
        <v>0</v>
      </c>
      <c r="AU467" s="9">
        <f t="shared" si="107"/>
        <v>0</v>
      </c>
    </row>
    <row r="468" spans="1:47" s="202" customFormat="1">
      <c r="A468" s="272"/>
      <c r="B468" s="272"/>
      <c r="C468" s="226"/>
      <c r="D468" s="235"/>
      <c r="E468" s="204"/>
      <c r="F468" s="198"/>
      <c r="G468" s="198"/>
      <c r="H468" s="198"/>
      <c r="I468" s="198"/>
      <c r="J468" s="117"/>
      <c r="K468" s="113"/>
      <c r="L468" s="113"/>
      <c r="M468" s="113"/>
      <c r="N468" s="113"/>
      <c r="O468" s="113"/>
      <c r="P468" s="205"/>
      <c r="Q468" s="2">
        <f t="shared" si="108"/>
        <v>0</v>
      </c>
      <c r="R468" s="2">
        <f>IF(D468='User Input'!$C$1,1,0)</f>
        <v>0</v>
      </c>
      <c r="S468" s="2">
        <f t="shared" si="112"/>
        <v>0</v>
      </c>
      <c r="T468" s="2">
        <f t="shared" si="113"/>
        <v>0</v>
      </c>
      <c r="U468" s="2">
        <f t="shared" si="109"/>
        <v>0</v>
      </c>
      <c r="V468" s="2">
        <f t="shared" si="110"/>
        <v>0</v>
      </c>
      <c r="W468" s="9">
        <f t="shared" si="111"/>
        <v>0</v>
      </c>
      <c r="X468" s="221"/>
      <c r="Y468" s="276"/>
      <c r="Z468" s="226"/>
      <c r="AA468" s="235"/>
      <c r="AB468" s="206"/>
      <c r="AC468" s="198"/>
      <c r="AD468" s="198"/>
      <c r="AE468" s="198"/>
      <c r="AF468" s="198"/>
      <c r="AG468" s="216"/>
      <c r="AH468" s="199"/>
      <c r="AI468" s="197"/>
      <c r="AJ468" s="197"/>
      <c r="AK468" s="113"/>
      <c r="AL468" s="113"/>
      <c r="AM468" s="113"/>
      <c r="AN468" s="2">
        <f t="shared" si="114"/>
        <v>0</v>
      </c>
      <c r="AO468" s="2">
        <f t="shared" si="115"/>
        <v>0</v>
      </c>
      <c r="AP468" s="2">
        <f>IF(AA468='User Input'!$C$1,1,0)</f>
        <v>0</v>
      </c>
      <c r="AQ468" s="2">
        <f t="shared" si="103"/>
        <v>0</v>
      </c>
      <c r="AR468" s="2">
        <f t="shared" si="104"/>
        <v>0</v>
      </c>
      <c r="AS468" s="2">
        <f t="shared" si="105"/>
        <v>0</v>
      </c>
      <c r="AT468" s="2">
        <f t="shared" si="106"/>
        <v>0</v>
      </c>
      <c r="AU468" s="9">
        <f t="shared" si="107"/>
        <v>0</v>
      </c>
    </row>
    <row r="469" spans="1:47" s="202" customFormat="1">
      <c r="A469" s="272"/>
      <c r="B469" s="272"/>
      <c r="C469" s="226"/>
      <c r="D469" s="235"/>
      <c r="E469" s="204"/>
      <c r="F469" s="198"/>
      <c r="G469" s="198"/>
      <c r="H469" s="198"/>
      <c r="I469" s="198"/>
      <c r="J469" s="117"/>
      <c r="K469" s="113"/>
      <c r="L469" s="113"/>
      <c r="M469" s="113"/>
      <c r="N469" s="113"/>
      <c r="O469" s="113"/>
      <c r="P469" s="205"/>
      <c r="Q469" s="2">
        <f t="shared" si="108"/>
        <v>0</v>
      </c>
      <c r="R469" s="2">
        <f>IF(D469='User Input'!$C$1,1,0)</f>
        <v>0</v>
      </c>
      <c r="S469" s="2">
        <f t="shared" si="112"/>
        <v>0</v>
      </c>
      <c r="T469" s="2">
        <f t="shared" si="113"/>
        <v>0</v>
      </c>
      <c r="U469" s="2">
        <f t="shared" si="109"/>
        <v>0</v>
      </c>
      <c r="V469" s="2">
        <f t="shared" si="110"/>
        <v>0</v>
      </c>
      <c r="W469" s="9">
        <f t="shared" si="111"/>
        <v>0</v>
      </c>
      <c r="X469" s="221"/>
      <c r="Y469" s="276"/>
      <c r="Z469" s="226"/>
      <c r="AA469" s="235"/>
      <c r="AB469" s="206"/>
      <c r="AC469" s="198"/>
      <c r="AD469" s="198"/>
      <c r="AE469" s="198"/>
      <c r="AF469" s="198"/>
      <c r="AG469" s="216"/>
      <c r="AH469" s="199"/>
      <c r="AI469" s="197"/>
      <c r="AJ469" s="197"/>
      <c r="AK469" s="113"/>
      <c r="AL469" s="113"/>
      <c r="AM469" s="113"/>
      <c r="AN469" s="2">
        <f t="shared" si="114"/>
        <v>0</v>
      </c>
      <c r="AO469" s="2">
        <f t="shared" si="115"/>
        <v>0</v>
      </c>
      <c r="AP469" s="2">
        <f>IF(AA469='User Input'!$C$1,1,0)</f>
        <v>0</v>
      </c>
      <c r="AQ469" s="2">
        <f t="shared" si="103"/>
        <v>0</v>
      </c>
      <c r="AR469" s="2">
        <f t="shared" si="104"/>
        <v>0</v>
      </c>
      <c r="AS469" s="2">
        <f t="shared" si="105"/>
        <v>0</v>
      </c>
      <c r="AT469" s="2">
        <f t="shared" si="106"/>
        <v>0</v>
      </c>
      <c r="AU469" s="9">
        <f t="shared" si="107"/>
        <v>0</v>
      </c>
    </row>
    <row r="470" spans="1:47" s="202" customFormat="1">
      <c r="A470" s="272"/>
      <c r="B470" s="272"/>
      <c r="C470" s="226"/>
      <c r="D470" s="235"/>
      <c r="E470" s="204"/>
      <c r="F470" s="198"/>
      <c r="G470" s="198"/>
      <c r="H470" s="198"/>
      <c r="I470" s="198"/>
      <c r="J470" s="117"/>
      <c r="K470" s="113"/>
      <c r="L470" s="113"/>
      <c r="M470" s="113"/>
      <c r="N470" s="113"/>
      <c r="O470" s="113"/>
      <c r="P470" s="205"/>
      <c r="Q470" s="2">
        <f t="shared" si="108"/>
        <v>0</v>
      </c>
      <c r="R470" s="2">
        <f>IF(D470='User Input'!$C$1,1,0)</f>
        <v>0</v>
      </c>
      <c r="S470" s="2">
        <f t="shared" si="112"/>
        <v>0</v>
      </c>
      <c r="T470" s="2">
        <f t="shared" si="113"/>
        <v>0</v>
      </c>
      <c r="U470" s="2">
        <f t="shared" si="109"/>
        <v>0</v>
      </c>
      <c r="V470" s="2">
        <f t="shared" si="110"/>
        <v>0</v>
      </c>
      <c r="W470" s="9">
        <f t="shared" si="111"/>
        <v>0</v>
      </c>
      <c r="X470" s="221"/>
      <c r="Y470" s="276"/>
      <c r="Z470" s="209"/>
      <c r="AA470" s="235"/>
      <c r="AB470" s="206"/>
      <c r="AC470" s="198"/>
      <c r="AD470" s="198"/>
      <c r="AE470" s="198"/>
      <c r="AF470" s="198"/>
      <c r="AG470" s="216"/>
      <c r="AH470" s="199"/>
      <c r="AI470" s="197"/>
      <c r="AJ470" s="197"/>
      <c r="AK470" s="113"/>
      <c r="AL470" s="113"/>
      <c r="AM470" s="113"/>
      <c r="AN470" s="2">
        <f t="shared" si="114"/>
        <v>0</v>
      </c>
      <c r="AO470" s="2">
        <f t="shared" si="115"/>
        <v>0</v>
      </c>
      <c r="AP470" s="2">
        <f>IF(AA470='User Input'!$C$1,1,0)</f>
        <v>0</v>
      </c>
      <c r="AQ470" s="2">
        <f t="shared" si="103"/>
        <v>0</v>
      </c>
      <c r="AR470" s="2">
        <f t="shared" si="104"/>
        <v>0</v>
      </c>
      <c r="AS470" s="2">
        <f t="shared" si="105"/>
        <v>0</v>
      </c>
      <c r="AT470" s="2">
        <f t="shared" si="106"/>
        <v>0</v>
      </c>
      <c r="AU470" s="9">
        <f t="shared" si="107"/>
        <v>0</v>
      </c>
    </row>
    <row r="471" spans="1:47" s="202" customFormat="1">
      <c r="A471" s="272"/>
      <c r="B471" s="272"/>
      <c r="C471" s="226"/>
      <c r="D471" s="235"/>
      <c r="E471" s="204"/>
      <c r="F471" s="198"/>
      <c r="G471" s="198"/>
      <c r="H471" s="198"/>
      <c r="I471" s="198"/>
      <c r="J471" s="117"/>
      <c r="K471" s="113"/>
      <c r="L471" s="113"/>
      <c r="M471" s="113"/>
      <c r="N471" s="113"/>
      <c r="O471" s="113"/>
      <c r="P471" s="205"/>
      <c r="Q471" s="2">
        <f t="shared" si="108"/>
        <v>0</v>
      </c>
      <c r="R471" s="2">
        <f>IF(D471='User Input'!$C$1,1,0)</f>
        <v>0</v>
      </c>
      <c r="S471" s="2">
        <f t="shared" si="112"/>
        <v>0</v>
      </c>
      <c r="T471" s="2">
        <f t="shared" si="113"/>
        <v>0</v>
      </c>
      <c r="U471" s="2">
        <f t="shared" si="109"/>
        <v>0</v>
      </c>
      <c r="V471" s="2">
        <f t="shared" si="110"/>
        <v>0</v>
      </c>
      <c r="W471" s="9">
        <f t="shared" si="111"/>
        <v>0</v>
      </c>
      <c r="X471" s="221"/>
      <c r="Y471" s="276"/>
      <c r="Z471" s="209"/>
      <c r="AA471" s="235"/>
      <c r="AB471" s="206"/>
      <c r="AC471" s="198"/>
      <c r="AD471" s="198"/>
      <c r="AE471" s="198"/>
      <c r="AF471" s="198"/>
      <c r="AG471" s="216"/>
      <c r="AH471" s="199"/>
      <c r="AI471" s="197"/>
      <c r="AJ471" s="197"/>
      <c r="AK471" s="113"/>
      <c r="AL471" s="113"/>
      <c r="AM471" s="113"/>
      <c r="AN471" s="2">
        <f t="shared" si="114"/>
        <v>0</v>
      </c>
      <c r="AO471" s="2">
        <f t="shared" si="115"/>
        <v>0</v>
      </c>
      <c r="AP471" s="2">
        <f>IF(AA471='User Input'!$C$1,1,0)</f>
        <v>0</v>
      </c>
      <c r="AQ471" s="2">
        <f t="shared" si="103"/>
        <v>0</v>
      </c>
      <c r="AR471" s="2">
        <f t="shared" si="104"/>
        <v>0</v>
      </c>
      <c r="AS471" s="2">
        <f t="shared" si="105"/>
        <v>0</v>
      </c>
      <c r="AT471" s="2">
        <f t="shared" si="106"/>
        <v>0</v>
      </c>
      <c r="AU471" s="9">
        <f t="shared" si="107"/>
        <v>0</v>
      </c>
    </row>
    <row r="472" spans="1:47" s="202" customFormat="1">
      <c r="A472" s="272"/>
      <c r="B472" s="272"/>
      <c r="C472" s="226"/>
      <c r="D472" s="235"/>
      <c r="E472" s="204"/>
      <c r="F472" s="198"/>
      <c r="G472" s="198"/>
      <c r="H472" s="198"/>
      <c r="I472" s="198"/>
      <c r="J472" s="117"/>
      <c r="K472" s="113"/>
      <c r="L472" s="113"/>
      <c r="M472" s="113"/>
      <c r="N472" s="113"/>
      <c r="O472" s="113"/>
      <c r="P472" s="205"/>
      <c r="Q472" s="2">
        <f t="shared" si="108"/>
        <v>0</v>
      </c>
      <c r="R472" s="2">
        <f>IF(D472='User Input'!$C$1,1,0)</f>
        <v>0</v>
      </c>
      <c r="S472" s="2">
        <f t="shared" si="112"/>
        <v>0</v>
      </c>
      <c r="T472" s="2">
        <f t="shared" si="113"/>
        <v>0</v>
      </c>
      <c r="U472" s="2">
        <f t="shared" si="109"/>
        <v>0</v>
      </c>
      <c r="V472" s="2">
        <f t="shared" si="110"/>
        <v>0</v>
      </c>
      <c r="W472" s="9">
        <f t="shared" si="111"/>
        <v>0</v>
      </c>
      <c r="X472" s="221"/>
      <c r="Y472" s="276"/>
      <c r="Z472" s="209"/>
      <c r="AA472" s="235"/>
      <c r="AB472" s="206"/>
      <c r="AC472" s="198"/>
      <c r="AD472" s="198"/>
      <c r="AE472" s="198"/>
      <c r="AF472" s="198"/>
      <c r="AG472" s="216"/>
      <c r="AH472" s="199"/>
      <c r="AI472" s="197"/>
      <c r="AJ472" s="197"/>
      <c r="AK472" s="113"/>
      <c r="AL472" s="113"/>
      <c r="AM472" s="113"/>
      <c r="AN472" s="2">
        <f t="shared" si="114"/>
        <v>0</v>
      </c>
      <c r="AO472" s="2">
        <f t="shared" si="115"/>
        <v>0</v>
      </c>
      <c r="AP472" s="2">
        <f>IF(AA472='User Input'!$C$1,1,0)</f>
        <v>0</v>
      </c>
      <c r="AQ472" s="2">
        <f t="shared" si="103"/>
        <v>0</v>
      </c>
      <c r="AR472" s="2">
        <f t="shared" si="104"/>
        <v>0</v>
      </c>
      <c r="AS472" s="2">
        <f t="shared" si="105"/>
        <v>0</v>
      </c>
      <c r="AT472" s="2">
        <f t="shared" si="106"/>
        <v>0</v>
      </c>
      <c r="AU472" s="9">
        <f t="shared" si="107"/>
        <v>0</v>
      </c>
    </row>
    <row r="473" spans="1:47" s="202" customFormat="1">
      <c r="A473" s="272"/>
      <c r="B473" s="272"/>
      <c r="C473" s="226"/>
      <c r="D473" s="235"/>
      <c r="E473" s="204"/>
      <c r="F473" s="198"/>
      <c r="G473" s="198"/>
      <c r="H473" s="198"/>
      <c r="I473" s="198"/>
      <c r="J473" s="117"/>
      <c r="K473" s="113"/>
      <c r="L473" s="113"/>
      <c r="M473" s="113"/>
      <c r="N473" s="113"/>
      <c r="O473" s="113"/>
      <c r="P473" s="205"/>
      <c r="Q473" s="2">
        <f t="shared" si="108"/>
        <v>0</v>
      </c>
      <c r="R473" s="2">
        <f>IF(D473='User Input'!$C$1,1,0)</f>
        <v>0</v>
      </c>
      <c r="S473" s="2">
        <f t="shared" si="112"/>
        <v>0</v>
      </c>
      <c r="T473" s="2">
        <f t="shared" si="113"/>
        <v>0</v>
      </c>
      <c r="U473" s="2">
        <f t="shared" si="109"/>
        <v>0</v>
      </c>
      <c r="V473" s="2">
        <f t="shared" si="110"/>
        <v>0</v>
      </c>
      <c r="W473" s="9">
        <f t="shared" si="111"/>
        <v>0</v>
      </c>
      <c r="X473" s="221"/>
      <c r="Y473" s="276"/>
      <c r="Z473" s="209"/>
      <c r="AA473" s="235"/>
      <c r="AB473" s="206"/>
      <c r="AC473" s="198"/>
      <c r="AD473" s="198"/>
      <c r="AE473" s="198"/>
      <c r="AF473" s="198"/>
      <c r="AG473" s="216"/>
      <c r="AH473" s="199"/>
      <c r="AI473" s="197"/>
      <c r="AJ473" s="197"/>
      <c r="AK473" s="113"/>
      <c r="AL473" s="113"/>
      <c r="AM473" s="113"/>
      <c r="AN473" s="2">
        <f t="shared" si="114"/>
        <v>0</v>
      </c>
      <c r="AO473" s="2">
        <f t="shared" si="115"/>
        <v>0</v>
      </c>
      <c r="AP473" s="2">
        <f>IF(AA473='User Input'!$C$1,1,0)</f>
        <v>0</v>
      </c>
      <c r="AQ473" s="2">
        <f t="shared" si="103"/>
        <v>0</v>
      </c>
      <c r="AR473" s="2">
        <f t="shared" si="104"/>
        <v>0</v>
      </c>
      <c r="AS473" s="2">
        <f t="shared" si="105"/>
        <v>0</v>
      </c>
      <c r="AT473" s="2">
        <f t="shared" si="106"/>
        <v>0</v>
      </c>
      <c r="AU473" s="9">
        <f t="shared" si="107"/>
        <v>0</v>
      </c>
    </row>
    <row r="474" spans="1:47" s="202" customFormat="1">
      <c r="A474" s="272"/>
      <c r="B474" s="272"/>
      <c r="C474" s="226"/>
      <c r="D474" s="235"/>
      <c r="E474" s="204"/>
      <c r="F474" s="198"/>
      <c r="G474" s="198"/>
      <c r="H474" s="198"/>
      <c r="I474" s="198"/>
      <c r="J474" s="117"/>
      <c r="K474" s="113"/>
      <c r="L474" s="113"/>
      <c r="M474" s="113"/>
      <c r="N474" s="113"/>
      <c r="O474" s="113"/>
      <c r="P474" s="205"/>
      <c r="Q474" s="2">
        <f t="shared" si="108"/>
        <v>0</v>
      </c>
      <c r="R474" s="2">
        <f>IF(D474='User Input'!$C$1,1,0)</f>
        <v>0</v>
      </c>
      <c r="S474" s="2">
        <f t="shared" si="112"/>
        <v>0</v>
      </c>
      <c r="T474" s="2">
        <f t="shared" si="113"/>
        <v>0</v>
      </c>
      <c r="U474" s="2">
        <f t="shared" si="109"/>
        <v>0</v>
      </c>
      <c r="V474" s="2">
        <f t="shared" si="110"/>
        <v>0</v>
      </c>
      <c r="W474" s="9">
        <f t="shared" si="111"/>
        <v>0</v>
      </c>
      <c r="X474" s="221"/>
      <c r="Y474" s="276"/>
      <c r="Z474" s="209"/>
      <c r="AA474" s="235"/>
      <c r="AB474" s="206"/>
      <c r="AC474" s="198"/>
      <c r="AD474" s="198"/>
      <c r="AE474" s="198"/>
      <c r="AF474" s="198"/>
      <c r="AG474" s="216"/>
      <c r="AH474" s="199"/>
      <c r="AI474" s="197"/>
      <c r="AJ474" s="197"/>
      <c r="AK474" s="113"/>
      <c r="AL474" s="113"/>
      <c r="AM474" s="113"/>
      <c r="AN474" s="2">
        <f t="shared" si="114"/>
        <v>0</v>
      </c>
      <c r="AO474" s="2">
        <f t="shared" si="115"/>
        <v>0</v>
      </c>
      <c r="AP474" s="2">
        <f>IF(AA474='User Input'!$C$1,1,0)</f>
        <v>0</v>
      </c>
      <c r="AQ474" s="2">
        <f t="shared" si="103"/>
        <v>0</v>
      </c>
      <c r="AR474" s="2">
        <f t="shared" si="104"/>
        <v>0</v>
      </c>
      <c r="AS474" s="2">
        <f t="shared" si="105"/>
        <v>0</v>
      </c>
      <c r="AT474" s="2">
        <f t="shared" si="106"/>
        <v>0</v>
      </c>
      <c r="AU474" s="9">
        <f t="shared" si="107"/>
        <v>0</v>
      </c>
    </row>
    <row r="475" spans="1:47" s="202" customFormat="1">
      <c r="A475" s="272"/>
      <c r="B475" s="272"/>
      <c r="C475" s="226"/>
      <c r="D475" s="235"/>
      <c r="E475" s="204"/>
      <c r="F475" s="198"/>
      <c r="G475" s="198"/>
      <c r="H475" s="198"/>
      <c r="I475" s="198"/>
      <c r="J475" s="117"/>
      <c r="K475" s="113"/>
      <c r="L475" s="113"/>
      <c r="M475" s="113"/>
      <c r="N475" s="113"/>
      <c r="O475" s="113"/>
      <c r="P475" s="205"/>
      <c r="Q475" s="2">
        <f t="shared" si="108"/>
        <v>0</v>
      </c>
      <c r="R475" s="2">
        <f>IF(D475='User Input'!$C$1,1,0)</f>
        <v>0</v>
      </c>
      <c r="S475" s="2">
        <f t="shared" si="112"/>
        <v>0</v>
      </c>
      <c r="T475" s="2">
        <f t="shared" si="113"/>
        <v>0</v>
      </c>
      <c r="U475" s="2">
        <f t="shared" si="109"/>
        <v>0</v>
      </c>
      <c r="V475" s="2">
        <f t="shared" si="110"/>
        <v>0</v>
      </c>
      <c r="W475" s="9">
        <f t="shared" si="111"/>
        <v>0</v>
      </c>
      <c r="X475" s="221"/>
      <c r="Y475" s="276"/>
      <c r="Z475" s="226"/>
      <c r="AA475" s="235"/>
      <c r="AB475" s="206"/>
      <c r="AC475" s="198"/>
      <c r="AD475" s="198"/>
      <c r="AE475" s="198"/>
      <c r="AF475" s="198"/>
      <c r="AG475" s="216"/>
      <c r="AH475" s="199"/>
      <c r="AI475" s="197"/>
      <c r="AJ475" s="197"/>
      <c r="AK475" s="113"/>
      <c r="AL475" s="113"/>
      <c r="AM475" s="113"/>
      <c r="AN475" s="2">
        <f t="shared" si="114"/>
        <v>0</v>
      </c>
      <c r="AO475" s="2">
        <f t="shared" si="115"/>
        <v>0</v>
      </c>
      <c r="AP475" s="2">
        <f>IF(AA475='User Input'!$C$1,1,0)</f>
        <v>0</v>
      </c>
      <c r="AQ475" s="2">
        <f t="shared" si="103"/>
        <v>0</v>
      </c>
      <c r="AR475" s="2">
        <f t="shared" si="104"/>
        <v>0</v>
      </c>
      <c r="AS475" s="2">
        <f t="shared" si="105"/>
        <v>0</v>
      </c>
      <c r="AT475" s="2">
        <f t="shared" si="106"/>
        <v>0</v>
      </c>
      <c r="AU475" s="9">
        <f t="shared" si="107"/>
        <v>0</v>
      </c>
    </row>
    <row r="476" spans="1:47" s="202" customFormat="1">
      <c r="A476" s="272"/>
      <c r="B476" s="272"/>
      <c r="C476" s="226"/>
      <c r="D476" s="235"/>
      <c r="E476" s="204"/>
      <c r="F476" s="198"/>
      <c r="G476" s="198"/>
      <c r="H476" s="198"/>
      <c r="I476" s="198"/>
      <c r="J476" s="117"/>
      <c r="K476" s="113"/>
      <c r="L476" s="113"/>
      <c r="M476" s="113"/>
      <c r="N476" s="113"/>
      <c r="O476" s="113"/>
      <c r="P476" s="205"/>
      <c r="Q476" s="2">
        <f t="shared" si="108"/>
        <v>0</v>
      </c>
      <c r="R476" s="2">
        <f>IF(D476='User Input'!$C$1,1,0)</f>
        <v>0</v>
      </c>
      <c r="S476" s="2">
        <f t="shared" si="112"/>
        <v>0</v>
      </c>
      <c r="T476" s="2">
        <f t="shared" si="113"/>
        <v>0</v>
      </c>
      <c r="U476" s="2">
        <f t="shared" si="109"/>
        <v>0</v>
      </c>
      <c r="V476" s="2">
        <f t="shared" si="110"/>
        <v>0</v>
      </c>
      <c r="W476" s="9">
        <f t="shared" si="111"/>
        <v>0</v>
      </c>
      <c r="X476" s="221"/>
      <c r="Y476" s="276"/>
      <c r="Z476" s="209"/>
      <c r="AA476" s="235"/>
      <c r="AB476" s="206"/>
      <c r="AC476" s="198"/>
      <c r="AD476" s="198"/>
      <c r="AE476" s="198"/>
      <c r="AF476" s="198"/>
      <c r="AG476" s="216"/>
      <c r="AH476" s="199"/>
      <c r="AI476" s="197"/>
      <c r="AJ476" s="197"/>
      <c r="AK476" s="113"/>
      <c r="AL476" s="113"/>
      <c r="AM476" s="113"/>
      <c r="AN476" s="2">
        <f t="shared" si="114"/>
        <v>0</v>
      </c>
      <c r="AO476" s="2">
        <f t="shared" si="115"/>
        <v>0</v>
      </c>
      <c r="AP476" s="2">
        <f>IF(AA476='User Input'!$C$1,1,0)</f>
        <v>0</v>
      </c>
      <c r="AQ476" s="2">
        <f t="shared" si="103"/>
        <v>0</v>
      </c>
      <c r="AR476" s="2">
        <f t="shared" si="104"/>
        <v>0</v>
      </c>
      <c r="AS476" s="2">
        <f t="shared" si="105"/>
        <v>0</v>
      </c>
      <c r="AT476" s="2">
        <f t="shared" si="106"/>
        <v>0</v>
      </c>
      <c r="AU476" s="9">
        <f t="shared" si="107"/>
        <v>0</v>
      </c>
    </row>
    <row r="477" spans="1:47" s="202" customFormat="1">
      <c r="A477" s="272"/>
      <c r="B477" s="272"/>
      <c r="C477" s="226"/>
      <c r="D477" s="235"/>
      <c r="E477" s="204"/>
      <c r="F477" s="198"/>
      <c r="G477" s="198"/>
      <c r="H477" s="198"/>
      <c r="I477" s="198"/>
      <c r="J477" s="117"/>
      <c r="K477" s="113"/>
      <c r="L477" s="113"/>
      <c r="M477" s="113"/>
      <c r="N477" s="113"/>
      <c r="O477" s="113"/>
      <c r="P477" s="205"/>
      <c r="Q477" s="2">
        <f t="shared" si="108"/>
        <v>0</v>
      </c>
      <c r="R477" s="2">
        <f>IF(D477='User Input'!$C$1,1,0)</f>
        <v>0</v>
      </c>
      <c r="S477" s="2">
        <f t="shared" si="112"/>
        <v>0</v>
      </c>
      <c r="T477" s="2">
        <f t="shared" si="113"/>
        <v>0</v>
      </c>
      <c r="U477" s="2">
        <f t="shared" si="109"/>
        <v>0</v>
      </c>
      <c r="V477" s="2">
        <f t="shared" si="110"/>
        <v>0</v>
      </c>
      <c r="W477" s="9">
        <f t="shared" si="111"/>
        <v>0</v>
      </c>
      <c r="X477" s="221"/>
      <c r="Y477" s="276"/>
      <c r="Z477" s="226"/>
      <c r="AA477" s="235"/>
      <c r="AB477" s="206"/>
      <c r="AC477" s="198"/>
      <c r="AD477" s="198"/>
      <c r="AE477" s="198"/>
      <c r="AF477" s="198"/>
      <c r="AG477" s="216"/>
      <c r="AH477" s="199"/>
      <c r="AI477" s="197"/>
      <c r="AJ477" s="197"/>
      <c r="AK477" s="113"/>
      <c r="AL477" s="113"/>
      <c r="AM477" s="113"/>
      <c r="AN477" s="2">
        <f t="shared" si="114"/>
        <v>0</v>
      </c>
      <c r="AO477" s="2">
        <f t="shared" si="115"/>
        <v>0</v>
      </c>
      <c r="AP477" s="2">
        <f>IF(AA477='User Input'!$C$1,1,0)</f>
        <v>0</v>
      </c>
      <c r="AQ477" s="2">
        <f t="shared" si="103"/>
        <v>0</v>
      </c>
      <c r="AR477" s="2">
        <f t="shared" si="104"/>
        <v>0</v>
      </c>
      <c r="AS477" s="2">
        <f t="shared" si="105"/>
        <v>0</v>
      </c>
      <c r="AT477" s="2">
        <f t="shared" si="106"/>
        <v>0</v>
      </c>
      <c r="AU477" s="9">
        <f t="shared" si="107"/>
        <v>0</v>
      </c>
    </row>
    <row r="478" spans="1:47" s="202" customFormat="1">
      <c r="A478" s="272"/>
      <c r="B478" s="272"/>
      <c r="C478" s="226"/>
      <c r="D478" s="235"/>
      <c r="E478" s="204"/>
      <c r="F478" s="198"/>
      <c r="G478" s="198"/>
      <c r="H478" s="198"/>
      <c r="I478" s="198"/>
      <c r="J478" s="117"/>
      <c r="K478" s="113"/>
      <c r="L478" s="113"/>
      <c r="M478" s="113"/>
      <c r="N478" s="113"/>
      <c r="O478" s="113"/>
      <c r="P478" s="205"/>
      <c r="Q478" s="2">
        <f t="shared" si="108"/>
        <v>0</v>
      </c>
      <c r="R478" s="2">
        <f>IF(D478='User Input'!$C$1,1,0)</f>
        <v>0</v>
      </c>
      <c r="S478" s="2">
        <f t="shared" si="112"/>
        <v>0</v>
      </c>
      <c r="T478" s="2">
        <f t="shared" si="113"/>
        <v>0</v>
      </c>
      <c r="U478" s="2">
        <f t="shared" si="109"/>
        <v>0</v>
      </c>
      <c r="V478" s="2">
        <f t="shared" si="110"/>
        <v>0</v>
      </c>
      <c r="W478" s="9">
        <f t="shared" si="111"/>
        <v>0</v>
      </c>
      <c r="X478" s="221"/>
      <c r="Y478" s="276"/>
      <c r="Z478" s="209"/>
      <c r="AA478" s="235"/>
      <c r="AB478" s="206"/>
      <c r="AC478" s="198"/>
      <c r="AD478" s="198"/>
      <c r="AE478" s="198"/>
      <c r="AF478" s="198"/>
      <c r="AG478" s="216"/>
      <c r="AH478" s="199"/>
      <c r="AI478" s="197"/>
      <c r="AJ478" s="197"/>
      <c r="AK478" s="113"/>
      <c r="AL478" s="113"/>
      <c r="AM478" s="113"/>
      <c r="AN478" s="2">
        <f t="shared" si="114"/>
        <v>0</v>
      </c>
      <c r="AO478" s="2">
        <f t="shared" si="115"/>
        <v>0</v>
      </c>
      <c r="AP478" s="2">
        <f>IF(AA478='User Input'!$C$1,1,0)</f>
        <v>0</v>
      </c>
      <c r="AQ478" s="2">
        <f t="shared" si="103"/>
        <v>0</v>
      </c>
      <c r="AR478" s="2">
        <f t="shared" si="104"/>
        <v>0</v>
      </c>
      <c r="AS478" s="2">
        <f t="shared" si="105"/>
        <v>0</v>
      </c>
      <c r="AT478" s="2">
        <f t="shared" si="106"/>
        <v>0</v>
      </c>
      <c r="AU478" s="9">
        <f t="shared" si="107"/>
        <v>0</v>
      </c>
    </row>
    <row r="479" spans="1:47" s="202" customFormat="1">
      <c r="A479" s="272"/>
      <c r="B479" s="272"/>
      <c r="C479" s="226"/>
      <c r="D479" s="235"/>
      <c r="E479" s="204"/>
      <c r="F479" s="198"/>
      <c r="G479" s="198"/>
      <c r="H479" s="198"/>
      <c r="I479" s="198"/>
      <c r="J479" s="117"/>
      <c r="K479" s="113"/>
      <c r="L479" s="113"/>
      <c r="M479" s="113"/>
      <c r="N479" s="113"/>
      <c r="O479" s="113"/>
      <c r="P479" s="205"/>
      <c r="Q479" s="2">
        <f t="shared" si="108"/>
        <v>0</v>
      </c>
      <c r="R479" s="2">
        <f>IF(D479='User Input'!$C$1,1,0)</f>
        <v>0</v>
      </c>
      <c r="S479" s="2">
        <f t="shared" si="112"/>
        <v>0</v>
      </c>
      <c r="T479" s="2">
        <f t="shared" si="113"/>
        <v>0</v>
      </c>
      <c r="U479" s="2">
        <f t="shared" si="109"/>
        <v>0</v>
      </c>
      <c r="V479" s="2">
        <f t="shared" si="110"/>
        <v>0</v>
      </c>
      <c r="W479" s="9">
        <f t="shared" si="111"/>
        <v>0</v>
      </c>
      <c r="X479" s="221"/>
      <c r="Y479" s="276"/>
      <c r="Z479" s="209"/>
      <c r="AA479" s="235"/>
      <c r="AB479" s="206"/>
      <c r="AC479" s="198"/>
      <c r="AD479" s="198"/>
      <c r="AE479" s="198"/>
      <c r="AF479" s="198"/>
      <c r="AG479" s="216"/>
      <c r="AH479" s="199"/>
      <c r="AI479" s="197"/>
      <c r="AJ479" s="197"/>
      <c r="AK479" s="113"/>
      <c r="AL479" s="113"/>
      <c r="AM479" s="113"/>
      <c r="AN479" s="2">
        <f t="shared" si="114"/>
        <v>0</v>
      </c>
      <c r="AO479" s="2">
        <f t="shared" si="115"/>
        <v>0</v>
      </c>
      <c r="AP479" s="2">
        <f>IF(AA479='User Input'!$C$1,1,0)</f>
        <v>0</v>
      </c>
      <c r="AQ479" s="2">
        <f t="shared" si="103"/>
        <v>0</v>
      </c>
      <c r="AR479" s="2">
        <f t="shared" si="104"/>
        <v>0</v>
      </c>
      <c r="AS479" s="2">
        <f t="shared" si="105"/>
        <v>0</v>
      </c>
      <c r="AT479" s="2">
        <f t="shared" si="106"/>
        <v>0</v>
      </c>
      <c r="AU479" s="9">
        <f t="shared" si="107"/>
        <v>0</v>
      </c>
    </row>
    <row r="480" spans="1:47" s="202" customFormat="1">
      <c r="A480" s="272"/>
      <c r="B480" s="272"/>
      <c r="C480" s="226"/>
      <c r="D480" s="235"/>
      <c r="E480" s="204"/>
      <c r="F480" s="198"/>
      <c r="G480" s="198"/>
      <c r="H480" s="198"/>
      <c r="I480" s="198"/>
      <c r="J480" s="117"/>
      <c r="K480" s="113"/>
      <c r="L480" s="113"/>
      <c r="M480" s="113"/>
      <c r="N480" s="113"/>
      <c r="O480" s="113"/>
      <c r="P480" s="205"/>
      <c r="Q480" s="2">
        <f t="shared" si="108"/>
        <v>0</v>
      </c>
      <c r="R480" s="2">
        <f>IF(D480='User Input'!$C$1,1,0)</f>
        <v>0</v>
      </c>
      <c r="S480" s="2">
        <f t="shared" si="112"/>
        <v>0</v>
      </c>
      <c r="T480" s="2">
        <f t="shared" si="113"/>
        <v>0</v>
      </c>
      <c r="U480" s="2">
        <f t="shared" si="109"/>
        <v>0</v>
      </c>
      <c r="V480" s="2">
        <f t="shared" si="110"/>
        <v>0</v>
      </c>
      <c r="W480" s="9">
        <f t="shared" si="111"/>
        <v>0</v>
      </c>
      <c r="X480" s="221"/>
      <c r="Y480" s="276"/>
      <c r="Z480" s="209"/>
      <c r="AA480" s="235"/>
      <c r="AB480" s="206"/>
      <c r="AC480" s="198"/>
      <c r="AD480" s="198"/>
      <c r="AE480" s="198"/>
      <c r="AF480" s="198"/>
      <c r="AG480" s="216"/>
      <c r="AH480" s="199"/>
      <c r="AI480" s="197"/>
      <c r="AJ480" s="197"/>
      <c r="AK480" s="113"/>
      <c r="AL480" s="113"/>
      <c r="AM480" s="113"/>
      <c r="AN480" s="2">
        <f t="shared" si="114"/>
        <v>0</v>
      </c>
      <c r="AO480" s="2">
        <f t="shared" si="115"/>
        <v>0</v>
      </c>
      <c r="AP480" s="2">
        <f>IF(AA480='User Input'!$C$1,1,0)</f>
        <v>0</v>
      </c>
      <c r="AQ480" s="2">
        <f t="shared" si="103"/>
        <v>0</v>
      </c>
      <c r="AR480" s="2">
        <f t="shared" si="104"/>
        <v>0</v>
      </c>
      <c r="AS480" s="2">
        <f t="shared" si="105"/>
        <v>0</v>
      </c>
      <c r="AT480" s="2">
        <f t="shared" si="106"/>
        <v>0</v>
      </c>
      <c r="AU480" s="9">
        <f t="shared" si="107"/>
        <v>0</v>
      </c>
    </row>
    <row r="481" spans="1:47" s="202" customFormat="1">
      <c r="A481" s="272"/>
      <c r="B481" s="272"/>
      <c r="C481" s="226"/>
      <c r="D481" s="235"/>
      <c r="E481" s="204"/>
      <c r="F481" s="198"/>
      <c r="G481" s="198"/>
      <c r="H481" s="198"/>
      <c r="I481" s="198"/>
      <c r="J481" s="117"/>
      <c r="K481" s="113"/>
      <c r="L481" s="113"/>
      <c r="M481" s="113"/>
      <c r="N481" s="113"/>
      <c r="O481" s="113"/>
      <c r="P481" s="205"/>
      <c r="Q481" s="2">
        <f t="shared" si="108"/>
        <v>0</v>
      </c>
      <c r="R481" s="2">
        <f>IF(D481='User Input'!$C$1,1,0)</f>
        <v>0</v>
      </c>
      <c r="S481" s="2">
        <f t="shared" si="112"/>
        <v>0</v>
      </c>
      <c r="T481" s="2">
        <f t="shared" si="113"/>
        <v>0</v>
      </c>
      <c r="U481" s="2">
        <f t="shared" si="109"/>
        <v>0</v>
      </c>
      <c r="V481" s="2">
        <f t="shared" si="110"/>
        <v>0</v>
      </c>
      <c r="W481" s="9">
        <f t="shared" si="111"/>
        <v>0</v>
      </c>
      <c r="X481" s="221"/>
      <c r="Y481" s="276"/>
      <c r="Z481" s="209"/>
      <c r="AA481" s="235"/>
      <c r="AB481" s="206"/>
      <c r="AC481" s="198"/>
      <c r="AD481" s="198"/>
      <c r="AE481" s="198"/>
      <c r="AF481" s="198"/>
      <c r="AG481" s="216"/>
      <c r="AH481" s="199"/>
      <c r="AI481" s="197"/>
      <c r="AJ481" s="197"/>
      <c r="AK481" s="113"/>
      <c r="AL481" s="113"/>
      <c r="AM481" s="113"/>
      <c r="AN481" s="2">
        <f t="shared" si="114"/>
        <v>0</v>
      </c>
      <c r="AO481" s="2">
        <f t="shared" si="115"/>
        <v>0</v>
      </c>
      <c r="AP481" s="2">
        <f>IF(AA481='User Input'!$C$1,1,0)</f>
        <v>0</v>
      </c>
      <c r="AQ481" s="2">
        <f t="shared" si="103"/>
        <v>0</v>
      </c>
      <c r="AR481" s="2">
        <f t="shared" si="104"/>
        <v>0</v>
      </c>
      <c r="AS481" s="2">
        <f t="shared" si="105"/>
        <v>0</v>
      </c>
      <c r="AT481" s="2">
        <f t="shared" si="106"/>
        <v>0</v>
      </c>
      <c r="AU481" s="9">
        <f t="shared" si="107"/>
        <v>0</v>
      </c>
    </row>
    <row r="482" spans="1:47" s="202" customFormat="1">
      <c r="A482" s="272"/>
      <c r="B482" s="272"/>
      <c r="C482" s="226"/>
      <c r="D482" s="235"/>
      <c r="E482" s="204"/>
      <c r="F482" s="198"/>
      <c r="G482" s="198"/>
      <c r="H482" s="198"/>
      <c r="I482" s="198"/>
      <c r="J482" s="117"/>
      <c r="K482" s="113"/>
      <c r="L482" s="113"/>
      <c r="M482" s="113"/>
      <c r="N482" s="113"/>
      <c r="O482" s="113"/>
      <c r="P482" s="205"/>
      <c r="Q482" s="2">
        <f t="shared" si="108"/>
        <v>0</v>
      </c>
      <c r="R482" s="2">
        <f>IF(D482='User Input'!$C$1,1,0)</f>
        <v>0</v>
      </c>
      <c r="S482" s="2">
        <f t="shared" si="112"/>
        <v>0</v>
      </c>
      <c r="T482" s="2">
        <f t="shared" si="113"/>
        <v>0</v>
      </c>
      <c r="U482" s="2">
        <f t="shared" si="109"/>
        <v>0</v>
      </c>
      <c r="V482" s="2">
        <f t="shared" si="110"/>
        <v>0</v>
      </c>
      <c r="W482" s="9">
        <f t="shared" si="111"/>
        <v>0</v>
      </c>
      <c r="X482" s="221"/>
      <c r="Y482" s="276"/>
      <c r="Z482" s="209"/>
      <c r="AA482" s="235"/>
      <c r="AB482" s="206"/>
      <c r="AC482" s="198"/>
      <c r="AD482" s="198"/>
      <c r="AE482" s="198"/>
      <c r="AF482" s="198"/>
      <c r="AG482" s="216"/>
      <c r="AH482" s="199"/>
      <c r="AI482" s="197"/>
      <c r="AJ482" s="197"/>
      <c r="AK482" s="113"/>
      <c r="AL482" s="113"/>
      <c r="AM482" s="113"/>
      <c r="AN482" s="2">
        <f t="shared" si="114"/>
        <v>0</v>
      </c>
      <c r="AO482" s="2">
        <f t="shared" si="115"/>
        <v>0</v>
      </c>
      <c r="AP482" s="2">
        <f>IF(AA482='User Input'!$C$1,1,0)</f>
        <v>0</v>
      </c>
      <c r="AQ482" s="2">
        <f t="shared" si="103"/>
        <v>0</v>
      </c>
      <c r="AR482" s="2">
        <f t="shared" si="104"/>
        <v>0</v>
      </c>
      <c r="AS482" s="2">
        <f t="shared" si="105"/>
        <v>0</v>
      </c>
      <c r="AT482" s="2">
        <f t="shared" si="106"/>
        <v>0</v>
      </c>
      <c r="AU482" s="9">
        <f t="shared" si="107"/>
        <v>0</v>
      </c>
    </row>
    <row r="483" spans="1:47" s="202" customFormat="1">
      <c r="A483" s="272"/>
      <c r="B483" s="272"/>
      <c r="C483" s="226"/>
      <c r="D483" s="235"/>
      <c r="E483" s="204"/>
      <c r="F483" s="198"/>
      <c r="G483" s="198"/>
      <c r="H483" s="198"/>
      <c r="I483" s="198"/>
      <c r="J483" s="117"/>
      <c r="K483" s="113"/>
      <c r="L483" s="113"/>
      <c r="M483" s="113"/>
      <c r="N483" s="113"/>
      <c r="O483" s="113"/>
      <c r="P483" s="205"/>
      <c r="Q483" s="2">
        <f t="shared" si="108"/>
        <v>0</v>
      </c>
      <c r="R483" s="2">
        <f>IF(D483='User Input'!$C$1,1,0)</f>
        <v>0</v>
      </c>
      <c r="S483" s="2">
        <f t="shared" si="112"/>
        <v>0</v>
      </c>
      <c r="T483" s="2">
        <f t="shared" si="113"/>
        <v>0</v>
      </c>
      <c r="U483" s="2">
        <f t="shared" si="109"/>
        <v>0</v>
      </c>
      <c r="V483" s="2">
        <f t="shared" si="110"/>
        <v>0</v>
      </c>
      <c r="W483" s="9">
        <f t="shared" si="111"/>
        <v>0</v>
      </c>
      <c r="X483" s="221"/>
      <c r="Y483" s="276"/>
      <c r="Z483" s="209"/>
      <c r="AA483" s="235"/>
      <c r="AB483" s="206"/>
      <c r="AC483" s="198"/>
      <c r="AD483" s="198"/>
      <c r="AE483" s="198"/>
      <c r="AF483" s="198"/>
      <c r="AG483" s="216"/>
      <c r="AH483" s="199"/>
      <c r="AI483" s="197"/>
      <c r="AJ483" s="197"/>
      <c r="AK483" s="113"/>
      <c r="AL483" s="113"/>
      <c r="AM483" s="113"/>
      <c r="AN483" s="2">
        <f t="shared" si="114"/>
        <v>0</v>
      </c>
      <c r="AO483" s="2">
        <f t="shared" si="115"/>
        <v>0</v>
      </c>
      <c r="AP483" s="2">
        <f>IF(AA483='User Input'!$C$1,1,0)</f>
        <v>0</v>
      </c>
      <c r="AQ483" s="2">
        <f t="shared" si="103"/>
        <v>0</v>
      </c>
      <c r="AR483" s="2">
        <f t="shared" si="104"/>
        <v>0</v>
      </c>
      <c r="AS483" s="2">
        <f t="shared" si="105"/>
        <v>0</v>
      </c>
      <c r="AT483" s="2">
        <f t="shared" si="106"/>
        <v>0</v>
      </c>
      <c r="AU483" s="9">
        <f t="shared" si="107"/>
        <v>0</v>
      </c>
    </row>
    <row r="484" spans="1:47" s="202" customFormat="1">
      <c r="A484" s="272"/>
      <c r="B484" s="272"/>
      <c r="C484" s="226"/>
      <c r="D484" s="235"/>
      <c r="E484" s="204"/>
      <c r="F484" s="198"/>
      <c r="G484" s="198"/>
      <c r="H484" s="198"/>
      <c r="I484" s="198"/>
      <c r="J484" s="117"/>
      <c r="K484" s="113"/>
      <c r="L484" s="113"/>
      <c r="M484" s="113"/>
      <c r="N484" s="113"/>
      <c r="O484" s="113"/>
      <c r="P484" s="205"/>
      <c r="Q484" s="2">
        <f t="shared" si="108"/>
        <v>0</v>
      </c>
      <c r="R484" s="2">
        <f>IF(D484='User Input'!$C$1,1,0)</f>
        <v>0</v>
      </c>
      <c r="S484" s="2">
        <f t="shared" si="112"/>
        <v>0</v>
      </c>
      <c r="T484" s="2">
        <f t="shared" si="113"/>
        <v>0</v>
      </c>
      <c r="U484" s="2">
        <f t="shared" si="109"/>
        <v>0</v>
      </c>
      <c r="V484" s="2">
        <f t="shared" si="110"/>
        <v>0</v>
      </c>
      <c r="W484" s="9">
        <f t="shared" si="111"/>
        <v>0</v>
      </c>
      <c r="X484" s="221"/>
      <c r="Y484" s="276"/>
      <c r="Z484" s="209"/>
      <c r="AA484" s="235"/>
      <c r="AB484" s="206"/>
      <c r="AC484" s="198"/>
      <c r="AD484" s="198"/>
      <c r="AE484" s="198"/>
      <c r="AF484" s="198"/>
      <c r="AG484" s="216"/>
      <c r="AH484" s="199"/>
      <c r="AI484" s="197"/>
      <c r="AJ484" s="197"/>
      <c r="AK484" s="113"/>
      <c r="AL484" s="113"/>
      <c r="AM484" s="113"/>
      <c r="AN484" s="2">
        <f t="shared" si="114"/>
        <v>0</v>
      </c>
      <c r="AO484" s="2">
        <f t="shared" si="115"/>
        <v>0</v>
      </c>
      <c r="AP484" s="2">
        <f>IF(AA484='User Input'!$C$1,1,0)</f>
        <v>0</v>
      </c>
      <c r="AQ484" s="2">
        <f t="shared" ref="AQ484:AQ547" si="116">AP484+AQ483</f>
        <v>0</v>
      </c>
      <c r="AR484" s="2">
        <f t="shared" ref="AR484:AR547" si="117">IF(AQ484=AQ483,0,AQ484)</f>
        <v>0</v>
      </c>
      <c r="AS484" s="2">
        <f t="shared" ref="AS484:AS547" si="118">Z484</f>
        <v>0</v>
      </c>
      <c r="AT484" s="2">
        <f t="shared" ref="AT484:AT547" si="119">AB484</f>
        <v>0</v>
      </c>
      <c r="AU484" s="9">
        <f t="shared" ref="AU484:AU547" si="120">AG484</f>
        <v>0</v>
      </c>
    </row>
    <row r="485" spans="1:47" s="202" customFormat="1">
      <c r="A485" s="272"/>
      <c r="B485" s="272"/>
      <c r="C485" s="226"/>
      <c r="D485" s="235"/>
      <c r="E485" s="204"/>
      <c r="F485" s="198"/>
      <c r="G485" s="198"/>
      <c r="H485" s="198"/>
      <c r="I485" s="198"/>
      <c r="J485" s="117"/>
      <c r="K485" s="113"/>
      <c r="L485" s="113"/>
      <c r="M485" s="113"/>
      <c r="N485" s="113"/>
      <c r="O485" s="113"/>
      <c r="P485" s="205"/>
      <c r="Q485" s="2">
        <f t="shared" si="108"/>
        <v>0</v>
      </c>
      <c r="R485" s="2">
        <f>IF(D485='User Input'!$C$1,1,0)</f>
        <v>0</v>
      </c>
      <c r="S485" s="2">
        <f t="shared" si="112"/>
        <v>0</v>
      </c>
      <c r="T485" s="2">
        <f t="shared" si="113"/>
        <v>0</v>
      </c>
      <c r="U485" s="2">
        <f t="shared" si="109"/>
        <v>0</v>
      </c>
      <c r="V485" s="2">
        <f t="shared" si="110"/>
        <v>0</v>
      </c>
      <c r="W485" s="9">
        <f t="shared" si="111"/>
        <v>0</v>
      </c>
      <c r="X485" s="221"/>
      <c r="Y485" s="276"/>
      <c r="Z485" s="209"/>
      <c r="AA485" s="235"/>
      <c r="AB485" s="206"/>
      <c r="AC485" s="198"/>
      <c r="AD485" s="198"/>
      <c r="AE485" s="198"/>
      <c r="AF485" s="198"/>
      <c r="AG485" s="216"/>
      <c r="AH485" s="199"/>
      <c r="AI485" s="197"/>
      <c r="AJ485" s="197"/>
      <c r="AK485" s="113"/>
      <c r="AL485" s="113"/>
      <c r="AM485" s="113"/>
      <c r="AN485" s="2">
        <f t="shared" si="114"/>
        <v>0</v>
      </c>
      <c r="AO485" s="2">
        <f t="shared" si="115"/>
        <v>0</v>
      </c>
      <c r="AP485" s="2">
        <f>IF(AA485='User Input'!$C$1,1,0)</f>
        <v>0</v>
      </c>
      <c r="AQ485" s="2">
        <f t="shared" si="116"/>
        <v>0</v>
      </c>
      <c r="AR485" s="2">
        <f t="shared" si="117"/>
        <v>0</v>
      </c>
      <c r="AS485" s="2">
        <f t="shared" si="118"/>
        <v>0</v>
      </c>
      <c r="AT485" s="2">
        <f t="shared" si="119"/>
        <v>0</v>
      </c>
      <c r="AU485" s="9">
        <f t="shared" si="120"/>
        <v>0</v>
      </c>
    </row>
    <row r="486" spans="1:47" s="202" customFormat="1">
      <c r="A486" s="272"/>
      <c r="B486" s="272"/>
      <c r="C486" s="226"/>
      <c r="D486" s="235"/>
      <c r="E486" s="204"/>
      <c r="F486" s="198"/>
      <c r="G486" s="198"/>
      <c r="H486" s="198"/>
      <c r="I486" s="198"/>
      <c r="J486" s="117"/>
      <c r="K486" s="113"/>
      <c r="L486" s="113"/>
      <c r="M486" s="113"/>
      <c r="N486" s="113"/>
      <c r="O486" s="113"/>
      <c r="P486" s="205"/>
      <c r="Q486" s="2">
        <f t="shared" si="108"/>
        <v>0</v>
      </c>
      <c r="R486" s="2">
        <f>IF(D486='User Input'!$C$1,1,0)</f>
        <v>0</v>
      </c>
      <c r="S486" s="2">
        <f t="shared" si="112"/>
        <v>0</v>
      </c>
      <c r="T486" s="2">
        <f t="shared" si="113"/>
        <v>0</v>
      </c>
      <c r="U486" s="2">
        <f t="shared" si="109"/>
        <v>0</v>
      </c>
      <c r="V486" s="2">
        <f t="shared" si="110"/>
        <v>0</v>
      </c>
      <c r="W486" s="9">
        <f t="shared" si="111"/>
        <v>0</v>
      </c>
      <c r="X486" s="221"/>
      <c r="Y486" s="276"/>
      <c r="Z486" s="226"/>
      <c r="AA486" s="235"/>
      <c r="AB486" s="206"/>
      <c r="AC486" s="198"/>
      <c r="AD486" s="198"/>
      <c r="AE486" s="198"/>
      <c r="AF486" s="198"/>
      <c r="AG486" s="216"/>
      <c r="AH486" s="199"/>
      <c r="AI486" s="197"/>
      <c r="AJ486" s="197"/>
      <c r="AK486" s="113"/>
      <c r="AL486" s="113"/>
      <c r="AM486" s="113"/>
      <c r="AN486" s="2">
        <f t="shared" si="114"/>
        <v>0</v>
      </c>
      <c r="AO486" s="2">
        <f t="shared" si="115"/>
        <v>0</v>
      </c>
      <c r="AP486" s="2">
        <f>IF(AA486='User Input'!$C$1,1,0)</f>
        <v>0</v>
      </c>
      <c r="AQ486" s="2">
        <f t="shared" si="116"/>
        <v>0</v>
      </c>
      <c r="AR486" s="2">
        <f t="shared" si="117"/>
        <v>0</v>
      </c>
      <c r="AS486" s="2">
        <f t="shared" si="118"/>
        <v>0</v>
      </c>
      <c r="AT486" s="2">
        <f t="shared" si="119"/>
        <v>0</v>
      </c>
      <c r="AU486" s="9">
        <f t="shared" si="120"/>
        <v>0</v>
      </c>
    </row>
    <row r="487" spans="1:47" s="202" customFormat="1">
      <c r="A487" s="272"/>
      <c r="B487" s="272"/>
      <c r="C487" s="226"/>
      <c r="D487" s="235"/>
      <c r="E487" s="204"/>
      <c r="F487" s="198"/>
      <c r="G487" s="198"/>
      <c r="H487" s="198"/>
      <c r="I487" s="198"/>
      <c r="J487" s="117"/>
      <c r="K487" s="113"/>
      <c r="L487" s="113"/>
      <c r="M487" s="113"/>
      <c r="N487" s="113"/>
      <c r="O487" s="113"/>
      <c r="P487" s="205"/>
      <c r="Q487" s="2">
        <f t="shared" si="108"/>
        <v>0</v>
      </c>
      <c r="R487" s="2">
        <f>IF(D487='User Input'!$C$1,1,0)</f>
        <v>0</v>
      </c>
      <c r="S487" s="2">
        <f t="shared" si="112"/>
        <v>0</v>
      </c>
      <c r="T487" s="2">
        <f t="shared" si="113"/>
        <v>0</v>
      </c>
      <c r="U487" s="2">
        <f t="shared" si="109"/>
        <v>0</v>
      </c>
      <c r="V487" s="2">
        <f t="shared" si="110"/>
        <v>0</v>
      </c>
      <c r="W487" s="9">
        <f t="shared" si="111"/>
        <v>0</v>
      </c>
      <c r="X487" s="221"/>
      <c r="Y487" s="276"/>
      <c r="Z487" s="226"/>
      <c r="AA487" s="235"/>
      <c r="AB487" s="206"/>
      <c r="AC487" s="198"/>
      <c r="AD487" s="198"/>
      <c r="AE487" s="198"/>
      <c r="AF487" s="198"/>
      <c r="AG487" s="216"/>
      <c r="AH487" s="199"/>
      <c r="AI487" s="197"/>
      <c r="AJ487" s="197"/>
      <c r="AK487" s="113"/>
      <c r="AL487" s="113"/>
      <c r="AM487" s="113"/>
      <c r="AN487" s="2">
        <f t="shared" si="114"/>
        <v>0</v>
      </c>
      <c r="AO487" s="2">
        <f t="shared" si="115"/>
        <v>0</v>
      </c>
      <c r="AP487" s="2">
        <f>IF(AA487='User Input'!$C$1,1,0)</f>
        <v>0</v>
      </c>
      <c r="AQ487" s="2">
        <f t="shared" si="116"/>
        <v>0</v>
      </c>
      <c r="AR487" s="2">
        <f t="shared" si="117"/>
        <v>0</v>
      </c>
      <c r="AS487" s="2">
        <f t="shared" si="118"/>
        <v>0</v>
      </c>
      <c r="AT487" s="2">
        <f t="shared" si="119"/>
        <v>0</v>
      </c>
      <c r="AU487" s="9">
        <f t="shared" si="120"/>
        <v>0</v>
      </c>
    </row>
    <row r="488" spans="1:47" s="202" customFormat="1">
      <c r="A488" s="272"/>
      <c r="B488" s="272"/>
      <c r="C488" s="226"/>
      <c r="D488" s="235"/>
      <c r="E488" s="204"/>
      <c r="F488" s="198"/>
      <c r="G488" s="198"/>
      <c r="H488" s="198"/>
      <c r="I488" s="198"/>
      <c r="J488" s="117"/>
      <c r="K488" s="113"/>
      <c r="L488" s="113"/>
      <c r="M488" s="113"/>
      <c r="N488" s="113"/>
      <c r="O488" s="113"/>
      <c r="P488" s="205"/>
      <c r="Q488" s="2">
        <f t="shared" si="108"/>
        <v>0</v>
      </c>
      <c r="R488" s="2">
        <f>IF(D488='User Input'!$C$1,1,0)</f>
        <v>0</v>
      </c>
      <c r="S488" s="2">
        <f t="shared" si="112"/>
        <v>0</v>
      </c>
      <c r="T488" s="2">
        <f t="shared" si="113"/>
        <v>0</v>
      </c>
      <c r="U488" s="2">
        <f t="shared" si="109"/>
        <v>0</v>
      </c>
      <c r="V488" s="2">
        <f t="shared" si="110"/>
        <v>0</v>
      </c>
      <c r="W488" s="9">
        <f t="shared" si="111"/>
        <v>0</v>
      </c>
      <c r="X488" s="221"/>
      <c r="Y488" s="276"/>
      <c r="Z488" s="209"/>
      <c r="AA488" s="235"/>
      <c r="AB488" s="206"/>
      <c r="AC488" s="198"/>
      <c r="AD488" s="198"/>
      <c r="AE488" s="198"/>
      <c r="AF488" s="198"/>
      <c r="AG488" s="216"/>
      <c r="AH488" s="199"/>
      <c r="AI488" s="197"/>
      <c r="AJ488" s="197"/>
      <c r="AK488" s="113"/>
      <c r="AL488" s="113"/>
      <c r="AM488" s="113"/>
      <c r="AN488" s="2">
        <f t="shared" si="114"/>
        <v>0</v>
      </c>
      <c r="AO488" s="2">
        <f t="shared" si="115"/>
        <v>0</v>
      </c>
      <c r="AP488" s="2">
        <f>IF(AA488='User Input'!$C$1,1,0)</f>
        <v>0</v>
      </c>
      <c r="AQ488" s="2">
        <f t="shared" si="116"/>
        <v>0</v>
      </c>
      <c r="AR488" s="2">
        <f t="shared" si="117"/>
        <v>0</v>
      </c>
      <c r="AS488" s="2">
        <f t="shared" si="118"/>
        <v>0</v>
      </c>
      <c r="AT488" s="2">
        <f t="shared" si="119"/>
        <v>0</v>
      </c>
      <c r="AU488" s="9">
        <f t="shared" si="120"/>
        <v>0</v>
      </c>
    </row>
    <row r="489" spans="1:47" s="202" customFormat="1">
      <c r="A489" s="272"/>
      <c r="B489" s="272"/>
      <c r="C489" s="226"/>
      <c r="D489" s="235"/>
      <c r="E489" s="204"/>
      <c r="F489" s="198"/>
      <c r="G489" s="198"/>
      <c r="H489" s="198"/>
      <c r="I489" s="198"/>
      <c r="J489" s="117"/>
      <c r="K489" s="113"/>
      <c r="L489" s="113"/>
      <c r="M489" s="113"/>
      <c r="N489" s="113"/>
      <c r="O489" s="113"/>
      <c r="P489" s="205"/>
      <c r="Q489" s="2">
        <f t="shared" si="108"/>
        <v>0</v>
      </c>
      <c r="R489" s="2">
        <f>IF(D489='User Input'!$C$1,1,0)</f>
        <v>0</v>
      </c>
      <c r="S489" s="2">
        <f t="shared" si="112"/>
        <v>0</v>
      </c>
      <c r="T489" s="2">
        <f t="shared" si="113"/>
        <v>0</v>
      </c>
      <c r="U489" s="2">
        <f t="shared" si="109"/>
        <v>0</v>
      </c>
      <c r="V489" s="2">
        <f t="shared" si="110"/>
        <v>0</v>
      </c>
      <c r="W489" s="9">
        <f t="shared" si="111"/>
        <v>0</v>
      </c>
      <c r="X489" s="221"/>
      <c r="Y489" s="276"/>
      <c r="Z489" s="226"/>
      <c r="AA489" s="235"/>
      <c r="AB489" s="206"/>
      <c r="AC489" s="198"/>
      <c r="AD489" s="198"/>
      <c r="AE489" s="198"/>
      <c r="AF489" s="198"/>
      <c r="AG489" s="216"/>
      <c r="AH489" s="199"/>
      <c r="AI489" s="197"/>
      <c r="AJ489" s="197"/>
      <c r="AK489" s="113"/>
      <c r="AL489" s="113"/>
      <c r="AM489" s="113"/>
      <c r="AN489" s="2">
        <f t="shared" si="114"/>
        <v>0</v>
      </c>
      <c r="AO489" s="2">
        <f t="shared" si="115"/>
        <v>0</v>
      </c>
      <c r="AP489" s="2">
        <f>IF(AA489='User Input'!$C$1,1,0)</f>
        <v>0</v>
      </c>
      <c r="AQ489" s="2">
        <f t="shared" si="116"/>
        <v>0</v>
      </c>
      <c r="AR489" s="2">
        <f t="shared" si="117"/>
        <v>0</v>
      </c>
      <c r="AS489" s="2">
        <f t="shared" si="118"/>
        <v>0</v>
      </c>
      <c r="AT489" s="2">
        <f t="shared" si="119"/>
        <v>0</v>
      </c>
      <c r="AU489" s="9">
        <f t="shared" si="120"/>
        <v>0</v>
      </c>
    </row>
    <row r="490" spans="1:47" s="202" customFormat="1">
      <c r="A490" s="272"/>
      <c r="B490" s="272"/>
      <c r="C490" s="226"/>
      <c r="D490" s="235"/>
      <c r="E490" s="204"/>
      <c r="F490" s="198"/>
      <c r="G490" s="198"/>
      <c r="H490" s="198"/>
      <c r="I490" s="198"/>
      <c r="J490" s="117"/>
      <c r="K490" s="113"/>
      <c r="L490" s="113"/>
      <c r="M490" s="113"/>
      <c r="N490" s="113"/>
      <c r="O490" s="113"/>
      <c r="P490" s="205"/>
      <c r="Q490" s="2">
        <f t="shared" si="108"/>
        <v>0</v>
      </c>
      <c r="R490" s="2">
        <f>IF(D490='User Input'!$C$1,1,0)</f>
        <v>0</v>
      </c>
      <c r="S490" s="2">
        <f t="shared" si="112"/>
        <v>0</v>
      </c>
      <c r="T490" s="2">
        <f t="shared" si="113"/>
        <v>0</v>
      </c>
      <c r="U490" s="2">
        <f t="shared" si="109"/>
        <v>0</v>
      </c>
      <c r="V490" s="2">
        <f t="shared" si="110"/>
        <v>0</v>
      </c>
      <c r="W490" s="9">
        <f t="shared" si="111"/>
        <v>0</v>
      </c>
      <c r="X490" s="221"/>
      <c r="Y490" s="276"/>
      <c r="Z490" s="226"/>
      <c r="AA490" s="235"/>
      <c r="AB490" s="206"/>
      <c r="AC490" s="198"/>
      <c r="AD490" s="198"/>
      <c r="AE490" s="198"/>
      <c r="AF490" s="198"/>
      <c r="AG490" s="216"/>
      <c r="AH490" s="199"/>
      <c r="AI490" s="197"/>
      <c r="AJ490" s="197"/>
      <c r="AK490" s="113"/>
      <c r="AL490" s="113"/>
      <c r="AM490" s="113"/>
      <c r="AN490" s="2">
        <f t="shared" si="114"/>
        <v>0</v>
      </c>
      <c r="AO490" s="2">
        <f t="shared" si="115"/>
        <v>0</v>
      </c>
      <c r="AP490" s="2">
        <f>IF(AA490='User Input'!$C$1,1,0)</f>
        <v>0</v>
      </c>
      <c r="AQ490" s="2">
        <f t="shared" si="116"/>
        <v>0</v>
      </c>
      <c r="AR490" s="2">
        <f t="shared" si="117"/>
        <v>0</v>
      </c>
      <c r="AS490" s="2">
        <f t="shared" si="118"/>
        <v>0</v>
      </c>
      <c r="AT490" s="2">
        <f t="shared" si="119"/>
        <v>0</v>
      </c>
      <c r="AU490" s="9">
        <f t="shared" si="120"/>
        <v>0</v>
      </c>
    </row>
    <row r="491" spans="1:47" s="202" customFormat="1">
      <c r="A491" s="272"/>
      <c r="B491" s="272"/>
      <c r="C491" s="226"/>
      <c r="D491" s="235"/>
      <c r="E491" s="204"/>
      <c r="F491" s="198"/>
      <c r="G491" s="198"/>
      <c r="H491" s="198"/>
      <c r="I491" s="198"/>
      <c r="J491" s="117"/>
      <c r="K491" s="113"/>
      <c r="L491" s="113"/>
      <c r="M491" s="113"/>
      <c r="N491" s="113"/>
      <c r="O491" s="113"/>
      <c r="P491" s="205"/>
      <c r="Q491" s="2">
        <f t="shared" si="108"/>
        <v>0</v>
      </c>
      <c r="R491" s="2">
        <f>IF(D491='User Input'!$C$1,1,0)</f>
        <v>0</v>
      </c>
      <c r="S491" s="2">
        <f t="shared" si="112"/>
        <v>0</v>
      </c>
      <c r="T491" s="2">
        <f t="shared" si="113"/>
        <v>0</v>
      </c>
      <c r="U491" s="2">
        <f t="shared" si="109"/>
        <v>0</v>
      </c>
      <c r="V491" s="2">
        <f t="shared" si="110"/>
        <v>0</v>
      </c>
      <c r="W491" s="9">
        <f t="shared" si="111"/>
        <v>0</v>
      </c>
      <c r="X491" s="221"/>
      <c r="Y491" s="276"/>
      <c r="Z491" s="226"/>
      <c r="AA491" s="235"/>
      <c r="AB491" s="206"/>
      <c r="AC491" s="198"/>
      <c r="AD491" s="198"/>
      <c r="AE491" s="198"/>
      <c r="AF491" s="198"/>
      <c r="AG491" s="216"/>
      <c r="AH491" s="199"/>
      <c r="AI491" s="197"/>
      <c r="AJ491" s="197"/>
      <c r="AK491" s="113"/>
      <c r="AL491" s="113"/>
      <c r="AM491" s="113"/>
      <c r="AN491" s="2">
        <f t="shared" si="114"/>
        <v>0</v>
      </c>
      <c r="AO491" s="2">
        <f t="shared" si="115"/>
        <v>0</v>
      </c>
      <c r="AP491" s="2">
        <f>IF(AA491='User Input'!$C$1,1,0)</f>
        <v>0</v>
      </c>
      <c r="AQ491" s="2">
        <f t="shared" si="116"/>
        <v>0</v>
      </c>
      <c r="AR491" s="2">
        <f t="shared" si="117"/>
        <v>0</v>
      </c>
      <c r="AS491" s="2">
        <f t="shared" si="118"/>
        <v>0</v>
      </c>
      <c r="AT491" s="2">
        <f t="shared" si="119"/>
        <v>0</v>
      </c>
      <c r="AU491" s="9">
        <f t="shared" si="120"/>
        <v>0</v>
      </c>
    </row>
    <row r="492" spans="1:47" s="202" customFormat="1">
      <c r="A492" s="272"/>
      <c r="B492" s="272"/>
      <c r="C492" s="226"/>
      <c r="D492" s="235"/>
      <c r="E492" s="204"/>
      <c r="F492" s="198"/>
      <c r="G492" s="198"/>
      <c r="H492" s="198"/>
      <c r="I492" s="198"/>
      <c r="J492" s="117"/>
      <c r="K492" s="113"/>
      <c r="L492" s="113"/>
      <c r="M492" s="113"/>
      <c r="N492" s="113"/>
      <c r="O492" s="113"/>
      <c r="P492" s="205"/>
      <c r="Q492" s="2">
        <f t="shared" si="108"/>
        <v>0</v>
      </c>
      <c r="R492" s="2">
        <f>IF(D492='User Input'!$C$1,1,0)</f>
        <v>0</v>
      </c>
      <c r="S492" s="2">
        <f t="shared" si="112"/>
        <v>0</v>
      </c>
      <c r="T492" s="2">
        <f t="shared" si="113"/>
        <v>0</v>
      </c>
      <c r="U492" s="2">
        <f t="shared" si="109"/>
        <v>0</v>
      </c>
      <c r="V492" s="2">
        <f t="shared" si="110"/>
        <v>0</v>
      </c>
      <c r="W492" s="9">
        <f t="shared" si="111"/>
        <v>0</v>
      </c>
      <c r="X492" s="221"/>
      <c r="Y492" s="276"/>
      <c r="Z492" s="226"/>
      <c r="AA492" s="235"/>
      <c r="AB492" s="206"/>
      <c r="AC492" s="198"/>
      <c r="AD492" s="198"/>
      <c r="AE492" s="198"/>
      <c r="AF492" s="198"/>
      <c r="AG492" s="216"/>
      <c r="AH492" s="199"/>
      <c r="AI492" s="197"/>
      <c r="AJ492" s="197"/>
      <c r="AK492" s="113"/>
      <c r="AL492" s="113"/>
      <c r="AM492" s="113"/>
      <c r="AN492" s="2">
        <f t="shared" si="114"/>
        <v>0</v>
      </c>
      <c r="AO492" s="2">
        <f t="shared" si="115"/>
        <v>0</v>
      </c>
      <c r="AP492" s="2">
        <f>IF(AA492='User Input'!$C$1,1,0)</f>
        <v>0</v>
      </c>
      <c r="AQ492" s="2">
        <f t="shared" si="116"/>
        <v>0</v>
      </c>
      <c r="AR492" s="2">
        <f t="shared" si="117"/>
        <v>0</v>
      </c>
      <c r="AS492" s="2">
        <f t="shared" si="118"/>
        <v>0</v>
      </c>
      <c r="AT492" s="2">
        <f t="shared" si="119"/>
        <v>0</v>
      </c>
      <c r="AU492" s="9">
        <f t="shared" si="120"/>
        <v>0</v>
      </c>
    </row>
    <row r="493" spans="1:47" s="202" customFormat="1">
      <c r="A493" s="272"/>
      <c r="B493" s="272"/>
      <c r="C493" s="226"/>
      <c r="D493" s="235"/>
      <c r="E493" s="204"/>
      <c r="F493" s="198"/>
      <c r="G493" s="198"/>
      <c r="H493" s="198"/>
      <c r="I493" s="198"/>
      <c r="J493" s="117"/>
      <c r="K493" s="113"/>
      <c r="L493" s="113"/>
      <c r="M493" s="113"/>
      <c r="N493" s="113"/>
      <c r="O493" s="113"/>
      <c r="P493" s="205"/>
      <c r="Q493" s="2">
        <f t="shared" si="108"/>
        <v>0</v>
      </c>
      <c r="R493" s="2">
        <f>IF(D493='User Input'!$C$1,1,0)</f>
        <v>0</v>
      </c>
      <c r="S493" s="2">
        <f t="shared" si="112"/>
        <v>0</v>
      </c>
      <c r="T493" s="2">
        <f t="shared" si="113"/>
        <v>0</v>
      </c>
      <c r="U493" s="2">
        <f t="shared" si="109"/>
        <v>0</v>
      </c>
      <c r="V493" s="2">
        <f t="shared" si="110"/>
        <v>0</v>
      </c>
      <c r="W493" s="9">
        <f t="shared" si="111"/>
        <v>0</v>
      </c>
      <c r="X493" s="221"/>
      <c r="Y493" s="276"/>
      <c r="Z493" s="226"/>
      <c r="AA493" s="235"/>
      <c r="AB493" s="206"/>
      <c r="AC493" s="198"/>
      <c r="AD493" s="198"/>
      <c r="AE493" s="198"/>
      <c r="AF493" s="198"/>
      <c r="AG493" s="216"/>
      <c r="AH493" s="199"/>
      <c r="AI493" s="197"/>
      <c r="AJ493" s="197"/>
      <c r="AK493" s="113"/>
      <c r="AL493" s="113"/>
      <c r="AM493" s="113"/>
      <c r="AN493" s="2">
        <f t="shared" si="114"/>
        <v>0</v>
      </c>
      <c r="AO493" s="2">
        <f t="shared" si="115"/>
        <v>0</v>
      </c>
      <c r="AP493" s="2">
        <f>IF(AA493='User Input'!$C$1,1,0)</f>
        <v>0</v>
      </c>
      <c r="AQ493" s="2">
        <f t="shared" si="116"/>
        <v>0</v>
      </c>
      <c r="AR493" s="2">
        <f t="shared" si="117"/>
        <v>0</v>
      </c>
      <c r="AS493" s="2">
        <f t="shared" si="118"/>
        <v>0</v>
      </c>
      <c r="AT493" s="2">
        <f t="shared" si="119"/>
        <v>0</v>
      </c>
      <c r="AU493" s="9">
        <f t="shared" si="120"/>
        <v>0</v>
      </c>
    </row>
    <row r="494" spans="1:47" s="202" customFormat="1">
      <c r="A494" s="272"/>
      <c r="B494" s="272"/>
      <c r="C494" s="226"/>
      <c r="D494" s="235"/>
      <c r="E494" s="204"/>
      <c r="F494" s="198"/>
      <c r="G494" s="198"/>
      <c r="H494" s="198"/>
      <c r="I494" s="198"/>
      <c r="J494" s="117"/>
      <c r="K494" s="113"/>
      <c r="L494" s="113"/>
      <c r="M494" s="113"/>
      <c r="N494" s="113"/>
      <c r="O494" s="113"/>
      <c r="P494" s="205"/>
      <c r="Q494" s="2">
        <f t="shared" si="108"/>
        <v>0</v>
      </c>
      <c r="R494" s="2">
        <f>IF(D494='User Input'!$C$1,1,0)</f>
        <v>0</v>
      </c>
      <c r="S494" s="2">
        <f t="shared" si="112"/>
        <v>0</v>
      </c>
      <c r="T494" s="2">
        <f t="shared" si="113"/>
        <v>0</v>
      </c>
      <c r="U494" s="2">
        <f t="shared" si="109"/>
        <v>0</v>
      </c>
      <c r="V494" s="2">
        <f t="shared" si="110"/>
        <v>0</v>
      </c>
      <c r="W494" s="9">
        <f t="shared" si="111"/>
        <v>0</v>
      </c>
      <c r="X494" s="221"/>
      <c r="Y494" s="276"/>
      <c r="Z494" s="226"/>
      <c r="AA494" s="235"/>
      <c r="AB494" s="206"/>
      <c r="AC494" s="198"/>
      <c r="AD494" s="198"/>
      <c r="AE494" s="198"/>
      <c r="AF494" s="198"/>
      <c r="AG494" s="216"/>
      <c r="AH494" s="199"/>
      <c r="AI494" s="197"/>
      <c r="AJ494" s="197"/>
      <c r="AK494" s="113"/>
      <c r="AL494" s="113"/>
      <c r="AM494" s="113"/>
      <c r="AN494" s="2">
        <f t="shared" si="114"/>
        <v>0</v>
      </c>
      <c r="AO494" s="2">
        <f t="shared" si="115"/>
        <v>0</v>
      </c>
      <c r="AP494" s="2">
        <f>IF(AA494='User Input'!$C$1,1,0)</f>
        <v>0</v>
      </c>
      <c r="AQ494" s="2">
        <f t="shared" si="116"/>
        <v>0</v>
      </c>
      <c r="AR494" s="2">
        <f t="shared" si="117"/>
        <v>0</v>
      </c>
      <c r="AS494" s="2">
        <f t="shared" si="118"/>
        <v>0</v>
      </c>
      <c r="AT494" s="2">
        <f t="shared" si="119"/>
        <v>0</v>
      </c>
      <c r="AU494" s="9">
        <f t="shared" si="120"/>
        <v>0</v>
      </c>
    </row>
    <row r="495" spans="1:47" s="202" customFormat="1">
      <c r="A495" s="272"/>
      <c r="B495" s="272"/>
      <c r="C495" s="226"/>
      <c r="D495" s="235"/>
      <c r="E495" s="204"/>
      <c r="F495" s="198"/>
      <c r="G495" s="198"/>
      <c r="H495" s="198"/>
      <c r="I495" s="198"/>
      <c r="J495" s="117"/>
      <c r="K495" s="113"/>
      <c r="L495" s="113"/>
      <c r="M495" s="113"/>
      <c r="N495" s="113"/>
      <c r="O495" s="113"/>
      <c r="P495" s="205"/>
      <c r="Q495" s="2">
        <f t="shared" si="108"/>
        <v>0</v>
      </c>
      <c r="R495" s="2">
        <f>IF(D495='User Input'!$C$1,1,0)</f>
        <v>0</v>
      </c>
      <c r="S495" s="2">
        <f t="shared" si="112"/>
        <v>0</v>
      </c>
      <c r="T495" s="2">
        <f t="shared" si="113"/>
        <v>0</v>
      </c>
      <c r="U495" s="2">
        <f t="shared" si="109"/>
        <v>0</v>
      </c>
      <c r="V495" s="2">
        <f t="shared" si="110"/>
        <v>0</v>
      </c>
      <c r="W495" s="9">
        <f t="shared" si="111"/>
        <v>0</v>
      </c>
      <c r="X495" s="221"/>
      <c r="Y495" s="276"/>
      <c r="Z495" s="209"/>
      <c r="AA495" s="235"/>
      <c r="AB495" s="206"/>
      <c r="AC495" s="198"/>
      <c r="AD495" s="198"/>
      <c r="AE495" s="198"/>
      <c r="AF495" s="198"/>
      <c r="AG495" s="216"/>
      <c r="AH495" s="199"/>
      <c r="AI495" s="197"/>
      <c r="AJ495" s="197"/>
      <c r="AK495" s="113"/>
      <c r="AL495" s="113"/>
      <c r="AM495" s="113"/>
      <c r="AN495" s="2">
        <f t="shared" si="114"/>
        <v>0</v>
      </c>
      <c r="AO495" s="2">
        <f t="shared" si="115"/>
        <v>0</v>
      </c>
      <c r="AP495" s="2">
        <f>IF(AA495='User Input'!$C$1,1,0)</f>
        <v>0</v>
      </c>
      <c r="AQ495" s="2">
        <f t="shared" si="116"/>
        <v>0</v>
      </c>
      <c r="AR495" s="2">
        <f t="shared" si="117"/>
        <v>0</v>
      </c>
      <c r="AS495" s="2">
        <f t="shared" si="118"/>
        <v>0</v>
      </c>
      <c r="AT495" s="2">
        <f t="shared" si="119"/>
        <v>0</v>
      </c>
      <c r="AU495" s="9">
        <f t="shared" si="120"/>
        <v>0</v>
      </c>
    </row>
    <row r="496" spans="1:47" s="202" customFormat="1">
      <c r="A496" s="272"/>
      <c r="B496" s="272"/>
      <c r="C496" s="226"/>
      <c r="D496" s="235"/>
      <c r="E496" s="204"/>
      <c r="F496" s="198"/>
      <c r="G496" s="198"/>
      <c r="H496" s="198"/>
      <c r="I496" s="198"/>
      <c r="J496" s="117"/>
      <c r="K496" s="113"/>
      <c r="L496" s="113"/>
      <c r="M496" s="113"/>
      <c r="N496" s="113"/>
      <c r="O496" s="113"/>
      <c r="P496" s="205"/>
      <c r="Q496" s="2">
        <f t="shared" si="108"/>
        <v>0</v>
      </c>
      <c r="R496" s="2">
        <f>IF(D496='User Input'!$C$1,1,0)</f>
        <v>0</v>
      </c>
      <c r="S496" s="2">
        <f t="shared" si="112"/>
        <v>0</v>
      </c>
      <c r="T496" s="2">
        <f t="shared" si="113"/>
        <v>0</v>
      </c>
      <c r="U496" s="2">
        <f t="shared" si="109"/>
        <v>0</v>
      </c>
      <c r="V496" s="2">
        <f t="shared" si="110"/>
        <v>0</v>
      </c>
      <c r="W496" s="9">
        <f t="shared" si="111"/>
        <v>0</v>
      </c>
      <c r="X496" s="221"/>
      <c r="Y496" s="276"/>
      <c r="Z496" s="209"/>
      <c r="AA496" s="235"/>
      <c r="AB496" s="206"/>
      <c r="AC496" s="198"/>
      <c r="AD496" s="198"/>
      <c r="AE496" s="198"/>
      <c r="AF496" s="198"/>
      <c r="AG496" s="216"/>
      <c r="AH496" s="199"/>
      <c r="AI496" s="197"/>
      <c r="AJ496" s="197"/>
      <c r="AK496" s="113"/>
      <c r="AL496" s="113"/>
      <c r="AM496" s="113"/>
      <c r="AN496" s="2">
        <f t="shared" si="114"/>
        <v>0</v>
      </c>
      <c r="AO496" s="2">
        <f t="shared" si="115"/>
        <v>0</v>
      </c>
      <c r="AP496" s="2">
        <f>IF(AA496='User Input'!$C$1,1,0)</f>
        <v>0</v>
      </c>
      <c r="AQ496" s="2">
        <f t="shared" si="116"/>
        <v>0</v>
      </c>
      <c r="AR496" s="2">
        <f t="shared" si="117"/>
        <v>0</v>
      </c>
      <c r="AS496" s="2">
        <f t="shared" si="118"/>
        <v>0</v>
      </c>
      <c r="AT496" s="2">
        <f t="shared" si="119"/>
        <v>0</v>
      </c>
      <c r="AU496" s="9">
        <f t="shared" si="120"/>
        <v>0</v>
      </c>
    </row>
    <row r="497" spans="1:47" s="202" customFormat="1">
      <c r="A497" s="272"/>
      <c r="B497" s="272"/>
      <c r="C497" s="226"/>
      <c r="D497" s="235"/>
      <c r="E497" s="204"/>
      <c r="F497" s="198"/>
      <c r="G497" s="198"/>
      <c r="H497" s="198"/>
      <c r="I497" s="198"/>
      <c r="J497" s="117"/>
      <c r="K497" s="113"/>
      <c r="L497" s="113"/>
      <c r="M497" s="113"/>
      <c r="N497" s="113"/>
      <c r="O497" s="113"/>
      <c r="P497" s="205"/>
      <c r="Q497" s="2">
        <f t="shared" si="108"/>
        <v>0</v>
      </c>
      <c r="R497" s="2">
        <f>IF(D497='User Input'!$C$1,1,0)</f>
        <v>0</v>
      </c>
      <c r="S497" s="2">
        <f t="shared" si="112"/>
        <v>0</v>
      </c>
      <c r="T497" s="2">
        <f t="shared" si="113"/>
        <v>0</v>
      </c>
      <c r="U497" s="2">
        <f t="shared" si="109"/>
        <v>0</v>
      </c>
      <c r="V497" s="2">
        <f t="shared" si="110"/>
        <v>0</v>
      </c>
      <c r="W497" s="9">
        <f t="shared" si="111"/>
        <v>0</v>
      </c>
      <c r="X497" s="221"/>
      <c r="Y497" s="276"/>
      <c r="Z497" s="226"/>
      <c r="AA497" s="235"/>
      <c r="AB497" s="206"/>
      <c r="AC497" s="198"/>
      <c r="AD497" s="198"/>
      <c r="AE497" s="198"/>
      <c r="AF497" s="198"/>
      <c r="AG497" s="216"/>
      <c r="AH497" s="199"/>
      <c r="AI497" s="197"/>
      <c r="AJ497" s="197"/>
      <c r="AK497" s="113"/>
      <c r="AL497" s="113"/>
      <c r="AM497" s="113"/>
      <c r="AN497" s="2">
        <f t="shared" si="114"/>
        <v>0</v>
      </c>
      <c r="AO497" s="2">
        <f t="shared" si="115"/>
        <v>0</v>
      </c>
      <c r="AP497" s="2">
        <f>IF(AA497='User Input'!$C$1,1,0)</f>
        <v>0</v>
      </c>
      <c r="AQ497" s="2">
        <f t="shared" si="116"/>
        <v>0</v>
      </c>
      <c r="AR497" s="2">
        <f t="shared" si="117"/>
        <v>0</v>
      </c>
      <c r="AS497" s="2">
        <f t="shared" si="118"/>
        <v>0</v>
      </c>
      <c r="AT497" s="2">
        <f t="shared" si="119"/>
        <v>0</v>
      </c>
      <c r="AU497" s="9">
        <f t="shared" si="120"/>
        <v>0</v>
      </c>
    </row>
    <row r="498" spans="1:47" s="202" customFormat="1">
      <c r="A498" s="272"/>
      <c r="B498" s="272"/>
      <c r="C498" s="226"/>
      <c r="D498" s="235"/>
      <c r="E498" s="204"/>
      <c r="F498" s="198"/>
      <c r="G498" s="198"/>
      <c r="H498" s="198"/>
      <c r="I498" s="198"/>
      <c r="J498" s="117"/>
      <c r="K498" s="113"/>
      <c r="L498" s="113"/>
      <c r="M498" s="113"/>
      <c r="N498" s="113"/>
      <c r="O498" s="113"/>
      <c r="P498" s="205"/>
      <c r="Q498" s="2">
        <f t="shared" si="108"/>
        <v>0</v>
      </c>
      <c r="R498" s="2">
        <f>IF(D498='User Input'!$C$1,1,0)</f>
        <v>0</v>
      </c>
      <c r="S498" s="2">
        <f t="shared" si="112"/>
        <v>0</v>
      </c>
      <c r="T498" s="2">
        <f t="shared" si="113"/>
        <v>0</v>
      </c>
      <c r="U498" s="2">
        <f t="shared" si="109"/>
        <v>0</v>
      </c>
      <c r="V498" s="2">
        <f t="shared" si="110"/>
        <v>0</v>
      </c>
      <c r="W498" s="9">
        <f t="shared" si="111"/>
        <v>0</v>
      </c>
      <c r="X498" s="221"/>
      <c r="Y498" s="276"/>
      <c r="Z498" s="226"/>
      <c r="AA498" s="235"/>
      <c r="AB498" s="206"/>
      <c r="AC498" s="198"/>
      <c r="AD498" s="198"/>
      <c r="AE498" s="198"/>
      <c r="AF498" s="198"/>
      <c r="AG498" s="216"/>
      <c r="AH498" s="199"/>
      <c r="AI498" s="197"/>
      <c r="AJ498" s="197"/>
      <c r="AK498" s="113"/>
      <c r="AL498" s="113"/>
      <c r="AM498" s="113"/>
      <c r="AN498" s="2">
        <f t="shared" si="114"/>
        <v>0</v>
      </c>
      <c r="AO498" s="2">
        <f t="shared" si="115"/>
        <v>0</v>
      </c>
      <c r="AP498" s="2">
        <f>IF(AA498='User Input'!$C$1,1,0)</f>
        <v>0</v>
      </c>
      <c r="AQ498" s="2">
        <f t="shared" si="116"/>
        <v>0</v>
      </c>
      <c r="AR498" s="2">
        <f t="shared" si="117"/>
        <v>0</v>
      </c>
      <c r="AS498" s="2">
        <f t="shared" si="118"/>
        <v>0</v>
      </c>
      <c r="AT498" s="2">
        <f t="shared" si="119"/>
        <v>0</v>
      </c>
      <c r="AU498" s="9">
        <f t="shared" si="120"/>
        <v>0</v>
      </c>
    </row>
    <row r="499" spans="1:47" s="202" customFormat="1">
      <c r="A499" s="272"/>
      <c r="B499" s="272"/>
      <c r="C499" s="226"/>
      <c r="D499" s="235"/>
      <c r="E499" s="204"/>
      <c r="F499" s="198"/>
      <c r="G499" s="198"/>
      <c r="H499" s="198"/>
      <c r="I499" s="198"/>
      <c r="J499" s="117"/>
      <c r="K499" s="113"/>
      <c r="L499" s="113"/>
      <c r="M499" s="113"/>
      <c r="N499" s="113"/>
      <c r="O499" s="113"/>
      <c r="P499" s="205"/>
      <c r="Q499" s="2">
        <f t="shared" si="108"/>
        <v>0</v>
      </c>
      <c r="R499" s="2">
        <f>IF(D499='User Input'!$C$1,1,0)</f>
        <v>0</v>
      </c>
      <c r="S499" s="2">
        <f t="shared" si="112"/>
        <v>0</v>
      </c>
      <c r="T499" s="2">
        <f t="shared" si="113"/>
        <v>0</v>
      </c>
      <c r="U499" s="2">
        <f t="shared" si="109"/>
        <v>0</v>
      </c>
      <c r="V499" s="2">
        <f t="shared" si="110"/>
        <v>0</v>
      </c>
      <c r="W499" s="9">
        <f t="shared" si="111"/>
        <v>0</v>
      </c>
      <c r="X499" s="221"/>
      <c r="Y499" s="276"/>
      <c r="Z499" s="226"/>
      <c r="AA499" s="235"/>
      <c r="AB499" s="206"/>
      <c r="AC499" s="198"/>
      <c r="AD499" s="198"/>
      <c r="AE499" s="198"/>
      <c r="AF499" s="198"/>
      <c r="AG499" s="216"/>
      <c r="AH499" s="199"/>
      <c r="AI499" s="197"/>
      <c r="AJ499" s="197"/>
      <c r="AK499" s="113"/>
      <c r="AL499" s="113"/>
      <c r="AM499" s="113"/>
      <c r="AN499" s="2">
        <f t="shared" si="114"/>
        <v>0</v>
      </c>
      <c r="AO499" s="2">
        <f t="shared" si="115"/>
        <v>0</v>
      </c>
      <c r="AP499" s="2">
        <f>IF(AA499='User Input'!$C$1,1,0)</f>
        <v>0</v>
      </c>
      <c r="AQ499" s="2">
        <f t="shared" si="116"/>
        <v>0</v>
      </c>
      <c r="AR499" s="2">
        <f t="shared" si="117"/>
        <v>0</v>
      </c>
      <c r="AS499" s="2">
        <f t="shared" si="118"/>
        <v>0</v>
      </c>
      <c r="AT499" s="2">
        <f t="shared" si="119"/>
        <v>0</v>
      </c>
      <c r="AU499" s="9">
        <f t="shared" si="120"/>
        <v>0</v>
      </c>
    </row>
    <row r="500" spans="1:47" s="202" customFormat="1">
      <c r="A500" s="272"/>
      <c r="B500" s="272"/>
      <c r="C500" s="226"/>
      <c r="D500" s="235"/>
      <c r="E500" s="204"/>
      <c r="F500" s="198"/>
      <c r="G500" s="198"/>
      <c r="H500" s="198"/>
      <c r="I500" s="198"/>
      <c r="J500" s="117"/>
      <c r="K500" s="113"/>
      <c r="L500" s="113"/>
      <c r="M500" s="113"/>
      <c r="N500" s="113"/>
      <c r="O500" s="113"/>
      <c r="P500" s="205"/>
      <c r="Q500" s="2">
        <f t="shared" si="108"/>
        <v>0</v>
      </c>
      <c r="R500" s="2">
        <f>IF(D500='User Input'!$C$1,1,0)</f>
        <v>0</v>
      </c>
      <c r="S500" s="2">
        <f t="shared" si="112"/>
        <v>0</v>
      </c>
      <c r="T500" s="2">
        <f t="shared" si="113"/>
        <v>0</v>
      </c>
      <c r="U500" s="2">
        <f t="shared" si="109"/>
        <v>0</v>
      </c>
      <c r="V500" s="2">
        <f t="shared" si="110"/>
        <v>0</v>
      </c>
      <c r="W500" s="9">
        <f t="shared" si="111"/>
        <v>0</v>
      </c>
      <c r="X500" s="221"/>
      <c r="Y500" s="276"/>
      <c r="Z500" s="226"/>
      <c r="AA500" s="235"/>
      <c r="AB500" s="206"/>
      <c r="AC500" s="198"/>
      <c r="AD500" s="198"/>
      <c r="AE500" s="198"/>
      <c r="AF500" s="198"/>
      <c r="AG500" s="216"/>
      <c r="AH500" s="199"/>
      <c r="AI500" s="197"/>
      <c r="AJ500" s="197"/>
      <c r="AK500" s="113"/>
      <c r="AL500" s="113"/>
      <c r="AM500" s="113"/>
      <c r="AN500" s="2">
        <f t="shared" si="114"/>
        <v>0</v>
      </c>
      <c r="AO500" s="2">
        <f t="shared" si="115"/>
        <v>0</v>
      </c>
      <c r="AP500" s="2">
        <f>IF(AA500='User Input'!$C$1,1,0)</f>
        <v>0</v>
      </c>
      <c r="AQ500" s="2">
        <f t="shared" si="116"/>
        <v>0</v>
      </c>
      <c r="AR500" s="2">
        <f t="shared" si="117"/>
        <v>0</v>
      </c>
      <c r="AS500" s="2">
        <f t="shared" si="118"/>
        <v>0</v>
      </c>
      <c r="AT500" s="2">
        <f t="shared" si="119"/>
        <v>0</v>
      </c>
      <c r="AU500" s="9">
        <f t="shared" si="120"/>
        <v>0</v>
      </c>
    </row>
    <row r="501" spans="1:47" s="202" customFormat="1">
      <c r="A501" s="272"/>
      <c r="B501" s="272"/>
      <c r="C501" s="226"/>
      <c r="D501" s="235"/>
      <c r="E501" s="204"/>
      <c r="F501" s="198"/>
      <c r="G501" s="198"/>
      <c r="H501" s="198"/>
      <c r="I501" s="198"/>
      <c r="J501" s="117"/>
      <c r="K501" s="113"/>
      <c r="L501" s="113"/>
      <c r="M501" s="113"/>
      <c r="N501" s="113"/>
      <c r="O501" s="113"/>
      <c r="P501" s="205"/>
      <c r="Q501" s="2">
        <f t="shared" si="108"/>
        <v>0</v>
      </c>
      <c r="R501" s="2">
        <f>IF(D501='User Input'!$C$1,1,0)</f>
        <v>0</v>
      </c>
      <c r="S501" s="2">
        <f t="shared" si="112"/>
        <v>0</v>
      </c>
      <c r="T501" s="2">
        <f t="shared" si="113"/>
        <v>0</v>
      </c>
      <c r="U501" s="2">
        <f t="shared" si="109"/>
        <v>0</v>
      </c>
      <c r="V501" s="2">
        <f t="shared" si="110"/>
        <v>0</v>
      </c>
      <c r="W501" s="9">
        <f t="shared" si="111"/>
        <v>0</v>
      </c>
      <c r="X501" s="221"/>
      <c r="Y501" s="276"/>
      <c r="Z501" s="209"/>
      <c r="AA501" s="235"/>
      <c r="AB501" s="206"/>
      <c r="AC501" s="198"/>
      <c r="AD501" s="198"/>
      <c r="AE501" s="198"/>
      <c r="AF501" s="198"/>
      <c r="AG501" s="216"/>
      <c r="AH501" s="199"/>
      <c r="AI501" s="197"/>
      <c r="AJ501" s="197"/>
      <c r="AK501" s="113"/>
      <c r="AL501" s="113"/>
      <c r="AM501" s="113"/>
      <c r="AN501" s="2">
        <f t="shared" si="114"/>
        <v>0</v>
      </c>
      <c r="AO501" s="2">
        <f t="shared" si="115"/>
        <v>0</v>
      </c>
      <c r="AP501" s="2">
        <f>IF(AA501='User Input'!$C$1,1,0)</f>
        <v>0</v>
      </c>
      <c r="AQ501" s="2">
        <f t="shared" si="116"/>
        <v>0</v>
      </c>
      <c r="AR501" s="2">
        <f t="shared" si="117"/>
        <v>0</v>
      </c>
      <c r="AS501" s="2">
        <f t="shared" si="118"/>
        <v>0</v>
      </c>
      <c r="AT501" s="2">
        <f t="shared" si="119"/>
        <v>0</v>
      </c>
      <c r="AU501" s="9">
        <f t="shared" si="120"/>
        <v>0</v>
      </c>
    </row>
    <row r="502" spans="1:47" s="202" customFormat="1">
      <c r="A502" s="272"/>
      <c r="B502" s="272"/>
      <c r="C502" s="226"/>
      <c r="D502" s="235"/>
      <c r="E502" s="204"/>
      <c r="F502" s="198"/>
      <c r="G502" s="198"/>
      <c r="H502" s="198"/>
      <c r="I502" s="198"/>
      <c r="J502" s="117"/>
      <c r="K502" s="113"/>
      <c r="L502" s="113"/>
      <c r="M502" s="113"/>
      <c r="N502" s="113"/>
      <c r="O502" s="113"/>
      <c r="P502" s="205"/>
      <c r="Q502" s="2">
        <f t="shared" si="108"/>
        <v>0</v>
      </c>
      <c r="R502" s="2">
        <f>IF(D502='User Input'!$C$1,1,0)</f>
        <v>0</v>
      </c>
      <c r="S502" s="2">
        <f t="shared" si="112"/>
        <v>0</v>
      </c>
      <c r="T502" s="2">
        <f t="shared" si="113"/>
        <v>0</v>
      </c>
      <c r="U502" s="2">
        <f t="shared" si="109"/>
        <v>0</v>
      </c>
      <c r="V502" s="2">
        <f t="shared" si="110"/>
        <v>0</v>
      </c>
      <c r="W502" s="9">
        <f t="shared" si="111"/>
        <v>0</v>
      </c>
      <c r="X502" s="221"/>
      <c r="Y502" s="276"/>
      <c r="Z502" s="226"/>
      <c r="AA502" s="235"/>
      <c r="AB502" s="206"/>
      <c r="AC502" s="198"/>
      <c r="AD502" s="198"/>
      <c r="AE502" s="198"/>
      <c r="AF502" s="198"/>
      <c r="AG502" s="216"/>
      <c r="AH502" s="199"/>
      <c r="AI502" s="197"/>
      <c r="AJ502" s="197"/>
      <c r="AK502" s="113"/>
      <c r="AL502" s="113"/>
      <c r="AM502" s="113"/>
      <c r="AN502" s="2">
        <f t="shared" si="114"/>
        <v>0</v>
      </c>
      <c r="AO502" s="2">
        <f t="shared" si="115"/>
        <v>0</v>
      </c>
      <c r="AP502" s="2">
        <f>IF(AA502='User Input'!$C$1,1,0)</f>
        <v>0</v>
      </c>
      <c r="AQ502" s="2">
        <f t="shared" si="116"/>
        <v>0</v>
      </c>
      <c r="AR502" s="2">
        <f t="shared" si="117"/>
        <v>0</v>
      </c>
      <c r="AS502" s="2">
        <f t="shared" si="118"/>
        <v>0</v>
      </c>
      <c r="AT502" s="2">
        <f t="shared" si="119"/>
        <v>0</v>
      </c>
      <c r="AU502" s="9">
        <f t="shared" si="120"/>
        <v>0</v>
      </c>
    </row>
    <row r="503" spans="1:47" s="202" customFormat="1">
      <c r="A503" s="272"/>
      <c r="B503" s="272"/>
      <c r="C503" s="226"/>
      <c r="D503" s="235"/>
      <c r="E503" s="204"/>
      <c r="F503" s="198"/>
      <c r="G503" s="198"/>
      <c r="H503" s="198"/>
      <c r="I503" s="198"/>
      <c r="J503" s="117"/>
      <c r="K503" s="113"/>
      <c r="L503" s="113"/>
      <c r="M503" s="113"/>
      <c r="N503" s="113"/>
      <c r="O503" s="113"/>
      <c r="P503" s="205"/>
      <c r="Q503" s="2">
        <f t="shared" si="108"/>
        <v>0</v>
      </c>
      <c r="R503" s="2">
        <f>IF(D503='User Input'!$C$1,1,0)</f>
        <v>0</v>
      </c>
      <c r="S503" s="2">
        <f t="shared" si="112"/>
        <v>0</v>
      </c>
      <c r="T503" s="2">
        <f t="shared" si="113"/>
        <v>0</v>
      </c>
      <c r="U503" s="2">
        <f t="shared" si="109"/>
        <v>0</v>
      </c>
      <c r="V503" s="2">
        <f t="shared" si="110"/>
        <v>0</v>
      </c>
      <c r="W503" s="9">
        <f t="shared" si="111"/>
        <v>0</v>
      </c>
      <c r="X503" s="221"/>
      <c r="Y503" s="276"/>
      <c r="Z503" s="209"/>
      <c r="AA503" s="235"/>
      <c r="AB503" s="206"/>
      <c r="AC503" s="198"/>
      <c r="AD503" s="198"/>
      <c r="AE503" s="198"/>
      <c r="AF503" s="198"/>
      <c r="AG503" s="216"/>
      <c r="AH503" s="199"/>
      <c r="AI503" s="197"/>
      <c r="AJ503" s="197"/>
      <c r="AK503" s="113"/>
      <c r="AL503" s="113"/>
      <c r="AM503" s="113"/>
      <c r="AN503" s="2">
        <f t="shared" si="114"/>
        <v>0</v>
      </c>
      <c r="AO503" s="2">
        <f t="shared" si="115"/>
        <v>0</v>
      </c>
      <c r="AP503" s="2">
        <f>IF(AA503='User Input'!$C$1,1,0)</f>
        <v>0</v>
      </c>
      <c r="AQ503" s="2">
        <f t="shared" si="116"/>
        <v>0</v>
      </c>
      <c r="AR503" s="2">
        <f t="shared" si="117"/>
        <v>0</v>
      </c>
      <c r="AS503" s="2">
        <f t="shared" si="118"/>
        <v>0</v>
      </c>
      <c r="AT503" s="2">
        <f t="shared" si="119"/>
        <v>0</v>
      </c>
      <c r="AU503" s="9">
        <f t="shared" si="120"/>
        <v>0</v>
      </c>
    </row>
    <row r="504" spans="1:47" s="202" customFormat="1">
      <c r="A504" s="272"/>
      <c r="B504" s="272"/>
      <c r="C504" s="226"/>
      <c r="D504" s="235"/>
      <c r="E504" s="204"/>
      <c r="F504" s="198"/>
      <c r="G504" s="198"/>
      <c r="H504" s="198"/>
      <c r="I504" s="198"/>
      <c r="J504" s="117"/>
      <c r="K504" s="113"/>
      <c r="L504" s="113"/>
      <c r="M504" s="113"/>
      <c r="N504" s="113"/>
      <c r="O504" s="113"/>
      <c r="P504" s="205"/>
      <c r="Q504" s="2">
        <f t="shared" si="108"/>
        <v>0</v>
      </c>
      <c r="R504" s="2">
        <f>IF(D504='User Input'!$C$1,1,0)</f>
        <v>0</v>
      </c>
      <c r="S504" s="2">
        <f t="shared" si="112"/>
        <v>0</v>
      </c>
      <c r="T504" s="2">
        <f t="shared" si="113"/>
        <v>0</v>
      </c>
      <c r="U504" s="2">
        <f t="shared" si="109"/>
        <v>0</v>
      </c>
      <c r="V504" s="2">
        <f t="shared" si="110"/>
        <v>0</v>
      </c>
      <c r="W504" s="9">
        <f t="shared" si="111"/>
        <v>0</v>
      </c>
      <c r="X504" s="221"/>
      <c r="Y504" s="276"/>
      <c r="Z504" s="209"/>
      <c r="AA504" s="235"/>
      <c r="AB504" s="206"/>
      <c r="AC504" s="198"/>
      <c r="AD504" s="198"/>
      <c r="AE504" s="198"/>
      <c r="AF504" s="198"/>
      <c r="AG504" s="216"/>
      <c r="AH504" s="199"/>
      <c r="AI504" s="197"/>
      <c r="AJ504" s="197"/>
      <c r="AK504" s="113"/>
      <c r="AL504" s="113"/>
      <c r="AM504" s="113"/>
      <c r="AN504" s="2">
        <f t="shared" si="114"/>
        <v>0</v>
      </c>
      <c r="AO504" s="2">
        <f t="shared" si="115"/>
        <v>0</v>
      </c>
      <c r="AP504" s="2">
        <f>IF(AA504='User Input'!$C$1,1,0)</f>
        <v>0</v>
      </c>
      <c r="AQ504" s="2">
        <f t="shared" si="116"/>
        <v>0</v>
      </c>
      <c r="AR504" s="2">
        <f t="shared" si="117"/>
        <v>0</v>
      </c>
      <c r="AS504" s="2">
        <f t="shared" si="118"/>
        <v>0</v>
      </c>
      <c r="AT504" s="2">
        <f t="shared" si="119"/>
        <v>0</v>
      </c>
      <c r="AU504" s="9">
        <f t="shared" si="120"/>
        <v>0</v>
      </c>
    </row>
    <row r="505" spans="1:47" s="202" customFormat="1">
      <c r="A505" s="272"/>
      <c r="B505" s="272"/>
      <c r="C505" s="226"/>
      <c r="D505" s="235"/>
      <c r="E505" s="204"/>
      <c r="F505" s="198"/>
      <c r="G505" s="198"/>
      <c r="H505" s="198"/>
      <c r="I505" s="198"/>
      <c r="J505" s="117"/>
      <c r="K505" s="113"/>
      <c r="L505" s="113"/>
      <c r="M505" s="113"/>
      <c r="N505" s="113"/>
      <c r="O505" s="113"/>
      <c r="P505" s="205"/>
      <c r="Q505" s="2">
        <f t="shared" si="108"/>
        <v>0</v>
      </c>
      <c r="R505" s="2">
        <f>IF(D505='User Input'!$C$1,1,0)</f>
        <v>0</v>
      </c>
      <c r="S505" s="2">
        <f t="shared" si="112"/>
        <v>0</v>
      </c>
      <c r="T505" s="2">
        <f t="shared" si="113"/>
        <v>0</v>
      </c>
      <c r="U505" s="2">
        <f t="shared" si="109"/>
        <v>0</v>
      </c>
      <c r="V505" s="2">
        <f t="shared" si="110"/>
        <v>0</v>
      </c>
      <c r="W505" s="9">
        <f t="shared" si="111"/>
        <v>0</v>
      </c>
      <c r="X505" s="221"/>
      <c r="Y505" s="276"/>
      <c r="Z505" s="209"/>
      <c r="AA505" s="235"/>
      <c r="AB505" s="206"/>
      <c r="AC505" s="198"/>
      <c r="AD505" s="198"/>
      <c r="AE505" s="198"/>
      <c r="AF505" s="198"/>
      <c r="AG505" s="216"/>
      <c r="AH505" s="199"/>
      <c r="AI505" s="197"/>
      <c r="AJ505" s="197"/>
      <c r="AK505" s="113"/>
      <c r="AL505" s="113"/>
      <c r="AM505" s="113"/>
      <c r="AN505" s="2">
        <f t="shared" si="114"/>
        <v>0</v>
      </c>
      <c r="AO505" s="2">
        <f t="shared" si="115"/>
        <v>0</v>
      </c>
      <c r="AP505" s="2">
        <f>IF(AA505='User Input'!$C$1,1,0)</f>
        <v>0</v>
      </c>
      <c r="AQ505" s="2">
        <f t="shared" si="116"/>
        <v>0</v>
      </c>
      <c r="AR505" s="2">
        <f t="shared" si="117"/>
        <v>0</v>
      </c>
      <c r="AS505" s="2">
        <f t="shared" si="118"/>
        <v>0</v>
      </c>
      <c r="AT505" s="2">
        <f t="shared" si="119"/>
        <v>0</v>
      </c>
      <c r="AU505" s="9">
        <f t="shared" si="120"/>
        <v>0</v>
      </c>
    </row>
    <row r="506" spans="1:47" s="202" customFormat="1">
      <c r="A506" s="272"/>
      <c r="B506" s="272"/>
      <c r="C506" s="226"/>
      <c r="D506" s="235"/>
      <c r="E506" s="204"/>
      <c r="F506" s="198"/>
      <c r="G506" s="198"/>
      <c r="H506" s="198"/>
      <c r="I506" s="198"/>
      <c r="J506" s="117"/>
      <c r="K506" s="113"/>
      <c r="L506" s="113"/>
      <c r="M506" s="113"/>
      <c r="N506" s="113"/>
      <c r="O506" s="113"/>
      <c r="P506" s="205"/>
      <c r="Q506" s="2">
        <f t="shared" si="108"/>
        <v>0</v>
      </c>
      <c r="R506" s="2">
        <f>IF(D506='User Input'!$C$1,1,0)</f>
        <v>0</v>
      </c>
      <c r="S506" s="2">
        <f t="shared" si="112"/>
        <v>0</v>
      </c>
      <c r="T506" s="2">
        <f t="shared" si="113"/>
        <v>0</v>
      </c>
      <c r="U506" s="2">
        <f t="shared" si="109"/>
        <v>0</v>
      </c>
      <c r="V506" s="2">
        <f t="shared" si="110"/>
        <v>0</v>
      </c>
      <c r="W506" s="9">
        <f t="shared" si="111"/>
        <v>0</v>
      </c>
      <c r="X506" s="221"/>
      <c r="Y506" s="276"/>
      <c r="Z506" s="209"/>
      <c r="AA506" s="235"/>
      <c r="AB506" s="206"/>
      <c r="AC506" s="198"/>
      <c r="AD506" s="198"/>
      <c r="AE506" s="198"/>
      <c r="AF506" s="198"/>
      <c r="AG506" s="216"/>
      <c r="AH506" s="199"/>
      <c r="AI506" s="197"/>
      <c r="AJ506" s="197"/>
      <c r="AK506" s="113"/>
      <c r="AL506" s="113"/>
      <c r="AM506" s="113"/>
      <c r="AN506" s="2">
        <f t="shared" si="114"/>
        <v>0</v>
      </c>
      <c r="AO506" s="2">
        <f t="shared" si="115"/>
        <v>0</v>
      </c>
      <c r="AP506" s="2">
        <f>IF(AA506='User Input'!$C$1,1,0)</f>
        <v>0</v>
      </c>
      <c r="AQ506" s="2">
        <f t="shared" si="116"/>
        <v>0</v>
      </c>
      <c r="AR506" s="2">
        <f t="shared" si="117"/>
        <v>0</v>
      </c>
      <c r="AS506" s="2">
        <f t="shared" si="118"/>
        <v>0</v>
      </c>
      <c r="AT506" s="2">
        <f t="shared" si="119"/>
        <v>0</v>
      </c>
      <c r="AU506" s="9">
        <f t="shared" si="120"/>
        <v>0</v>
      </c>
    </row>
    <row r="507" spans="1:47" s="202" customFormat="1">
      <c r="A507" s="272"/>
      <c r="B507" s="272"/>
      <c r="C507" s="226"/>
      <c r="D507" s="235"/>
      <c r="E507" s="204"/>
      <c r="F507" s="198"/>
      <c r="G507" s="198"/>
      <c r="H507" s="198"/>
      <c r="I507" s="198"/>
      <c r="J507" s="117"/>
      <c r="K507" s="113"/>
      <c r="L507" s="113"/>
      <c r="M507" s="113"/>
      <c r="N507" s="113"/>
      <c r="O507" s="113"/>
      <c r="P507" s="205"/>
      <c r="Q507" s="2">
        <f t="shared" si="108"/>
        <v>0</v>
      </c>
      <c r="R507" s="2">
        <f>IF(D507='User Input'!$C$1,1,0)</f>
        <v>0</v>
      </c>
      <c r="S507" s="2">
        <f t="shared" si="112"/>
        <v>0</v>
      </c>
      <c r="T507" s="2">
        <f t="shared" si="113"/>
        <v>0</v>
      </c>
      <c r="U507" s="2">
        <f t="shared" si="109"/>
        <v>0</v>
      </c>
      <c r="V507" s="2">
        <f t="shared" si="110"/>
        <v>0</v>
      </c>
      <c r="W507" s="9">
        <f t="shared" si="111"/>
        <v>0</v>
      </c>
      <c r="X507" s="221"/>
      <c r="Y507" s="276"/>
      <c r="Z507" s="209"/>
      <c r="AA507" s="235"/>
      <c r="AB507" s="206"/>
      <c r="AC507" s="198"/>
      <c r="AD507" s="198"/>
      <c r="AE507" s="198"/>
      <c r="AF507" s="198"/>
      <c r="AG507" s="216"/>
      <c r="AH507" s="199"/>
      <c r="AI507" s="197"/>
      <c r="AJ507" s="197"/>
      <c r="AK507" s="113"/>
      <c r="AL507" s="113"/>
      <c r="AM507" s="113"/>
      <c r="AN507" s="2">
        <f t="shared" si="114"/>
        <v>0</v>
      </c>
      <c r="AO507" s="2">
        <f t="shared" si="115"/>
        <v>0</v>
      </c>
      <c r="AP507" s="2">
        <f>IF(AA507='User Input'!$C$1,1,0)</f>
        <v>0</v>
      </c>
      <c r="AQ507" s="2">
        <f t="shared" si="116"/>
        <v>0</v>
      </c>
      <c r="AR507" s="2">
        <f t="shared" si="117"/>
        <v>0</v>
      </c>
      <c r="AS507" s="2">
        <f t="shared" si="118"/>
        <v>0</v>
      </c>
      <c r="AT507" s="2">
        <f t="shared" si="119"/>
        <v>0</v>
      </c>
      <c r="AU507" s="9">
        <f t="shared" si="120"/>
        <v>0</v>
      </c>
    </row>
    <row r="508" spans="1:47" s="202" customFormat="1">
      <c r="A508" s="272"/>
      <c r="B508" s="272"/>
      <c r="C508" s="226"/>
      <c r="D508" s="235"/>
      <c r="E508" s="204"/>
      <c r="F508" s="198"/>
      <c r="G508" s="198"/>
      <c r="H508" s="198"/>
      <c r="I508" s="198"/>
      <c r="J508" s="117"/>
      <c r="K508" s="113"/>
      <c r="L508" s="113"/>
      <c r="M508" s="113"/>
      <c r="N508" s="113"/>
      <c r="O508" s="113"/>
      <c r="P508" s="205"/>
      <c r="Q508" s="2">
        <f t="shared" si="108"/>
        <v>0</v>
      </c>
      <c r="R508" s="2">
        <f>IF(D508='User Input'!$C$1,1,0)</f>
        <v>0</v>
      </c>
      <c r="S508" s="2">
        <f t="shared" si="112"/>
        <v>0</v>
      </c>
      <c r="T508" s="2">
        <f t="shared" si="113"/>
        <v>0</v>
      </c>
      <c r="U508" s="2">
        <f t="shared" si="109"/>
        <v>0</v>
      </c>
      <c r="V508" s="2">
        <f t="shared" si="110"/>
        <v>0</v>
      </c>
      <c r="W508" s="9">
        <f t="shared" si="111"/>
        <v>0</v>
      </c>
      <c r="X508" s="221"/>
      <c r="Y508" s="276"/>
      <c r="Z508" s="209"/>
      <c r="AA508" s="235"/>
      <c r="AB508" s="206"/>
      <c r="AC508" s="198"/>
      <c r="AD508" s="198"/>
      <c r="AE508" s="198"/>
      <c r="AF508" s="198"/>
      <c r="AG508" s="216"/>
      <c r="AH508" s="199"/>
      <c r="AI508" s="197"/>
      <c r="AJ508" s="197"/>
      <c r="AK508" s="113"/>
      <c r="AL508" s="113"/>
      <c r="AM508" s="113"/>
      <c r="AN508" s="2">
        <f t="shared" si="114"/>
        <v>0</v>
      </c>
      <c r="AO508" s="2">
        <f t="shared" si="115"/>
        <v>0</v>
      </c>
      <c r="AP508" s="2">
        <f>IF(AA508='User Input'!$C$1,1,0)</f>
        <v>0</v>
      </c>
      <c r="AQ508" s="2">
        <f t="shared" si="116"/>
        <v>0</v>
      </c>
      <c r="AR508" s="2">
        <f t="shared" si="117"/>
        <v>0</v>
      </c>
      <c r="AS508" s="2">
        <f t="shared" si="118"/>
        <v>0</v>
      </c>
      <c r="AT508" s="2">
        <f t="shared" si="119"/>
        <v>0</v>
      </c>
      <c r="AU508" s="9">
        <f t="shared" si="120"/>
        <v>0</v>
      </c>
    </row>
    <row r="509" spans="1:47" s="202" customFormat="1">
      <c r="A509" s="272"/>
      <c r="B509" s="272"/>
      <c r="C509" s="226"/>
      <c r="D509" s="235"/>
      <c r="E509" s="204"/>
      <c r="F509" s="198"/>
      <c r="G509" s="198"/>
      <c r="H509" s="198"/>
      <c r="I509" s="198"/>
      <c r="J509" s="117"/>
      <c r="K509" s="113"/>
      <c r="L509" s="113"/>
      <c r="M509" s="113"/>
      <c r="N509" s="113"/>
      <c r="O509" s="113"/>
      <c r="P509" s="205"/>
      <c r="Q509" s="2">
        <f t="shared" si="108"/>
        <v>0</v>
      </c>
      <c r="R509" s="2">
        <f>IF(D509='User Input'!$C$1,1,0)</f>
        <v>0</v>
      </c>
      <c r="S509" s="2">
        <f t="shared" si="112"/>
        <v>0</v>
      </c>
      <c r="T509" s="2">
        <f t="shared" si="113"/>
        <v>0</v>
      </c>
      <c r="U509" s="2">
        <f t="shared" si="109"/>
        <v>0</v>
      </c>
      <c r="V509" s="2">
        <f t="shared" si="110"/>
        <v>0</v>
      </c>
      <c r="W509" s="9">
        <f t="shared" si="111"/>
        <v>0</v>
      </c>
      <c r="X509" s="221"/>
      <c r="Y509" s="276"/>
      <c r="Z509" s="226"/>
      <c r="AA509" s="235"/>
      <c r="AB509" s="206"/>
      <c r="AC509" s="198"/>
      <c r="AD509" s="198"/>
      <c r="AE509" s="198"/>
      <c r="AF509" s="198"/>
      <c r="AG509" s="216"/>
      <c r="AH509" s="199"/>
      <c r="AI509" s="197"/>
      <c r="AJ509" s="197"/>
      <c r="AK509" s="113"/>
      <c r="AL509" s="113"/>
      <c r="AM509" s="113"/>
      <c r="AN509" s="2">
        <f t="shared" si="114"/>
        <v>0</v>
      </c>
      <c r="AO509" s="2">
        <f t="shared" si="115"/>
        <v>0</v>
      </c>
      <c r="AP509" s="2">
        <f>IF(AA509='User Input'!$C$1,1,0)</f>
        <v>0</v>
      </c>
      <c r="AQ509" s="2">
        <f t="shared" si="116"/>
        <v>0</v>
      </c>
      <c r="AR509" s="2">
        <f t="shared" si="117"/>
        <v>0</v>
      </c>
      <c r="AS509" s="2">
        <f t="shared" si="118"/>
        <v>0</v>
      </c>
      <c r="AT509" s="2">
        <f t="shared" si="119"/>
        <v>0</v>
      </c>
      <c r="AU509" s="9">
        <f t="shared" si="120"/>
        <v>0</v>
      </c>
    </row>
    <row r="510" spans="1:47" s="202" customFormat="1">
      <c r="A510" s="272"/>
      <c r="B510" s="272"/>
      <c r="C510" s="226"/>
      <c r="D510" s="235"/>
      <c r="E510" s="204"/>
      <c r="F510" s="198"/>
      <c r="G510" s="198"/>
      <c r="H510" s="198"/>
      <c r="I510" s="198"/>
      <c r="J510" s="117"/>
      <c r="K510" s="113"/>
      <c r="L510" s="113"/>
      <c r="M510" s="113"/>
      <c r="N510" s="113"/>
      <c r="O510" s="113"/>
      <c r="P510" s="205"/>
      <c r="Q510" s="2">
        <f t="shared" si="108"/>
        <v>0</v>
      </c>
      <c r="R510" s="2">
        <f>IF(D510='User Input'!$C$1,1,0)</f>
        <v>0</v>
      </c>
      <c r="S510" s="2">
        <f t="shared" si="112"/>
        <v>0</v>
      </c>
      <c r="T510" s="2">
        <f t="shared" si="113"/>
        <v>0</v>
      </c>
      <c r="U510" s="2">
        <f t="shared" si="109"/>
        <v>0</v>
      </c>
      <c r="V510" s="2">
        <f t="shared" si="110"/>
        <v>0</v>
      </c>
      <c r="W510" s="9">
        <f t="shared" si="111"/>
        <v>0</v>
      </c>
      <c r="X510" s="221"/>
      <c r="Y510" s="276"/>
      <c r="Z510" s="226"/>
      <c r="AA510" s="235"/>
      <c r="AB510" s="206"/>
      <c r="AC510" s="198"/>
      <c r="AD510" s="198"/>
      <c r="AE510" s="198"/>
      <c r="AF510" s="198"/>
      <c r="AG510" s="216"/>
      <c r="AH510" s="199"/>
      <c r="AI510" s="197"/>
      <c r="AJ510" s="197"/>
      <c r="AK510" s="113"/>
      <c r="AL510" s="113"/>
      <c r="AM510" s="113"/>
      <c r="AN510" s="2">
        <f t="shared" si="114"/>
        <v>0</v>
      </c>
      <c r="AO510" s="2">
        <f t="shared" si="115"/>
        <v>0</v>
      </c>
      <c r="AP510" s="2">
        <f>IF(AA510='User Input'!$C$1,1,0)</f>
        <v>0</v>
      </c>
      <c r="AQ510" s="2">
        <f t="shared" si="116"/>
        <v>0</v>
      </c>
      <c r="AR510" s="2">
        <f t="shared" si="117"/>
        <v>0</v>
      </c>
      <c r="AS510" s="2">
        <f t="shared" si="118"/>
        <v>0</v>
      </c>
      <c r="AT510" s="2">
        <f t="shared" si="119"/>
        <v>0</v>
      </c>
      <c r="AU510" s="9">
        <f t="shared" si="120"/>
        <v>0</v>
      </c>
    </row>
    <row r="511" spans="1:47" s="202" customFormat="1">
      <c r="A511" s="272"/>
      <c r="B511" s="272"/>
      <c r="C511" s="226"/>
      <c r="D511" s="235"/>
      <c r="E511" s="204"/>
      <c r="F511" s="198"/>
      <c r="G511" s="198"/>
      <c r="H511" s="198"/>
      <c r="I511" s="198"/>
      <c r="J511" s="117"/>
      <c r="K511" s="113"/>
      <c r="L511" s="113"/>
      <c r="M511" s="113"/>
      <c r="N511" s="113"/>
      <c r="O511" s="113"/>
      <c r="P511" s="205"/>
      <c r="Q511" s="2">
        <f t="shared" si="108"/>
        <v>0</v>
      </c>
      <c r="R511" s="2">
        <f>IF(D511='User Input'!$C$1,1,0)</f>
        <v>0</v>
      </c>
      <c r="S511" s="2">
        <f t="shared" si="112"/>
        <v>0</v>
      </c>
      <c r="T511" s="2">
        <f t="shared" si="113"/>
        <v>0</v>
      </c>
      <c r="U511" s="2">
        <f t="shared" si="109"/>
        <v>0</v>
      </c>
      <c r="V511" s="2">
        <f t="shared" si="110"/>
        <v>0</v>
      </c>
      <c r="W511" s="9">
        <f t="shared" si="111"/>
        <v>0</v>
      </c>
      <c r="X511" s="221"/>
      <c r="Y511" s="276"/>
      <c r="Z511" s="209"/>
      <c r="AA511" s="235"/>
      <c r="AB511" s="206"/>
      <c r="AC511" s="198"/>
      <c r="AD511" s="198"/>
      <c r="AE511" s="198"/>
      <c r="AF511" s="198"/>
      <c r="AG511" s="216"/>
      <c r="AH511" s="199"/>
      <c r="AI511" s="197"/>
      <c r="AJ511" s="197"/>
      <c r="AK511" s="113"/>
      <c r="AL511" s="113"/>
      <c r="AM511" s="113"/>
      <c r="AN511" s="2">
        <f t="shared" si="114"/>
        <v>0</v>
      </c>
      <c r="AO511" s="2">
        <f t="shared" si="115"/>
        <v>0</v>
      </c>
      <c r="AP511" s="2">
        <f>IF(AA511='User Input'!$C$1,1,0)</f>
        <v>0</v>
      </c>
      <c r="AQ511" s="2">
        <f t="shared" si="116"/>
        <v>0</v>
      </c>
      <c r="AR511" s="2">
        <f t="shared" si="117"/>
        <v>0</v>
      </c>
      <c r="AS511" s="2">
        <f t="shared" si="118"/>
        <v>0</v>
      </c>
      <c r="AT511" s="2">
        <f t="shared" si="119"/>
        <v>0</v>
      </c>
      <c r="AU511" s="9">
        <f t="shared" si="120"/>
        <v>0</v>
      </c>
    </row>
    <row r="512" spans="1:47" s="202" customFormat="1">
      <c r="A512" s="272"/>
      <c r="B512" s="272"/>
      <c r="C512" s="226"/>
      <c r="D512" s="235"/>
      <c r="E512" s="204"/>
      <c r="F512" s="198"/>
      <c r="G512" s="198"/>
      <c r="H512" s="198"/>
      <c r="I512" s="198"/>
      <c r="J512" s="117"/>
      <c r="K512" s="113"/>
      <c r="L512" s="113"/>
      <c r="M512" s="113"/>
      <c r="N512" s="113"/>
      <c r="O512" s="113"/>
      <c r="P512" s="205"/>
      <c r="Q512" s="2">
        <f t="shared" si="108"/>
        <v>0</v>
      </c>
      <c r="R512" s="2">
        <f>IF(D512='User Input'!$C$1,1,0)</f>
        <v>0</v>
      </c>
      <c r="S512" s="2">
        <f t="shared" si="112"/>
        <v>0</v>
      </c>
      <c r="T512" s="2">
        <f t="shared" si="113"/>
        <v>0</v>
      </c>
      <c r="U512" s="2">
        <f t="shared" si="109"/>
        <v>0</v>
      </c>
      <c r="V512" s="2">
        <f t="shared" si="110"/>
        <v>0</v>
      </c>
      <c r="W512" s="9">
        <f t="shared" si="111"/>
        <v>0</v>
      </c>
      <c r="X512" s="221"/>
      <c r="Y512" s="276"/>
      <c r="Z512" s="209"/>
      <c r="AA512" s="235"/>
      <c r="AB512" s="206"/>
      <c r="AC512" s="198"/>
      <c r="AD512" s="198"/>
      <c r="AE512" s="198"/>
      <c r="AF512" s="198"/>
      <c r="AG512" s="216"/>
      <c r="AH512" s="199"/>
      <c r="AI512" s="197"/>
      <c r="AJ512" s="197"/>
      <c r="AK512" s="113"/>
      <c r="AL512" s="113"/>
      <c r="AM512" s="113"/>
      <c r="AN512" s="2">
        <f t="shared" si="114"/>
        <v>0</v>
      </c>
      <c r="AO512" s="2">
        <f t="shared" si="115"/>
        <v>0</v>
      </c>
      <c r="AP512" s="2">
        <f>IF(AA512='User Input'!$C$1,1,0)</f>
        <v>0</v>
      </c>
      <c r="AQ512" s="2">
        <f t="shared" si="116"/>
        <v>0</v>
      </c>
      <c r="AR512" s="2">
        <f t="shared" si="117"/>
        <v>0</v>
      </c>
      <c r="AS512" s="2">
        <f t="shared" si="118"/>
        <v>0</v>
      </c>
      <c r="AT512" s="2">
        <f t="shared" si="119"/>
        <v>0</v>
      </c>
      <c r="AU512" s="9">
        <f t="shared" si="120"/>
        <v>0</v>
      </c>
    </row>
    <row r="513" spans="1:47" s="202" customFormat="1">
      <c r="A513" s="272"/>
      <c r="B513" s="272"/>
      <c r="C513" s="226"/>
      <c r="D513" s="235"/>
      <c r="E513" s="204"/>
      <c r="F513" s="198"/>
      <c r="G513" s="198"/>
      <c r="H513" s="198"/>
      <c r="I513" s="198"/>
      <c r="J513" s="117"/>
      <c r="K513" s="113"/>
      <c r="L513" s="113"/>
      <c r="M513" s="113"/>
      <c r="N513" s="113"/>
      <c r="O513" s="113"/>
      <c r="P513" s="205"/>
      <c r="Q513" s="2">
        <f t="shared" si="108"/>
        <v>0</v>
      </c>
      <c r="R513" s="2">
        <f>IF(D513='User Input'!$C$1,1,0)</f>
        <v>0</v>
      </c>
      <c r="S513" s="2">
        <f t="shared" si="112"/>
        <v>0</v>
      </c>
      <c r="T513" s="2">
        <f t="shared" si="113"/>
        <v>0</v>
      </c>
      <c r="U513" s="2">
        <f t="shared" si="109"/>
        <v>0</v>
      </c>
      <c r="V513" s="2">
        <f t="shared" si="110"/>
        <v>0</v>
      </c>
      <c r="W513" s="9">
        <f t="shared" si="111"/>
        <v>0</v>
      </c>
      <c r="X513" s="221"/>
      <c r="Y513" s="276"/>
      <c r="Z513" s="209"/>
      <c r="AA513" s="235"/>
      <c r="AB513" s="206"/>
      <c r="AC513" s="198"/>
      <c r="AD513" s="198"/>
      <c r="AE513" s="198"/>
      <c r="AF513" s="198"/>
      <c r="AG513" s="216"/>
      <c r="AH513" s="199"/>
      <c r="AI513" s="197"/>
      <c r="AJ513" s="197"/>
      <c r="AK513" s="113"/>
      <c r="AL513" s="113"/>
      <c r="AM513" s="113"/>
      <c r="AN513" s="2">
        <f t="shared" si="114"/>
        <v>0</v>
      </c>
      <c r="AO513" s="2">
        <f t="shared" si="115"/>
        <v>0</v>
      </c>
      <c r="AP513" s="2">
        <f>IF(AA513='User Input'!$C$1,1,0)</f>
        <v>0</v>
      </c>
      <c r="AQ513" s="2">
        <f t="shared" si="116"/>
        <v>0</v>
      </c>
      <c r="AR513" s="2">
        <f t="shared" si="117"/>
        <v>0</v>
      </c>
      <c r="AS513" s="2">
        <f t="shared" si="118"/>
        <v>0</v>
      </c>
      <c r="AT513" s="2">
        <f t="shared" si="119"/>
        <v>0</v>
      </c>
      <c r="AU513" s="9">
        <f t="shared" si="120"/>
        <v>0</v>
      </c>
    </row>
    <row r="514" spans="1:47" s="202" customFormat="1">
      <c r="A514" s="272"/>
      <c r="B514" s="272"/>
      <c r="C514" s="226"/>
      <c r="D514" s="235"/>
      <c r="E514" s="204"/>
      <c r="F514" s="198"/>
      <c r="G514" s="198"/>
      <c r="H514" s="198"/>
      <c r="I514" s="198"/>
      <c r="J514" s="117"/>
      <c r="K514" s="113"/>
      <c r="L514" s="113"/>
      <c r="M514" s="113"/>
      <c r="N514" s="113"/>
      <c r="O514" s="113"/>
      <c r="P514" s="205"/>
      <c r="Q514" s="2">
        <f t="shared" si="108"/>
        <v>0</v>
      </c>
      <c r="R514" s="2">
        <f>IF(D514='User Input'!$C$1,1,0)</f>
        <v>0</v>
      </c>
      <c r="S514" s="2">
        <f t="shared" si="112"/>
        <v>0</v>
      </c>
      <c r="T514" s="2">
        <f t="shared" si="113"/>
        <v>0</v>
      </c>
      <c r="U514" s="2">
        <f t="shared" si="109"/>
        <v>0</v>
      </c>
      <c r="V514" s="2">
        <f t="shared" si="110"/>
        <v>0</v>
      </c>
      <c r="W514" s="9">
        <f t="shared" si="111"/>
        <v>0</v>
      </c>
      <c r="X514" s="221"/>
      <c r="Y514" s="276"/>
      <c r="Z514" s="209"/>
      <c r="AA514" s="235"/>
      <c r="AB514" s="206"/>
      <c r="AC514" s="198"/>
      <c r="AD514" s="198"/>
      <c r="AE514" s="198"/>
      <c r="AF514" s="198"/>
      <c r="AG514" s="216"/>
      <c r="AH514" s="199"/>
      <c r="AI514" s="197"/>
      <c r="AJ514" s="197"/>
      <c r="AK514" s="113"/>
      <c r="AL514" s="113"/>
      <c r="AM514" s="113"/>
      <c r="AN514" s="2">
        <f t="shared" si="114"/>
        <v>0</v>
      </c>
      <c r="AO514" s="2">
        <f t="shared" si="115"/>
        <v>0</v>
      </c>
      <c r="AP514" s="2">
        <f>IF(AA514='User Input'!$C$1,1,0)</f>
        <v>0</v>
      </c>
      <c r="AQ514" s="2">
        <f t="shared" si="116"/>
        <v>0</v>
      </c>
      <c r="AR514" s="2">
        <f t="shared" si="117"/>
        <v>0</v>
      </c>
      <c r="AS514" s="2">
        <f t="shared" si="118"/>
        <v>0</v>
      </c>
      <c r="AT514" s="2">
        <f t="shared" si="119"/>
        <v>0</v>
      </c>
      <c r="AU514" s="9">
        <f t="shared" si="120"/>
        <v>0</v>
      </c>
    </row>
    <row r="515" spans="1:47" s="202" customFormat="1">
      <c r="A515" s="272"/>
      <c r="B515" s="272"/>
      <c r="C515" s="226"/>
      <c r="D515" s="235"/>
      <c r="E515" s="204"/>
      <c r="F515" s="198"/>
      <c r="G515" s="198"/>
      <c r="H515" s="198"/>
      <c r="I515" s="198"/>
      <c r="J515" s="117"/>
      <c r="K515" s="113"/>
      <c r="L515" s="113"/>
      <c r="M515" s="113"/>
      <c r="N515" s="113"/>
      <c r="O515" s="113"/>
      <c r="P515" s="205"/>
      <c r="Q515" s="2">
        <f t="shared" ref="Q515:Q578" si="121">P515*K515</f>
        <v>0</v>
      </c>
      <c r="R515" s="2">
        <f>IF(D515='User Input'!$C$1,1,0)</f>
        <v>0</v>
      </c>
      <c r="S515" s="2">
        <f t="shared" si="112"/>
        <v>0</v>
      </c>
      <c r="T515" s="2">
        <f t="shared" si="113"/>
        <v>0</v>
      </c>
      <c r="U515" s="2">
        <f t="shared" ref="U515:U578" si="122">C515</f>
        <v>0</v>
      </c>
      <c r="V515" s="2">
        <f t="shared" ref="V515:V578" si="123">E515</f>
        <v>0</v>
      </c>
      <c r="W515" s="9">
        <f t="shared" ref="W515:W578" si="124">J515</f>
        <v>0</v>
      </c>
      <c r="X515" s="221"/>
      <c r="Y515" s="276"/>
      <c r="Z515" s="209"/>
      <c r="AA515" s="235"/>
      <c r="AB515" s="206"/>
      <c r="AC515" s="198"/>
      <c r="AD515" s="198"/>
      <c r="AE515" s="198"/>
      <c r="AF515" s="198"/>
      <c r="AG515" s="216"/>
      <c r="AH515" s="199"/>
      <c r="AI515" s="197"/>
      <c r="AJ515" s="197"/>
      <c r="AK515" s="113"/>
      <c r="AL515" s="113"/>
      <c r="AM515" s="113"/>
      <c r="AN515" s="2">
        <f t="shared" si="114"/>
        <v>0</v>
      </c>
      <c r="AO515" s="2">
        <f t="shared" si="115"/>
        <v>0</v>
      </c>
      <c r="AP515" s="2">
        <f>IF(AA515='User Input'!$C$1,1,0)</f>
        <v>0</v>
      </c>
      <c r="AQ515" s="2">
        <f t="shared" si="116"/>
        <v>0</v>
      </c>
      <c r="AR515" s="2">
        <f t="shared" si="117"/>
        <v>0</v>
      </c>
      <c r="AS515" s="2">
        <f t="shared" si="118"/>
        <v>0</v>
      </c>
      <c r="AT515" s="2">
        <f t="shared" si="119"/>
        <v>0</v>
      </c>
      <c r="AU515" s="9">
        <f t="shared" si="120"/>
        <v>0</v>
      </c>
    </row>
    <row r="516" spans="1:47" s="202" customFormat="1">
      <c r="A516" s="272"/>
      <c r="B516" s="272"/>
      <c r="C516" s="226"/>
      <c r="D516" s="235"/>
      <c r="E516" s="204"/>
      <c r="F516" s="198"/>
      <c r="G516" s="198"/>
      <c r="H516" s="198"/>
      <c r="I516" s="198"/>
      <c r="J516" s="117"/>
      <c r="K516" s="113"/>
      <c r="L516" s="113"/>
      <c r="M516" s="113"/>
      <c r="N516" s="113"/>
      <c r="O516" s="113"/>
      <c r="P516" s="205"/>
      <c r="Q516" s="2">
        <f t="shared" si="121"/>
        <v>0</v>
      </c>
      <c r="R516" s="2">
        <f>IF(D516='User Input'!$C$1,1,0)</f>
        <v>0</v>
      </c>
      <c r="S516" s="2">
        <f t="shared" ref="S516:S579" si="125">R516+S515</f>
        <v>0</v>
      </c>
      <c r="T516" s="2">
        <f t="shared" ref="T516:T579" si="126">IF(S516=S515,0,S516)</f>
        <v>0</v>
      </c>
      <c r="U516" s="2">
        <f t="shared" si="122"/>
        <v>0</v>
      </c>
      <c r="V516" s="2">
        <f t="shared" si="123"/>
        <v>0</v>
      </c>
      <c r="W516" s="9">
        <f t="shared" si="124"/>
        <v>0</v>
      </c>
      <c r="X516" s="221"/>
      <c r="Y516" s="276"/>
      <c r="Z516" s="226"/>
      <c r="AA516" s="235"/>
      <c r="AB516" s="206"/>
      <c r="AC516" s="198"/>
      <c r="AD516" s="198"/>
      <c r="AE516" s="198"/>
      <c r="AF516" s="198"/>
      <c r="AG516" s="216"/>
      <c r="AH516" s="199"/>
      <c r="AI516" s="197"/>
      <c r="AJ516" s="197"/>
      <c r="AK516" s="113"/>
      <c r="AL516" s="113"/>
      <c r="AM516" s="113"/>
      <c r="AN516" s="2">
        <f t="shared" ref="AN516:AN579" si="127">AI516*AH516</f>
        <v>0</v>
      </c>
      <c r="AO516" s="2">
        <f t="shared" ref="AO516:AO579" si="128">AJ516*AH516</f>
        <v>0</v>
      </c>
      <c r="AP516" s="2">
        <f>IF(AA516='User Input'!$C$1,1,0)</f>
        <v>0</v>
      </c>
      <c r="AQ516" s="2">
        <f t="shared" si="116"/>
        <v>0</v>
      </c>
      <c r="AR516" s="2">
        <f t="shared" si="117"/>
        <v>0</v>
      </c>
      <c r="AS516" s="2">
        <f t="shared" si="118"/>
        <v>0</v>
      </c>
      <c r="AT516" s="2">
        <f t="shared" si="119"/>
        <v>0</v>
      </c>
      <c r="AU516" s="9">
        <f t="shared" si="120"/>
        <v>0</v>
      </c>
    </row>
    <row r="517" spans="1:47" s="202" customFormat="1">
      <c r="A517" s="272"/>
      <c r="B517" s="272"/>
      <c r="C517" s="226"/>
      <c r="D517" s="235"/>
      <c r="E517" s="204"/>
      <c r="F517" s="198"/>
      <c r="G517" s="198"/>
      <c r="H517" s="198"/>
      <c r="I517" s="198"/>
      <c r="J517" s="117"/>
      <c r="K517" s="113"/>
      <c r="L517" s="113"/>
      <c r="M517" s="113"/>
      <c r="N517" s="113"/>
      <c r="O517" s="113"/>
      <c r="P517" s="205"/>
      <c r="Q517" s="2">
        <f t="shared" si="121"/>
        <v>0</v>
      </c>
      <c r="R517" s="2">
        <f>IF(D517='User Input'!$C$1,1,0)</f>
        <v>0</v>
      </c>
      <c r="S517" s="2">
        <f t="shared" si="125"/>
        <v>0</v>
      </c>
      <c r="T517" s="2">
        <f t="shared" si="126"/>
        <v>0</v>
      </c>
      <c r="U517" s="2">
        <f t="shared" si="122"/>
        <v>0</v>
      </c>
      <c r="V517" s="2">
        <f t="shared" si="123"/>
        <v>0</v>
      </c>
      <c r="W517" s="9">
        <f t="shared" si="124"/>
        <v>0</v>
      </c>
      <c r="X517" s="221"/>
      <c r="Y517" s="276"/>
      <c r="Z517" s="226"/>
      <c r="AA517" s="235"/>
      <c r="AB517" s="206"/>
      <c r="AC517" s="198"/>
      <c r="AD517" s="198"/>
      <c r="AE517" s="198"/>
      <c r="AF517" s="198"/>
      <c r="AG517" s="216"/>
      <c r="AH517" s="199"/>
      <c r="AI517" s="197"/>
      <c r="AJ517" s="197"/>
      <c r="AK517" s="113"/>
      <c r="AL517" s="113"/>
      <c r="AM517" s="113"/>
      <c r="AN517" s="2">
        <f t="shared" si="127"/>
        <v>0</v>
      </c>
      <c r="AO517" s="2">
        <f t="shared" si="128"/>
        <v>0</v>
      </c>
      <c r="AP517" s="2">
        <f>IF(AA517='User Input'!$C$1,1,0)</f>
        <v>0</v>
      </c>
      <c r="AQ517" s="2">
        <f t="shared" si="116"/>
        <v>0</v>
      </c>
      <c r="AR517" s="2">
        <f t="shared" si="117"/>
        <v>0</v>
      </c>
      <c r="AS517" s="2">
        <f t="shared" si="118"/>
        <v>0</v>
      </c>
      <c r="AT517" s="2">
        <f t="shared" si="119"/>
        <v>0</v>
      </c>
      <c r="AU517" s="9">
        <f t="shared" si="120"/>
        <v>0</v>
      </c>
    </row>
    <row r="518" spans="1:47" s="202" customFormat="1">
      <c r="A518" s="272"/>
      <c r="B518" s="272"/>
      <c r="C518" s="226"/>
      <c r="D518" s="235"/>
      <c r="E518" s="204"/>
      <c r="F518" s="198"/>
      <c r="G518" s="198"/>
      <c r="H518" s="198"/>
      <c r="I518" s="198"/>
      <c r="J518" s="117"/>
      <c r="K518" s="113"/>
      <c r="L518" s="113"/>
      <c r="M518" s="113"/>
      <c r="N518" s="113"/>
      <c r="O518" s="113"/>
      <c r="P518" s="205"/>
      <c r="Q518" s="2">
        <f t="shared" si="121"/>
        <v>0</v>
      </c>
      <c r="R518" s="2">
        <f>IF(D518='User Input'!$C$1,1,0)</f>
        <v>0</v>
      </c>
      <c r="S518" s="2">
        <f t="shared" si="125"/>
        <v>0</v>
      </c>
      <c r="T518" s="2">
        <f t="shared" si="126"/>
        <v>0</v>
      </c>
      <c r="U518" s="2">
        <f t="shared" si="122"/>
        <v>0</v>
      </c>
      <c r="V518" s="2">
        <f t="shared" si="123"/>
        <v>0</v>
      </c>
      <c r="W518" s="9">
        <f t="shared" si="124"/>
        <v>0</v>
      </c>
      <c r="X518" s="221"/>
      <c r="Y518" s="276"/>
      <c r="Z518" s="226"/>
      <c r="AA518" s="235"/>
      <c r="AB518" s="206"/>
      <c r="AC518" s="198"/>
      <c r="AD518" s="198"/>
      <c r="AE518" s="198"/>
      <c r="AF518" s="198"/>
      <c r="AG518" s="216"/>
      <c r="AH518" s="199"/>
      <c r="AI518" s="197"/>
      <c r="AJ518" s="197"/>
      <c r="AK518" s="113"/>
      <c r="AL518" s="113"/>
      <c r="AM518" s="113"/>
      <c r="AN518" s="2">
        <f t="shared" si="127"/>
        <v>0</v>
      </c>
      <c r="AO518" s="2">
        <f t="shared" si="128"/>
        <v>0</v>
      </c>
      <c r="AP518" s="2">
        <f>IF(AA518='User Input'!$C$1,1,0)</f>
        <v>0</v>
      </c>
      <c r="AQ518" s="2">
        <f t="shared" si="116"/>
        <v>0</v>
      </c>
      <c r="AR518" s="2">
        <f t="shared" si="117"/>
        <v>0</v>
      </c>
      <c r="AS518" s="2">
        <f t="shared" si="118"/>
        <v>0</v>
      </c>
      <c r="AT518" s="2">
        <f t="shared" si="119"/>
        <v>0</v>
      </c>
      <c r="AU518" s="9">
        <f t="shared" si="120"/>
        <v>0</v>
      </c>
    </row>
    <row r="519" spans="1:47" s="202" customFormat="1">
      <c r="A519" s="272"/>
      <c r="B519" s="272"/>
      <c r="C519" s="226"/>
      <c r="D519" s="235"/>
      <c r="E519" s="204"/>
      <c r="F519" s="198"/>
      <c r="G519" s="198"/>
      <c r="H519" s="198"/>
      <c r="I519" s="198"/>
      <c r="J519" s="117"/>
      <c r="K519" s="113"/>
      <c r="L519" s="113"/>
      <c r="M519" s="113"/>
      <c r="N519" s="113"/>
      <c r="O519" s="113"/>
      <c r="P519" s="205"/>
      <c r="Q519" s="2">
        <f t="shared" si="121"/>
        <v>0</v>
      </c>
      <c r="R519" s="2">
        <f>IF(D519='User Input'!$C$1,1,0)</f>
        <v>0</v>
      </c>
      <c r="S519" s="2">
        <f t="shared" si="125"/>
        <v>0</v>
      </c>
      <c r="T519" s="2">
        <f t="shared" si="126"/>
        <v>0</v>
      </c>
      <c r="U519" s="2">
        <f t="shared" si="122"/>
        <v>0</v>
      </c>
      <c r="V519" s="2">
        <f t="shared" si="123"/>
        <v>0</v>
      </c>
      <c r="W519" s="9">
        <f t="shared" si="124"/>
        <v>0</v>
      </c>
      <c r="X519" s="221"/>
      <c r="Y519" s="276"/>
      <c r="Z519" s="226"/>
      <c r="AA519" s="235"/>
      <c r="AB519" s="206"/>
      <c r="AC519" s="198"/>
      <c r="AD519" s="198"/>
      <c r="AE519" s="198"/>
      <c r="AF519" s="198"/>
      <c r="AG519" s="216"/>
      <c r="AH519" s="199"/>
      <c r="AI519" s="197"/>
      <c r="AJ519" s="197"/>
      <c r="AK519" s="113"/>
      <c r="AL519" s="113"/>
      <c r="AM519" s="113"/>
      <c r="AN519" s="2">
        <f t="shared" si="127"/>
        <v>0</v>
      </c>
      <c r="AO519" s="2">
        <f t="shared" si="128"/>
        <v>0</v>
      </c>
      <c r="AP519" s="2">
        <f>IF(AA519='User Input'!$C$1,1,0)</f>
        <v>0</v>
      </c>
      <c r="AQ519" s="2">
        <f t="shared" si="116"/>
        <v>0</v>
      </c>
      <c r="AR519" s="2">
        <f t="shared" si="117"/>
        <v>0</v>
      </c>
      <c r="AS519" s="2">
        <f t="shared" si="118"/>
        <v>0</v>
      </c>
      <c r="AT519" s="2">
        <f t="shared" si="119"/>
        <v>0</v>
      </c>
      <c r="AU519" s="9">
        <f t="shared" si="120"/>
        <v>0</v>
      </c>
    </row>
    <row r="520" spans="1:47" s="202" customFormat="1">
      <c r="A520" s="272"/>
      <c r="B520" s="272"/>
      <c r="C520" s="226"/>
      <c r="D520" s="235"/>
      <c r="E520" s="204"/>
      <c r="F520" s="198"/>
      <c r="G520" s="198"/>
      <c r="H520" s="198"/>
      <c r="I520" s="198"/>
      <c r="J520" s="117"/>
      <c r="K520" s="113"/>
      <c r="L520" s="113"/>
      <c r="M520" s="113"/>
      <c r="N520" s="113"/>
      <c r="O520" s="113"/>
      <c r="P520" s="205"/>
      <c r="Q520" s="2">
        <f t="shared" si="121"/>
        <v>0</v>
      </c>
      <c r="R520" s="2">
        <f>IF(D520='User Input'!$C$1,1,0)</f>
        <v>0</v>
      </c>
      <c r="S520" s="2">
        <f t="shared" si="125"/>
        <v>0</v>
      </c>
      <c r="T520" s="2">
        <f t="shared" si="126"/>
        <v>0</v>
      </c>
      <c r="U520" s="2">
        <f t="shared" si="122"/>
        <v>0</v>
      </c>
      <c r="V520" s="2">
        <f t="shared" si="123"/>
        <v>0</v>
      </c>
      <c r="W520" s="9">
        <f t="shared" si="124"/>
        <v>0</v>
      </c>
      <c r="X520" s="221"/>
      <c r="Y520" s="276"/>
      <c r="Z520" s="226"/>
      <c r="AA520" s="235"/>
      <c r="AB520" s="206"/>
      <c r="AC520" s="198"/>
      <c r="AD520" s="198"/>
      <c r="AE520" s="198"/>
      <c r="AF520" s="198"/>
      <c r="AG520" s="216"/>
      <c r="AH520" s="199"/>
      <c r="AI520" s="197"/>
      <c r="AJ520" s="197"/>
      <c r="AK520" s="113"/>
      <c r="AL520" s="113"/>
      <c r="AM520" s="113"/>
      <c r="AN520" s="2">
        <f t="shared" si="127"/>
        <v>0</v>
      </c>
      <c r="AO520" s="2">
        <f t="shared" si="128"/>
        <v>0</v>
      </c>
      <c r="AP520" s="2">
        <f>IF(AA520='User Input'!$C$1,1,0)</f>
        <v>0</v>
      </c>
      <c r="AQ520" s="2">
        <f t="shared" si="116"/>
        <v>0</v>
      </c>
      <c r="AR520" s="2">
        <f t="shared" si="117"/>
        <v>0</v>
      </c>
      <c r="AS520" s="2">
        <f t="shared" si="118"/>
        <v>0</v>
      </c>
      <c r="AT520" s="2">
        <f t="shared" si="119"/>
        <v>0</v>
      </c>
      <c r="AU520" s="9">
        <f t="shared" si="120"/>
        <v>0</v>
      </c>
    </row>
    <row r="521" spans="1:47" s="202" customFormat="1">
      <c r="A521" s="272"/>
      <c r="B521" s="272"/>
      <c r="C521" s="226"/>
      <c r="D521" s="235"/>
      <c r="E521" s="204"/>
      <c r="F521" s="198"/>
      <c r="G521" s="198"/>
      <c r="H521" s="198"/>
      <c r="I521" s="198"/>
      <c r="J521" s="117"/>
      <c r="K521" s="113"/>
      <c r="L521" s="113"/>
      <c r="M521" s="113"/>
      <c r="N521" s="113"/>
      <c r="O521" s="113"/>
      <c r="P521" s="205"/>
      <c r="Q521" s="2">
        <f t="shared" si="121"/>
        <v>0</v>
      </c>
      <c r="R521" s="2">
        <f>IF(D521='User Input'!$C$1,1,0)</f>
        <v>0</v>
      </c>
      <c r="S521" s="2">
        <f t="shared" si="125"/>
        <v>0</v>
      </c>
      <c r="T521" s="2">
        <f t="shared" si="126"/>
        <v>0</v>
      </c>
      <c r="U521" s="2">
        <f t="shared" si="122"/>
        <v>0</v>
      </c>
      <c r="V521" s="2">
        <f t="shared" si="123"/>
        <v>0</v>
      </c>
      <c r="W521" s="9">
        <f t="shared" si="124"/>
        <v>0</v>
      </c>
      <c r="X521" s="221"/>
      <c r="Y521" s="276"/>
      <c r="Z521" s="226"/>
      <c r="AA521" s="235"/>
      <c r="AB521" s="206"/>
      <c r="AC521" s="198"/>
      <c r="AD521" s="198"/>
      <c r="AE521" s="198"/>
      <c r="AF521" s="198"/>
      <c r="AG521" s="216"/>
      <c r="AH521" s="199"/>
      <c r="AI521" s="197"/>
      <c r="AJ521" s="197"/>
      <c r="AK521" s="113"/>
      <c r="AL521" s="113"/>
      <c r="AM521" s="113"/>
      <c r="AN521" s="2">
        <f t="shared" si="127"/>
        <v>0</v>
      </c>
      <c r="AO521" s="2">
        <f t="shared" si="128"/>
        <v>0</v>
      </c>
      <c r="AP521" s="2">
        <f>IF(AA521='User Input'!$C$1,1,0)</f>
        <v>0</v>
      </c>
      <c r="AQ521" s="2">
        <f t="shared" si="116"/>
        <v>0</v>
      </c>
      <c r="AR521" s="2">
        <f t="shared" si="117"/>
        <v>0</v>
      </c>
      <c r="AS521" s="2">
        <f t="shared" si="118"/>
        <v>0</v>
      </c>
      <c r="AT521" s="2">
        <f t="shared" si="119"/>
        <v>0</v>
      </c>
      <c r="AU521" s="9">
        <f t="shared" si="120"/>
        <v>0</v>
      </c>
    </row>
    <row r="522" spans="1:47" s="202" customFormat="1">
      <c r="A522" s="272"/>
      <c r="B522" s="272"/>
      <c r="C522" s="226"/>
      <c r="D522" s="235"/>
      <c r="E522" s="204"/>
      <c r="F522" s="198"/>
      <c r="G522" s="198"/>
      <c r="H522" s="198"/>
      <c r="I522" s="198"/>
      <c r="J522" s="117"/>
      <c r="K522" s="113"/>
      <c r="L522" s="113"/>
      <c r="M522" s="113"/>
      <c r="N522" s="113"/>
      <c r="O522" s="113"/>
      <c r="P522" s="205"/>
      <c r="Q522" s="2">
        <f t="shared" si="121"/>
        <v>0</v>
      </c>
      <c r="R522" s="2">
        <f>IF(D522='User Input'!$C$1,1,0)</f>
        <v>0</v>
      </c>
      <c r="S522" s="2">
        <f t="shared" si="125"/>
        <v>0</v>
      </c>
      <c r="T522" s="2">
        <f t="shared" si="126"/>
        <v>0</v>
      </c>
      <c r="U522" s="2">
        <f t="shared" si="122"/>
        <v>0</v>
      </c>
      <c r="V522" s="2">
        <f t="shared" si="123"/>
        <v>0</v>
      </c>
      <c r="W522" s="9">
        <f t="shared" si="124"/>
        <v>0</v>
      </c>
      <c r="X522" s="221"/>
      <c r="Y522" s="276"/>
      <c r="Z522" s="209"/>
      <c r="AA522" s="235"/>
      <c r="AB522" s="206"/>
      <c r="AC522" s="198"/>
      <c r="AD522" s="198"/>
      <c r="AE522" s="198"/>
      <c r="AF522" s="198"/>
      <c r="AG522" s="216"/>
      <c r="AH522" s="199"/>
      <c r="AI522" s="197"/>
      <c r="AJ522" s="197"/>
      <c r="AK522" s="113"/>
      <c r="AL522" s="113"/>
      <c r="AM522" s="113"/>
      <c r="AN522" s="2">
        <f t="shared" si="127"/>
        <v>0</v>
      </c>
      <c r="AO522" s="2">
        <f t="shared" si="128"/>
        <v>0</v>
      </c>
      <c r="AP522" s="2">
        <f>IF(AA522='User Input'!$C$1,1,0)</f>
        <v>0</v>
      </c>
      <c r="AQ522" s="2">
        <f t="shared" si="116"/>
        <v>0</v>
      </c>
      <c r="AR522" s="2">
        <f t="shared" si="117"/>
        <v>0</v>
      </c>
      <c r="AS522" s="2">
        <f t="shared" si="118"/>
        <v>0</v>
      </c>
      <c r="AT522" s="2">
        <f t="shared" si="119"/>
        <v>0</v>
      </c>
      <c r="AU522" s="9">
        <f t="shared" si="120"/>
        <v>0</v>
      </c>
    </row>
    <row r="523" spans="1:47" s="202" customFormat="1">
      <c r="A523" s="272"/>
      <c r="B523" s="272"/>
      <c r="C523" s="226"/>
      <c r="D523" s="235"/>
      <c r="E523" s="204"/>
      <c r="F523" s="198"/>
      <c r="G523" s="198"/>
      <c r="H523" s="198"/>
      <c r="I523" s="198"/>
      <c r="J523" s="117"/>
      <c r="K523" s="113"/>
      <c r="L523" s="113"/>
      <c r="M523" s="113"/>
      <c r="N523" s="113"/>
      <c r="O523" s="113"/>
      <c r="P523" s="205"/>
      <c r="Q523" s="2">
        <f t="shared" si="121"/>
        <v>0</v>
      </c>
      <c r="R523" s="2">
        <f>IF(D523='User Input'!$C$1,1,0)</f>
        <v>0</v>
      </c>
      <c r="S523" s="2">
        <f t="shared" si="125"/>
        <v>0</v>
      </c>
      <c r="T523" s="2">
        <f t="shared" si="126"/>
        <v>0</v>
      </c>
      <c r="U523" s="2">
        <f t="shared" si="122"/>
        <v>0</v>
      </c>
      <c r="V523" s="2">
        <f t="shared" si="123"/>
        <v>0</v>
      </c>
      <c r="W523" s="9">
        <f t="shared" si="124"/>
        <v>0</v>
      </c>
      <c r="X523" s="221"/>
      <c r="Y523" s="276"/>
      <c r="Z523" s="209"/>
      <c r="AA523" s="235"/>
      <c r="AB523" s="206"/>
      <c r="AC523" s="198"/>
      <c r="AD523" s="198"/>
      <c r="AE523" s="198"/>
      <c r="AF523" s="198"/>
      <c r="AG523" s="216"/>
      <c r="AH523" s="199"/>
      <c r="AI523" s="197"/>
      <c r="AJ523" s="197"/>
      <c r="AK523" s="113"/>
      <c r="AL523" s="113"/>
      <c r="AM523" s="113"/>
      <c r="AN523" s="2">
        <f t="shared" si="127"/>
        <v>0</v>
      </c>
      <c r="AO523" s="2">
        <f t="shared" si="128"/>
        <v>0</v>
      </c>
      <c r="AP523" s="2">
        <f>IF(AA523='User Input'!$C$1,1,0)</f>
        <v>0</v>
      </c>
      <c r="AQ523" s="2">
        <f t="shared" si="116"/>
        <v>0</v>
      </c>
      <c r="AR523" s="2">
        <f t="shared" si="117"/>
        <v>0</v>
      </c>
      <c r="AS523" s="2">
        <f t="shared" si="118"/>
        <v>0</v>
      </c>
      <c r="AT523" s="2">
        <f t="shared" si="119"/>
        <v>0</v>
      </c>
      <c r="AU523" s="9">
        <f t="shared" si="120"/>
        <v>0</v>
      </c>
    </row>
    <row r="524" spans="1:47" s="202" customFormat="1">
      <c r="A524" s="272"/>
      <c r="B524" s="272"/>
      <c r="C524" s="226"/>
      <c r="D524" s="235"/>
      <c r="E524" s="204"/>
      <c r="F524" s="198"/>
      <c r="G524" s="198"/>
      <c r="H524" s="198"/>
      <c r="I524" s="198"/>
      <c r="J524" s="117"/>
      <c r="K524" s="113"/>
      <c r="L524" s="113"/>
      <c r="M524" s="113"/>
      <c r="N524" s="113"/>
      <c r="O524" s="113"/>
      <c r="P524" s="205"/>
      <c r="Q524" s="2">
        <f t="shared" si="121"/>
        <v>0</v>
      </c>
      <c r="R524" s="2">
        <f>IF(D524='User Input'!$C$1,1,0)</f>
        <v>0</v>
      </c>
      <c r="S524" s="2">
        <f t="shared" si="125"/>
        <v>0</v>
      </c>
      <c r="T524" s="2">
        <f t="shared" si="126"/>
        <v>0</v>
      </c>
      <c r="U524" s="2">
        <f t="shared" si="122"/>
        <v>0</v>
      </c>
      <c r="V524" s="2">
        <f t="shared" si="123"/>
        <v>0</v>
      </c>
      <c r="W524" s="9">
        <f t="shared" si="124"/>
        <v>0</v>
      </c>
      <c r="X524" s="221"/>
      <c r="Y524" s="276"/>
      <c r="Z524" s="209"/>
      <c r="AA524" s="235"/>
      <c r="AB524" s="206"/>
      <c r="AC524" s="198"/>
      <c r="AD524" s="198"/>
      <c r="AE524" s="198"/>
      <c r="AF524" s="198"/>
      <c r="AG524" s="216"/>
      <c r="AH524" s="199"/>
      <c r="AI524" s="197"/>
      <c r="AJ524" s="197"/>
      <c r="AK524" s="113"/>
      <c r="AL524" s="113"/>
      <c r="AM524" s="113"/>
      <c r="AN524" s="2">
        <f t="shared" si="127"/>
        <v>0</v>
      </c>
      <c r="AO524" s="2">
        <f t="shared" si="128"/>
        <v>0</v>
      </c>
      <c r="AP524" s="2">
        <f>IF(AA524='User Input'!$C$1,1,0)</f>
        <v>0</v>
      </c>
      <c r="AQ524" s="2">
        <f t="shared" si="116"/>
        <v>0</v>
      </c>
      <c r="AR524" s="2">
        <f t="shared" si="117"/>
        <v>0</v>
      </c>
      <c r="AS524" s="2">
        <f t="shared" si="118"/>
        <v>0</v>
      </c>
      <c r="AT524" s="2">
        <f t="shared" si="119"/>
        <v>0</v>
      </c>
      <c r="AU524" s="9">
        <f t="shared" si="120"/>
        <v>0</v>
      </c>
    </row>
    <row r="525" spans="1:47" s="202" customFormat="1">
      <c r="A525" s="272"/>
      <c r="B525" s="272"/>
      <c r="C525" s="226"/>
      <c r="D525" s="235"/>
      <c r="E525" s="204"/>
      <c r="F525" s="198"/>
      <c r="G525" s="198"/>
      <c r="H525" s="198"/>
      <c r="I525" s="198"/>
      <c r="J525" s="117"/>
      <c r="K525" s="113"/>
      <c r="L525" s="113"/>
      <c r="M525" s="113"/>
      <c r="N525" s="113"/>
      <c r="O525" s="113"/>
      <c r="P525" s="205"/>
      <c r="Q525" s="2">
        <f t="shared" si="121"/>
        <v>0</v>
      </c>
      <c r="R525" s="2">
        <f>IF(D525='User Input'!$C$1,1,0)</f>
        <v>0</v>
      </c>
      <c r="S525" s="2">
        <f t="shared" si="125"/>
        <v>0</v>
      </c>
      <c r="T525" s="2">
        <f t="shared" si="126"/>
        <v>0</v>
      </c>
      <c r="U525" s="2">
        <f t="shared" si="122"/>
        <v>0</v>
      </c>
      <c r="V525" s="2">
        <f t="shared" si="123"/>
        <v>0</v>
      </c>
      <c r="W525" s="9">
        <f t="shared" si="124"/>
        <v>0</v>
      </c>
      <c r="X525" s="221"/>
      <c r="Y525" s="276"/>
      <c r="Z525" s="209"/>
      <c r="AA525" s="235"/>
      <c r="AB525" s="206"/>
      <c r="AC525" s="198"/>
      <c r="AD525" s="198"/>
      <c r="AE525" s="198"/>
      <c r="AF525" s="198"/>
      <c r="AG525" s="216"/>
      <c r="AH525" s="199"/>
      <c r="AI525" s="197"/>
      <c r="AJ525" s="197"/>
      <c r="AK525" s="113"/>
      <c r="AL525" s="113"/>
      <c r="AM525" s="113"/>
      <c r="AN525" s="2">
        <f t="shared" si="127"/>
        <v>0</v>
      </c>
      <c r="AO525" s="2">
        <f t="shared" si="128"/>
        <v>0</v>
      </c>
      <c r="AP525" s="2">
        <f>IF(AA525='User Input'!$C$1,1,0)</f>
        <v>0</v>
      </c>
      <c r="AQ525" s="2">
        <f t="shared" si="116"/>
        <v>0</v>
      </c>
      <c r="AR525" s="2">
        <f t="shared" si="117"/>
        <v>0</v>
      </c>
      <c r="AS525" s="2">
        <f t="shared" si="118"/>
        <v>0</v>
      </c>
      <c r="AT525" s="2">
        <f t="shared" si="119"/>
        <v>0</v>
      </c>
      <c r="AU525" s="9">
        <f t="shared" si="120"/>
        <v>0</v>
      </c>
    </row>
    <row r="526" spans="1:47" s="202" customFormat="1">
      <c r="A526" s="272"/>
      <c r="B526" s="272"/>
      <c r="C526" s="226"/>
      <c r="D526" s="235"/>
      <c r="E526" s="204"/>
      <c r="F526" s="198"/>
      <c r="G526" s="198"/>
      <c r="H526" s="198"/>
      <c r="I526" s="198"/>
      <c r="J526" s="117"/>
      <c r="K526" s="113"/>
      <c r="L526" s="113"/>
      <c r="M526" s="113"/>
      <c r="N526" s="113"/>
      <c r="O526" s="113"/>
      <c r="P526" s="205"/>
      <c r="Q526" s="2">
        <f t="shared" si="121"/>
        <v>0</v>
      </c>
      <c r="R526" s="2">
        <f>IF(D526='User Input'!$C$1,1,0)</f>
        <v>0</v>
      </c>
      <c r="S526" s="2">
        <f t="shared" si="125"/>
        <v>0</v>
      </c>
      <c r="T526" s="2">
        <f t="shared" si="126"/>
        <v>0</v>
      </c>
      <c r="U526" s="2">
        <f t="shared" si="122"/>
        <v>0</v>
      </c>
      <c r="V526" s="2">
        <f t="shared" si="123"/>
        <v>0</v>
      </c>
      <c r="W526" s="9">
        <f t="shared" si="124"/>
        <v>0</v>
      </c>
      <c r="X526" s="221"/>
      <c r="Y526" s="276"/>
      <c r="Z526" s="209"/>
      <c r="AA526" s="235"/>
      <c r="AB526" s="206"/>
      <c r="AC526" s="198"/>
      <c r="AD526" s="198"/>
      <c r="AE526" s="198"/>
      <c r="AF526" s="198"/>
      <c r="AG526" s="216"/>
      <c r="AH526" s="199"/>
      <c r="AI526" s="197"/>
      <c r="AJ526" s="197"/>
      <c r="AK526" s="113"/>
      <c r="AL526" s="113"/>
      <c r="AM526" s="113"/>
      <c r="AN526" s="2">
        <f t="shared" si="127"/>
        <v>0</v>
      </c>
      <c r="AO526" s="2">
        <f t="shared" si="128"/>
        <v>0</v>
      </c>
      <c r="AP526" s="2">
        <f>IF(AA526='User Input'!$C$1,1,0)</f>
        <v>0</v>
      </c>
      <c r="AQ526" s="2">
        <f t="shared" si="116"/>
        <v>0</v>
      </c>
      <c r="AR526" s="2">
        <f t="shared" si="117"/>
        <v>0</v>
      </c>
      <c r="AS526" s="2">
        <f t="shared" si="118"/>
        <v>0</v>
      </c>
      <c r="AT526" s="2">
        <f t="shared" si="119"/>
        <v>0</v>
      </c>
      <c r="AU526" s="9">
        <f t="shared" si="120"/>
        <v>0</v>
      </c>
    </row>
    <row r="527" spans="1:47" s="202" customFormat="1">
      <c r="A527" s="272"/>
      <c r="B527" s="272"/>
      <c r="C527" s="226"/>
      <c r="D527" s="235"/>
      <c r="E527" s="204"/>
      <c r="F527" s="198"/>
      <c r="G527" s="198"/>
      <c r="H527" s="198"/>
      <c r="I527" s="198"/>
      <c r="J527" s="117"/>
      <c r="K527" s="113"/>
      <c r="L527" s="113"/>
      <c r="M527" s="113"/>
      <c r="N527" s="113"/>
      <c r="O527" s="113"/>
      <c r="P527" s="205"/>
      <c r="Q527" s="2">
        <f t="shared" si="121"/>
        <v>0</v>
      </c>
      <c r="R527" s="2">
        <f>IF(D527='User Input'!$C$1,1,0)</f>
        <v>0</v>
      </c>
      <c r="S527" s="2">
        <f t="shared" si="125"/>
        <v>0</v>
      </c>
      <c r="T527" s="2">
        <f t="shared" si="126"/>
        <v>0</v>
      </c>
      <c r="U527" s="2">
        <f t="shared" si="122"/>
        <v>0</v>
      </c>
      <c r="V527" s="2">
        <f t="shared" si="123"/>
        <v>0</v>
      </c>
      <c r="W527" s="9">
        <f t="shared" si="124"/>
        <v>0</v>
      </c>
      <c r="X527" s="221"/>
      <c r="Y527" s="276"/>
      <c r="Z527" s="209"/>
      <c r="AA527" s="235"/>
      <c r="AB527" s="206"/>
      <c r="AC527" s="198"/>
      <c r="AD527" s="198"/>
      <c r="AE527" s="198"/>
      <c r="AF527" s="198"/>
      <c r="AG527" s="216"/>
      <c r="AH527" s="199"/>
      <c r="AI527" s="197"/>
      <c r="AJ527" s="197"/>
      <c r="AK527" s="113"/>
      <c r="AL527" s="113"/>
      <c r="AM527" s="113"/>
      <c r="AN527" s="2">
        <f t="shared" si="127"/>
        <v>0</v>
      </c>
      <c r="AO527" s="2">
        <f t="shared" si="128"/>
        <v>0</v>
      </c>
      <c r="AP527" s="2">
        <f>IF(AA527='User Input'!$C$1,1,0)</f>
        <v>0</v>
      </c>
      <c r="AQ527" s="2">
        <f t="shared" si="116"/>
        <v>0</v>
      </c>
      <c r="AR527" s="2">
        <f t="shared" si="117"/>
        <v>0</v>
      </c>
      <c r="AS527" s="2">
        <f t="shared" si="118"/>
        <v>0</v>
      </c>
      <c r="AT527" s="2">
        <f t="shared" si="119"/>
        <v>0</v>
      </c>
      <c r="AU527" s="9">
        <f t="shared" si="120"/>
        <v>0</v>
      </c>
    </row>
    <row r="528" spans="1:47" s="202" customFormat="1">
      <c r="A528" s="272"/>
      <c r="B528" s="272"/>
      <c r="C528" s="226"/>
      <c r="D528" s="235"/>
      <c r="E528" s="204"/>
      <c r="F528" s="198"/>
      <c r="G528" s="198"/>
      <c r="H528" s="198"/>
      <c r="I528" s="198"/>
      <c r="J528" s="117"/>
      <c r="K528" s="113"/>
      <c r="L528" s="113"/>
      <c r="M528" s="113"/>
      <c r="N528" s="113"/>
      <c r="O528" s="113"/>
      <c r="P528" s="205"/>
      <c r="Q528" s="2">
        <f t="shared" si="121"/>
        <v>0</v>
      </c>
      <c r="R528" s="2">
        <f>IF(D528='User Input'!$C$1,1,0)</f>
        <v>0</v>
      </c>
      <c r="S528" s="2">
        <f t="shared" si="125"/>
        <v>0</v>
      </c>
      <c r="T528" s="2">
        <f t="shared" si="126"/>
        <v>0</v>
      </c>
      <c r="U528" s="2">
        <f t="shared" si="122"/>
        <v>0</v>
      </c>
      <c r="V528" s="2">
        <f t="shared" si="123"/>
        <v>0</v>
      </c>
      <c r="W528" s="9">
        <f t="shared" si="124"/>
        <v>0</v>
      </c>
      <c r="X528" s="221"/>
      <c r="Y528" s="276"/>
      <c r="Z528" s="209"/>
      <c r="AA528" s="235"/>
      <c r="AB528" s="206"/>
      <c r="AC528" s="198"/>
      <c r="AD528" s="198"/>
      <c r="AE528" s="198"/>
      <c r="AF528" s="198"/>
      <c r="AG528" s="216"/>
      <c r="AH528" s="199"/>
      <c r="AI528" s="197"/>
      <c r="AJ528" s="197"/>
      <c r="AK528" s="113"/>
      <c r="AL528" s="113"/>
      <c r="AM528" s="113"/>
      <c r="AN528" s="2">
        <f t="shared" si="127"/>
        <v>0</v>
      </c>
      <c r="AO528" s="2">
        <f t="shared" si="128"/>
        <v>0</v>
      </c>
      <c r="AP528" s="2">
        <f>IF(AA528='User Input'!$C$1,1,0)</f>
        <v>0</v>
      </c>
      <c r="AQ528" s="2">
        <f t="shared" si="116"/>
        <v>0</v>
      </c>
      <c r="AR528" s="2">
        <f t="shared" si="117"/>
        <v>0</v>
      </c>
      <c r="AS528" s="2">
        <f t="shared" si="118"/>
        <v>0</v>
      </c>
      <c r="AT528" s="2">
        <f t="shared" si="119"/>
        <v>0</v>
      </c>
      <c r="AU528" s="9">
        <f t="shared" si="120"/>
        <v>0</v>
      </c>
    </row>
    <row r="529" spans="1:47" s="202" customFormat="1">
      <c r="A529" s="272"/>
      <c r="B529" s="272"/>
      <c r="C529" s="226"/>
      <c r="D529" s="235"/>
      <c r="E529" s="204"/>
      <c r="F529" s="198"/>
      <c r="G529" s="198"/>
      <c r="H529" s="198"/>
      <c r="I529" s="198"/>
      <c r="J529" s="117"/>
      <c r="K529" s="113"/>
      <c r="L529" s="113"/>
      <c r="M529" s="113"/>
      <c r="N529" s="113"/>
      <c r="O529" s="113"/>
      <c r="P529" s="205"/>
      <c r="Q529" s="2">
        <f t="shared" si="121"/>
        <v>0</v>
      </c>
      <c r="R529" s="2">
        <f>IF(D529='User Input'!$C$1,1,0)</f>
        <v>0</v>
      </c>
      <c r="S529" s="2">
        <f t="shared" si="125"/>
        <v>0</v>
      </c>
      <c r="T529" s="2">
        <f t="shared" si="126"/>
        <v>0</v>
      </c>
      <c r="U529" s="2">
        <f t="shared" si="122"/>
        <v>0</v>
      </c>
      <c r="V529" s="2">
        <f t="shared" si="123"/>
        <v>0</v>
      </c>
      <c r="W529" s="9">
        <f t="shared" si="124"/>
        <v>0</v>
      </c>
      <c r="X529" s="221"/>
      <c r="Y529" s="276"/>
      <c r="Z529" s="226"/>
      <c r="AA529" s="235"/>
      <c r="AB529" s="206"/>
      <c r="AC529" s="198"/>
      <c r="AD529" s="198"/>
      <c r="AE529" s="198"/>
      <c r="AF529" s="198"/>
      <c r="AG529" s="216"/>
      <c r="AH529" s="199"/>
      <c r="AI529" s="197"/>
      <c r="AJ529" s="197"/>
      <c r="AK529" s="113"/>
      <c r="AL529" s="113"/>
      <c r="AM529" s="113"/>
      <c r="AN529" s="2">
        <f t="shared" si="127"/>
        <v>0</v>
      </c>
      <c r="AO529" s="2">
        <f t="shared" si="128"/>
        <v>0</v>
      </c>
      <c r="AP529" s="2">
        <f>IF(AA529='User Input'!$C$1,1,0)</f>
        <v>0</v>
      </c>
      <c r="AQ529" s="2">
        <f t="shared" si="116"/>
        <v>0</v>
      </c>
      <c r="AR529" s="2">
        <f t="shared" si="117"/>
        <v>0</v>
      </c>
      <c r="AS529" s="2">
        <f t="shared" si="118"/>
        <v>0</v>
      </c>
      <c r="AT529" s="2">
        <f t="shared" si="119"/>
        <v>0</v>
      </c>
      <c r="AU529" s="9">
        <f t="shared" si="120"/>
        <v>0</v>
      </c>
    </row>
    <row r="530" spans="1:47" s="202" customFormat="1">
      <c r="A530" s="272"/>
      <c r="B530" s="272"/>
      <c r="C530" s="226"/>
      <c r="D530" s="235"/>
      <c r="E530" s="204"/>
      <c r="F530" s="198"/>
      <c r="G530" s="198"/>
      <c r="H530" s="198"/>
      <c r="I530" s="198"/>
      <c r="J530" s="117"/>
      <c r="K530" s="113"/>
      <c r="L530" s="113"/>
      <c r="M530" s="113"/>
      <c r="N530" s="113"/>
      <c r="O530" s="113"/>
      <c r="P530" s="205"/>
      <c r="Q530" s="2">
        <f t="shared" si="121"/>
        <v>0</v>
      </c>
      <c r="R530" s="2">
        <f>IF(D530='User Input'!$C$1,1,0)</f>
        <v>0</v>
      </c>
      <c r="S530" s="2">
        <f t="shared" si="125"/>
        <v>0</v>
      </c>
      <c r="T530" s="2">
        <f t="shared" si="126"/>
        <v>0</v>
      </c>
      <c r="U530" s="2">
        <f t="shared" si="122"/>
        <v>0</v>
      </c>
      <c r="V530" s="2">
        <f t="shared" si="123"/>
        <v>0</v>
      </c>
      <c r="W530" s="9">
        <f t="shared" si="124"/>
        <v>0</v>
      </c>
      <c r="X530" s="221"/>
      <c r="Y530" s="276"/>
      <c r="Z530" s="209"/>
      <c r="AA530" s="235"/>
      <c r="AB530" s="206"/>
      <c r="AC530" s="198"/>
      <c r="AD530" s="198"/>
      <c r="AE530" s="198"/>
      <c r="AF530" s="198"/>
      <c r="AG530" s="216"/>
      <c r="AH530" s="199"/>
      <c r="AI530" s="197"/>
      <c r="AJ530" s="197"/>
      <c r="AK530" s="113"/>
      <c r="AL530" s="113"/>
      <c r="AM530" s="113"/>
      <c r="AN530" s="2">
        <f t="shared" si="127"/>
        <v>0</v>
      </c>
      <c r="AO530" s="2">
        <f t="shared" si="128"/>
        <v>0</v>
      </c>
      <c r="AP530" s="2">
        <f>IF(AA530='User Input'!$C$1,1,0)</f>
        <v>0</v>
      </c>
      <c r="AQ530" s="2">
        <f t="shared" si="116"/>
        <v>0</v>
      </c>
      <c r="AR530" s="2">
        <f t="shared" si="117"/>
        <v>0</v>
      </c>
      <c r="AS530" s="2">
        <f t="shared" si="118"/>
        <v>0</v>
      </c>
      <c r="AT530" s="2">
        <f t="shared" si="119"/>
        <v>0</v>
      </c>
      <c r="AU530" s="9">
        <f t="shared" si="120"/>
        <v>0</v>
      </c>
    </row>
    <row r="531" spans="1:47" s="202" customFormat="1">
      <c r="A531" s="272"/>
      <c r="B531" s="272"/>
      <c r="C531" s="226"/>
      <c r="D531" s="235"/>
      <c r="E531" s="204"/>
      <c r="F531" s="198"/>
      <c r="G531" s="198"/>
      <c r="H531" s="198"/>
      <c r="I531" s="198"/>
      <c r="J531" s="117"/>
      <c r="K531" s="113"/>
      <c r="L531" s="113"/>
      <c r="M531" s="113"/>
      <c r="N531" s="113"/>
      <c r="O531" s="113"/>
      <c r="P531" s="205"/>
      <c r="Q531" s="2">
        <f t="shared" si="121"/>
        <v>0</v>
      </c>
      <c r="R531" s="2">
        <f>IF(D531='User Input'!$C$1,1,0)</f>
        <v>0</v>
      </c>
      <c r="S531" s="2">
        <f t="shared" si="125"/>
        <v>0</v>
      </c>
      <c r="T531" s="2">
        <f t="shared" si="126"/>
        <v>0</v>
      </c>
      <c r="U531" s="2">
        <f t="shared" si="122"/>
        <v>0</v>
      </c>
      <c r="V531" s="2">
        <f t="shared" si="123"/>
        <v>0</v>
      </c>
      <c r="W531" s="9">
        <f t="shared" si="124"/>
        <v>0</v>
      </c>
      <c r="X531" s="221"/>
      <c r="Y531" s="276"/>
      <c r="Z531" s="226"/>
      <c r="AA531" s="235"/>
      <c r="AB531" s="206"/>
      <c r="AC531" s="198"/>
      <c r="AD531" s="198"/>
      <c r="AE531" s="198"/>
      <c r="AF531" s="198"/>
      <c r="AG531" s="216"/>
      <c r="AH531" s="199"/>
      <c r="AI531" s="197"/>
      <c r="AJ531" s="197"/>
      <c r="AK531" s="113"/>
      <c r="AL531" s="113"/>
      <c r="AM531" s="113"/>
      <c r="AN531" s="2">
        <f t="shared" si="127"/>
        <v>0</v>
      </c>
      <c r="AO531" s="2">
        <f t="shared" si="128"/>
        <v>0</v>
      </c>
      <c r="AP531" s="2">
        <f>IF(AA531='User Input'!$C$1,1,0)</f>
        <v>0</v>
      </c>
      <c r="AQ531" s="2">
        <f t="shared" si="116"/>
        <v>0</v>
      </c>
      <c r="AR531" s="2">
        <f t="shared" si="117"/>
        <v>0</v>
      </c>
      <c r="AS531" s="2">
        <f t="shared" si="118"/>
        <v>0</v>
      </c>
      <c r="AT531" s="2">
        <f t="shared" si="119"/>
        <v>0</v>
      </c>
      <c r="AU531" s="9">
        <f t="shared" si="120"/>
        <v>0</v>
      </c>
    </row>
    <row r="532" spans="1:47" s="202" customFormat="1">
      <c r="A532" s="272"/>
      <c r="B532" s="272"/>
      <c r="C532" s="226"/>
      <c r="D532" s="235"/>
      <c r="E532" s="204"/>
      <c r="F532" s="198"/>
      <c r="G532" s="198"/>
      <c r="H532" s="198"/>
      <c r="I532" s="198"/>
      <c r="J532" s="117"/>
      <c r="K532" s="113"/>
      <c r="L532" s="113"/>
      <c r="M532" s="113"/>
      <c r="N532" s="113"/>
      <c r="O532" s="113"/>
      <c r="P532" s="205"/>
      <c r="Q532" s="2">
        <f t="shared" si="121"/>
        <v>0</v>
      </c>
      <c r="R532" s="2">
        <f>IF(D532='User Input'!$C$1,1,0)</f>
        <v>0</v>
      </c>
      <c r="S532" s="2">
        <f t="shared" si="125"/>
        <v>0</v>
      </c>
      <c r="T532" s="2">
        <f t="shared" si="126"/>
        <v>0</v>
      </c>
      <c r="U532" s="2">
        <f t="shared" si="122"/>
        <v>0</v>
      </c>
      <c r="V532" s="2">
        <f t="shared" si="123"/>
        <v>0</v>
      </c>
      <c r="W532" s="9">
        <f t="shared" si="124"/>
        <v>0</v>
      </c>
      <c r="X532" s="221"/>
      <c r="Y532" s="276"/>
      <c r="Z532" s="209"/>
      <c r="AA532" s="235"/>
      <c r="AB532" s="206"/>
      <c r="AC532" s="198"/>
      <c r="AD532" s="198"/>
      <c r="AE532" s="198"/>
      <c r="AF532" s="198"/>
      <c r="AG532" s="216"/>
      <c r="AH532" s="199"/>
      <c r="AI532" s="197"/>
      <c r="AJ532" s="197"/>
      <c r="AK532" s="113"/>
      <c r="AL532" s="113"/>
      <c r="AM532" s="113"/>
      <c r="AN532" s="2">
        <f t="shared" si="127"/>
        <v>0</v>
      </c>
      <c r="AO532" s="2">
        <f t="shared" si="128"/>
        <v>0</v>
      </c>
      <c r="AP532" s="2">
        <f>IF(AA532='User Input'!$C$1,1,0)</f>
        <v>0</v>
      </c>
      <c r="AQ532" s="2">
        <f t="shared" si="116"/>
        <v>0</v>
      </c>
      <c r="AR532" s="2">
        <f t="shared" si="117"/>
        <v>0</v>
      </c>
      <c r="AS532" s="2">
        <f t="shared" si="118"/>
        <v>0</v>
      </c>
      <c r="AT532" s="2">
        <f t="shared" si="119"/>
        <v>0</v>
      </c>
      <c r="AU532" s="9">
        <f t="shared" si="120"/>
        <v>0</v>
      </c>
    </row>
    <row r="533" spans="1:47" s="202" customFormat="1">
      <c r="A533" s="272"/>
      <c r="B533" s="272"/>
      <c r="C533" s="226"/>
      <c r="D533" s="235"/>
      <c r="E533" s="204"/>
      <c r="F533" s="198"/>
      <c r="G533" s="198"/>
      <c r="H533" s="198"/>
      <c r="I533" s="198"/>
      <c r="J533" s="117"/>
      <c r="K533" s="113"/>
      <c r="L533" s="113"/>
      <c r="M533" s="113"/>
      <c r="N533" s="113"/>
      <c r="O533" s="113"/>
      <c r="P533" s="205"/>
      <c r="Q533" s="2">
        <f t="shared" si="121"/>
        <v>0</v>
      </c>
      <c r="R533" s="2">
        <f>IF(D533='User Input'!$C$1,1,0)</f>
        <v>0</v>
      </c>
      <c r="S533" s="2">
        <f t="shared" si="125"/>
        <v>0</v>
      </c>
      <c r="T533" s="2">
        <f t="shared" si="126"/>
        <v>0</v>
      </c>
      <c r="U533" s="2">
        <f t="shared" si="122"/>
        <v>0</v>
      </c>
      <c r="V533" s="2">
        <f t="shared" si="123"/>
        <v>0</v>
      </c>
      <c r="W533" s="9">
        <f t="shared" si="124"/>
        <v>0</v>
      </c>
      <c r="X533" s="221"/>
      <c r="Y533" s="276"/>
      <c r="Z533" s="209"/>
      <c r="AA533" s="235"/>
      <c r="AB533" s="206"/>
      <c r="AC533" s="198"/>
      <c r="AD533" s="198"/>
      <c r="AE533" s="198"/>
      <c r="AF533" s="198"/>
      <c r="AG533" s="216"/>
      <c r="AH533" s="199"/>
      <c r="AI533" s="197"/>
      <c r="AJ533" s="197"/>
      <c r="AK533" s="113"/>
      <c r="AL533" s="113"/>
      <c r="AM533" s="113"/>
      <c r="AN533" s="2">
        <f t="shared" si="127"/>
        <v>0</v>
      </c>
      <c r="AO533" s="2">
        <f t="shared" si="128"/>
        <v>0</v>
      </c>
      <c r="AP533" s="2">
        <f>IF(AA533='User Input'!$C$1,1,0)</f>
        <v>0</v>
      </c>
      <c r="AQ533" s="2">
        <f t="shared" si="116"/>
        <v>0</v>
      </c>
      <c r="AR533" s="2">
        <f t="shared" si="117"/>
        <v>0</v>
      </c>
      <c r="AS533" s="2">
        <f t="shared" si="118"/>
        <v>0</v>
      </c>
      <c r="AT533" s="2">
        <f t="shared" si="119"/>
        <v>0</v>
      </c>
      <c r="AU533" s="9">
        <f t="shared" si="120"/>
        <v>0</v>
      </c>
    </row>
    <row r="534" spans="1:47" s="202" customFormat="1">
      <c r="A534" s="272"/>
      <c r="B534" s="272"/>
      <c r="C534" s="226"/>
      <c r="D534" s="235"/>
      <c r="E534" s="204"/>
      <c r="F534" s="198"/>
      <c r="G534" s="198"/>
      <c r="H534" s="198"/>
      <c r="I534" s="198"/>
      <c r="J534" s="117"/>
      <c r="K534" s="113"/>
      <c r="L534" s="113"/>
      <c r="M534" s="113"/>
      <c r="N534" s="113"/>
      <c r="O534" s="113"/>
      <c r="P534" s="205"/>
      <c r="Q534" s="2">
        <f t="shared" si="121"/>
        <v>0</v>
      </c>
      <c r="R534" s="2">
        <f>IF(D534='User Input'!$C$1,1,0)</f>
        <v>0</v>
      </c>
      <c r="S534" s="2">
        <f t="shared" si="125"/>
        <v>0</v>
      </c>
      <c r="T534" s="2">
        <f t="shared" si="126"/>
        <v>0</v>
      </c>
      <c r="U534" s="2">
        <f t="shared" si="122"/>
        <v>0</v>
      </c>
      <c r="V534" s="2">
        <f t="shared" si="123"/>
        <v>0</v>
      </c>
      <c r="W534" s="9">
        <f t="shared" si="124"/>
        <v>0</v>
      </c>
      <c r="X534" s="221"/>
      <c r="Y534" s="276"/>
      <c r="Z534" s="226"/>
      <c r="AA534" s="235"/>
      <c r="AB534" s="206"/>
      <c r="AC534" s="198"/>
      <c r="AD534" s="198"/>
      <c r="AE534" s="198"/>
      <c r="AF534" s="198"/>
      <c r="AG534" s="216"/>
      <c r="AH534" s="199"/>
      <c r="AI534" s="197"/>
      <c r="AJ534" s="197"/>
      <c r="AK534" s="113"/>
      <c r="AL534" s="113"/>
      <c r="AM534" s="113"/>
      <c r="AN534" s="2">
        <f t="shared" si="127"/>
        <v>0</v>
      </c>
      <c r="AO534" s="2">
        <f t="shared" si="128"/>
        <v>0</v>
      </c>
      <c r="AP534" s="2">
        <f>IF(AA534='User Input'!$C$1,1,0)</f>
        <v>0</v>
      </c>
      <c r="AQ534" s="2">
        <f t="shared" si="116"/>
        <v>0</v>
      </c>
      <c r="AR534" s="2">
        <f t="shared" si="117"/>
        <v>0</v>
      </c>
      <c r="AS534" s="2">
        <f t="shared" si="118"/>
        <v>0</v>
      </c>
      <c r="AT534" s="2">
        <f t="shared" si="119"/>
        <v>0</v>
      </c>
      <c r="AU534" s="9">
        <f t="shared" si="120"/>
        <v>0</v>
      </c>
    </row>
    <row r="535" spans="1:47" s="202" customFormat="1">
      <c r="A535" s="272"/>
      <c r="B535" s="272"/>
      <c r="C535" s="226"/>
      <c r="D535" s="235"/>
      <c r="E535" s="204"/>
      <c r="F535" s="198"/>
      <c r="G535" s="198"/>
      <c r="H535" s="198"/>
      <c r="I535" s="198"/>
      <c r="J535" s="117"/>
      <c r="K535" s="113"/>
      <c r="L535" s="113"/>
      <c r="M535" s="113"/>
      <c r="N535" s="113"/>
      <c r="O535" s="113"/>
      <c r="P535" s="205"/>
      <c r="Q535" s="2">
        <f t="shared" si="121"/>
        <v>0</v>
      </c>
      <c r="R535" s="2">
        <f>IF(D535='User Input'!$C$1,1,0)</f>
        <v>0</v>
      </c>
      <c r="S535" s="2">
        <f t="shared" si="125"/>
        <v>0</v>
      </c>
      <c r="T535" s="2">
        <f t="shared" si="126"/>
        <v>0</v>
      </c>
      <c r="U535" s="2">
        <f t="shared" si="122"/>
        <v>0</v>
      </c>
      <c r="V535" s="2">
        <f t="shared" si="123"/>
        <v>0</v>
      </c>
      <c r="W535" s="9">
        <f t="shared" si="124"/>
        <v>0</v>
      </c>
      <c r="X535" s="221"/>
      <c r="Y535" s="276"/>
      <c r="Z535" s="209"/>
      <c r="AA535" s="235"/>
      <c r="AB535" s="206"/>
      <c r="AC535" s="198"/>
      <c r="AD535" s="198"/>
      <c r="AE535" s="198"/>
      <c r="AF535" s="198"/>
      <c r="AG535" s="216"/>
      <c r="AH535" s="199"/>
      <c r="AI535" s="197"/>
      <c r="AJ535" s="197"/>
      <c r="AK535" s="113"/>
      <c r="AL535" s="113"/>
      <c r="AM535" s="113"/>
      <c r="AN535" s="2">
        <f t="shared" si="127"/>
        <v>0</v>
      </c>
      <c r="AO535" s="2">
        <f t="shared" si="128"/>
        <v>0</v>
      </c>
      <c r="AP535" s="2">
        <f>IF(AA535='User Input'!$C$1,1,0)</f>
        <v>0</v>
      </c>
      <c r="AQ535" s="2">
        <f t="shared" si="116"/>
        <v>0</v>
      </c>
      <c r="AR535" s="2">
        <f t="shared" si="117"/>
        <v>0</v>
      </c>
      <c r="AS535" s="2">
        <f t="shared" si="118"/>
        <v>0</v>
      </c>
      <c r="AT535" s="2">
        <f t="shared" si="119"/>
        <v>0</v>
      </c>
      <c r="AU535" s="9">
        <f t="shared" si="120"/>
        <v>0</v>
      </c>
    </row>
    <row r="536" spans="1:47" s="202" customFormat="1">
      <c r="A536" s="272"/>
      <c r="B536" s="272"/>
      <c r="C536" s="226"/>
      <c r="D536" s="235"/>
      <c r="E536" s="204"/>
      <c r="F536" s="198"/>
      <c r="G536" s="198"/>
      <c r="H536" s="198"/>
      <c r="I536" s="198"/>
      <c r="J536" s="117"/>
      <c r="K536" s="113"/>
      <c r="L536" s="113"/>
      <c r="M536" s="113"/>
      <c r="N536" s="113"/>
      <c r="O536" s="113"/>
      <c r="P536" s="205"/>
      <c r="Q536" s="2">
        <f t="shared" si="121"/>
        <v>0</v>
      </c>
      <c r="R536" s="2">
        <f>IF(D536='User Input'!$C$1,1,0)</f>
        <v>0</v>
      </c>
      <c r="S536" s="2">
        <f t="shared" si="125"/>
        <v>0</v>
      </c>
      <c r="T536" s="2">
        <f t="shared" si="126"/>
        <v>0</v>
      </c>
      <c r="U536" s="2">
        <f t="shared" si="122"/>
        <v>0</v>
      </c>
      <c r="V536" s="2">
        <f t="shared" si="123"/>
        <v>0</v>
      </c>
      <c r="W536" s="9">
        <f t="shared" si="124"/>
        <v>0</v>
      </c>
      <c r="X536" s="221"/>
      <c r="Y536" s="276"/>
      <c r="Z536" s="209"/>
      <c r="AA536" s="235"/>
      <c r="AB536" s="206"/>
      <c r="AC536" s="198"/>
      <c r="AD536" s="198"/>
      <c r="AE536" s="198"/>
      <c r="AF536" s="198"/>
      <c r="AG536" s="216"/>
      <c r="AH536" s="199"/>
      <c r="AI536" s="197"/>
      <c r="AJ536" s="197"/>
      <c r="AK536" s="113"/>
      <c r="AL536" s="113"/>
      <c r="AM536" s="113"/>
      <c r="AN536" s="2">
        <f t="shared" si="127"/>
        <v>0</v>
      </c>
      <c r="AO536" s="2">
        <f t="shared" si="128"/>
        <v>0</v>
      </c>
      <c r="AP536" s="2">
        <f>IF(AA536='User Input'!$C$1,1,0)</f>
        <v>0</v>
      </c>
      <c r="AQ536" s="2">
        <f t="shared" si="116"/>
        <v>0</v>
      </c>
      <c r="AR536" s="2">
        <f t="shared" si="117"/>
        <v>0</v>
      </c>
      <c r="AS536" s="2">
        <f t="shared" si="118"/>
        <v>0</v>
      </c>
      <c r="AT536" s="2">
        <f t="shared" si="119"/>
        <v>0</v>
      </c>
      <c r="AU536" s="9">
        <f t="shared" si="120"/>
        <v>0</v>
      </c>
    </row>
    <row r="537" spans="1:47" s="202" customFormat="1">
      <c r="A537" s="272"/>
      <c r="B537" s="272"/>
      <c r="C537" s="226"/>
      <c r="D537" s="235"/>
      <c r="E537" s="204"/>
      <c r="F537" s="198"/>
      <c r="G537" s="198"/>
      <c r="H537" s="198"/>
      <c r="I537" s="198"/>
      <c r="J537" s="117"/>
      <c r="K537" s="113"/>
      <c r="L537" s="113"/>
      <c r="M537" s="113"/>
      <c r="N537" s="113"/>
      <c r="O537" s="113"/>
      <c r="P537" s="205"/>
      <c r="Q537" s="2">
        <f t="shared" si="121"/>
        <v>0</v>
      </c>
      <c r="R537" s="2">
        <f>IF(D537='User Input'!$C$1,1,0)</f>
        <v>0</v>
      </c>
      <c r="S537" s="2">
        <f t="shared" si="125"/>
        <v>0</v>
      </c>
      <c r="T537" s="2">
        <f t="shared" si="126"/>
        <v>0</v>
      </c>
      <c r="U537" s="2">
        <f t="shared" si="122"/>
        <v>0</v>
      </c>
      <c r="V537" s="2">
        <f t="shared" si="123"/>
        <v>0</v>
      </c>
      <c r="W537" s="9">
        <f t="shared" si="124"/>
        <v>0</v>
      </c>
      <c r="X537" s="221"/>
      <c r="Y537" s="276"/>
      <c r="Z537" s="209"/>
      <c r="AA537" s="235"/>
      <c r="AB537" s="206"/>
      <c r="AC537" s="198"/>
      <c r="AD537" s="198"/>
      <c r="AE537" s="198"/>
      <c r="AF537" s="198"/>
      <c r="AG537" s="216"/>
      <c r="AH537" s="199"/>
      <c r="AI537" s="197"/>
      <c r="AJ537" s="197"/>
      <c r="AK537" s="113"/>
      <c r="AL537" s="113"/>
      <c r="AM537" s="113"/>
      <c r="AN537" s="2">
        <f t="shared" si="127"/>
        <v>0</v>
      </c>
      <c r="AO537" s="2">
        <f t="shared" si="128"/>
        <v>0</v>
      </c>
      <c r="AP537" s="2">
        <f>IF(AA537='User Input'!$C$1,1,0)</f>
        <v>0</v>
      </c>
      <c r="AQ537" s="2">
        <f t="shared" si="116"/>
        <v>0</v>
      </c>
      <c r="AR537" s="2">
        <f t="shared" si="117"/>
        <v>0</v>
      </c>
      <c r="AS537" s="2">
        <f t="shared" si="118"/>
        <v>0</v>
      </c>
      <c r="AT537" s="2">
        <f t="shared" si="119"/>
        <v>0</v>
      </c>
      <c r="AU537" s="9">
        <f t="shared" si="120"/>
        <v>0</v>
      </c>
    </row>
    <row r="538" spans="1:47" s="202" customFormat="1">
      <c r="A538" s="272"/>
      <c r="B538" s="272"/>
      <c r="C538" s="226"/>
      <c r="D538" s="235"/>
      <c r="E538" s="204"/>
      <c r="F538" s="198"/>
      <c r="G538" s="198"/>
      <c r="H538" s="198"/>
      <c r="I538" s="198"/>
      <c r="J538" s="117"/>
      <c r="K538" s="113"/>
      <c r="L538" s="113"/>
      <c r="M538" s="113"/>
      <c r="N538" s="113"/>
      <c r="O538" s="113"/>
      <c r="P538" s="205"/>
      <c r="Q538" s="2">
        <f t="shared" si="121"/>
        <v>0</v>
      </c>
      <c r="R538" s="2">
        <f>IF(D538='User Input'!$C$1,1,0)</f>
        <v>0</v>
      </c>
      <c r="S538" s="2">
        <f t="shared" si="125"/>
        <v>0</v>
      </c>
      <c r="T538" s="2">
        <f t="shared" si="126"/>
        <v>0</v>
      </c>
      <c r="U538" s="2">
        <f t="shared" si="122"/>
        <v>0</v>
      </c>
      <c r="V538" s="2">
        <f t="shared" si="123"/>
        <v>0</v>
      </c>
      <c r="W538" s="9">
        <f t="shared" si="124"/>
        <v>0</v>
      </c>
      <c r="X538" s="221"/>
      <c r="Y538" s="276"/>
      <c r="Z538" s="209"/>
      <c r="AA538" s="235"/>
      <c r="AB538" s="206"/>
      <c r="AC538" s="198"/>
      <c r="AD538" s="198"/>
      <c r="AE538" s="198"/>
      <c r="AF538" s="198"/>
      <c r="AG538" s="216"/>
      <c r="AH538" s="199"/>
      <c r="AI538" s="197"/>
      <c r="AJ538" s="197"/>
      <c r="AK538" s="113"/>
      <c r="AL538" s="113"/>
      <c r="AM538" s="113"/>
      <c r="AN538" s="2">
        <f t="shared" si="127"/>
        <v>0</v>
      </c>
      <c r="AO538" s="2">
        <f t="shared" si="128"/>
        <v>0</v>
      </c>
      <c r="AP538" s="2">
        <f>IF(AA538='User Input'!$C$1,1,0)</f>
        <v>0</v>
      </c>
      <c r="AQ538" s="2">
        <f t="shared" si="116"/>
        <v>0</v>
      </c>
      <c r="AR538" s="2">
        <f t="shared" si="117"/>
        <v>0</v>
      </c>
      <c r="AS538" s="2">
        <f t="shared" si="118"/>
        <v>0</v>
      </c>
      <c r="AT538" s="2">
        <f t="shared" si="119"/>
        <v>0</v>
      </c>
      <c r="AU538" s="9">
        <f t="shared" si="120"/>
        <v>0</v>
      </c>
    </row>
    <row r="539" spans="1:47" s="202" customFormat="1">
      <c r="A539" s="272"/>
      <c r="B539" s="272"/>
      <c r="C539" s="226"/>
      <c r="D539" s="235"/>
      <c r="E539" s="204"/>
      <c r="F539" s="198"/>
      <c r="G539" s="198"/>
      <c r="H539" s="198"/>
      <c r="I539" s="198"/>
      <c r="J539" s="117"/>
      <c r="K539" s="113"/>
      <c r="L539" s="113"/>
      <c r="M539" s="113"/>
      <c r="N539" s="113"/>
      <c r="O539" s="113"/>
      <c r="P539" s="205"/>
      <c r="Q539" s="2">
        <f t="shared" si="121"/>
        <v>0</v>
      </c>
      <c r="R539" s="2">
        <f>IF(D539='User Input'!$C$1,1,0)</f>
        <v>0</v>
      </c>
      <c r="S539" s="2">
        <f t="shared" si="125"/>
        <v>0</v>
      </c>
      <c r="T539" s="2">
        <f t="shared" si="126"/>
        <v>0</v>
      </c>
      <c r="U539" s="2">
        <f t="shared" si="122"/>
        <v>0</v>
      </c>
      <c r="V539" s="2">
        <f t="shared" si="123"/>
        <v>0</v>
      </c>
      <c r="W539" s="9">
        <f t="shared" si="124"/>
        <v>0</v>
      </c>
      <c r="X539" s="221"/>
      <c r="Y539" s="276"/>
      <c r="Z539" s="226"/>
      <c r="AA539" s="235"/>
      <c r="AB539" s="206"/>
      <c r="AC539" s="198"/>
      <c r="AD539" s="198"/>
      <c r="AE539" s="198"/>
      <c r="AF539" s="198"/>
      <c r="AG539" s="216"/>
      <c r="AH539" s="199"/>
      <c r="AI539" s="197"/>
      <c r="AJ539" s="197"/>
      <c r="AK539" s="113"/>
      <c r="AL539" s="113"/>
      <c r="AM539" s="113"/>
      <c r="AN539" s="2">
        <f t="shared" si="127"/>
        <v>0</v>
      </c>
      <c r="AO539" s="2">
        <f t="shared" si="128"/>
        <v>0</v>
      </c>
      <c r="AP539" s="2">
        <f>IF(AA539='User Input'!$C$1,1,0)</f>
        <v>0</v>
      </c>
      <c r="AQ539" s="2">
        <f t="shared" si="116"/>
        <v>0</v>
      </c>
      <c r="AR539" s="2">
        <f t="shared" si="117"/>
        <v>0</v>
      </c>
      <c r="AS539" s="2">
        <f t="shared" si="118"/>
        <v>0</v>
      </c>
      <c r="AT539" s="2">
        <f t="shared" si="119"/>
        <v>0</v>
      </c>
      <c r="AU539" s="9">
        <f t="shared" si="120"/>
        <v>0</v>
      </c>
    </row>
    <row r="540" spans="1:47" s="202" customFormat="1">
      <c r="A540" s="272"/>
      <c r="B540" s="272"/>
      <c r="C540" s="226"/>
      <c r="D540" s="235"/>
      <c r="E540" s="204"/>
      <c r="F540" s="198"/>
      <c r="G540" s="198"/>
      <c r="H540" s="198"/>
      <c r="I540" s="198"/>
      <c r="J540" s="117"/>
      <c r="K540" s="113"/>
      <c r="L540" s="113"/>
      <c r="M540" s="113"/>
      <c r="N540" s="113"/>
      <c r="O540" s="113"/>
      <c r="P540" s="205"/>
      <c r="Q540" s="2">
        <f t="shared" si="121"/>
        <v>0</v>
      </c>
      <c r="R540" s="2">
        <f>IF(D540='User Input'!$C$1,1,0)</f>
        <v>0</v>
      </c>
      <c r="S540" s="2">
        <f t="shared" si="125"/>
        <v>0</v>
      </c>
      <c r="T540" s="2">
        <f t="shared" si="126"/>
        <v>0</v>
      </c>
      <c r="U540" s="2">
        <f t="shared" si="122"/>
        <v>0</v>
      </c>
      <c r="V540" s="2">
        <f t="shared" si="123"/>
        <v>0</v>
      </c>
      <c r="W540" s="9">
        <f t="shared" si="124"/>
        <v>0</v>
      </c>
      <c r="X540" s="221"/>
      <c r="Y540" s="276"/>
      <c r="Z540" s="209"/>
      <c r="AA540" s="235"/>
      <c r="AB540" s="206"/>
      <c r="AC540" s="198"/>
      <c r="AD540" s="198"/>
      <c r="AE540" s="198"/>
      <c r="AF540" s="198"/>
      <c r="AG540" s="216"/>
      <c r="AH540" s="199"/>
      <c r="AI540" s="197"/>
      <c r="AJ540" s="197"/>
      <c r="AK540" s="113"/>
      <c r="AL540" s="113"/>
      <c r="AM540" s="113"/>
      <c r="AN540" s="2">
        <f t="shared" si="127"/>
        <v>0</v>
      </c>
      <c r="AO540" s="2">
        <f t="shared" si="128"/>
        <v>0</v>
      </c>
      <c r="AP540" s="2">
        <f>IF(AA540='User Input'!$C$1,1,0)</f>
        <v>0</v>
      </c>
      <c r="AQ540" s="2">
        <f t="shared" si="116"/>
        <v>0</v>
      </c>
      <c r="AR540" s="2">
        <f t="shared" si="117"/>
        <v>0</v>
      </c>
      <c r="AS540" s="2">
        <f t="shared" si="118"/>
        <v>0</v>
      </c>
      <c r="AT540" s="2">
        <f t="shared" si="119"/>
        <v>0</v>
      </c>
      <c r="AU540" s="9">
        <f t="shared" si="120"/>
        <v>0</v>
      </c>
    </row>
    <row r="541" spans="1:47" s="202" customFormat="1">
      <c r="A541" s="272"/>
      <c r="B541" s="272"/>
      <c r="C541" s="226"/>
      <c r="D541" s="235"/>
      <c r="E541" s="204"/>
      <c r="F541" s="198"/>
      <c r="G541" s="198"/>
      <c r="H541" s="198"/>
      <c r="I541" s="198"/>
      <c r="J541" s="117"/>
      <c r="K541" s="113"/>
      <c r="L541" s="113"/>
      <c r="M541" s="113"/>
      <c r="N541" s="113"/>
      <c r="O541" s="113"/>
      <c r="P541" s="205"/>
      <c r="Q541" s="2">
        <f t="shared" si="121"/>
        <v>0</v>
      </c>
      <c r="R541" s="2">
        <f>IF(D541='User Input'!$C$1,1,0)</f>
        <v>0</v>
      </c>
      <c r="S541" s="2">
        <f t="shared" si="125"/>
        <v>0</v>
      </c>
      <c r="T541" s="2">
        <f t="shared" si="126"/>
        <v>0</v>
      </c>
      <c r="U541" s="2">
        <f t="shared" si="122"/>
        <v>0</v>
      </c>
      <c r="V541" s="2">
        <f t="shared" si="123"/>
        <v>0</v>
      </c>
      <c r="W541" s="9">
        <f t="shared" si="124"/>
        <v>0</v>
      </c>
      <c r="X541" s="221"/>
      <c r="Y541" s="276"/>
      <c r="Z541" s="209"/>
      <c r="AA541" s="235"/>
      <c r="AB541" s="206"/>
      <c r="AC541" s="198"/>
      <c r="AD541" s="198"/>
      <c r="AE541" s="198"/>
      <c r="AF541" s="198"/>
      <c r="AG541" s="216"/>
      <c r="AH541" s="199"/>
      <c r="AI541" s="197"/>
      <c r="AJ541" s="197"/>
      <c r="AK541" s="113"/>
      <c r="AL541" s="113"/>
      <c r="AM541" s="113"/>
      <c r="AN541" s="2">
        <f t="shared" si="127"/>
        <v>0</v>
      </c>
      <c r="AO541" s="2">
        <f t="shared" si="128"/>
        <v>0</v>
      </c>
      <c r="AP541" s="2">
        <f>IF(AA541='User Input'!$C$1,1,0)</f>
        <v>0</v>
      </c>
      <c r="AQ541" s="2">
        <f t="shared" si="116"/>
        <v>0</v>
      </c>
      <c r="AR541" s="2">
        <f t="shared" si="117"/>
        <v>0</v>
      </c>
      <c r="AS541" s="2">
        <f t="shared" si="118"/>
        <v>0</v>
      </c>
      <c r="AT541" s="2">
        <f t="shared" si="119"/>
        <v>0</v>
      </c>
      <c r="AU541" s="9">
        <f t="shared" si="120"/>
        <v>0</v>
      </c>
    </row>
    <row r="542" spans="1:47" s="202" customFormat="1">
      <c r="A542" s="272"/>
      <c r="B542" s="272"/>
      <c r="C542" s="226"/>
      <c r="D542" s="235"/>
      <c r="E542" s="204"/>
      <c r="F542" s="198"/>
      <c r="G542" s="198"/>
      <c r="H542" s="198"/>
      <c r="I542" s="198"/>
      <c r="J542" s="117"/>
      <c r="K542" s="113"/>
      <c r="L542" s="113"/>
      <c r="M542" s="113"/>
      <c r="N542" s="113"/>
      <c r="O542" s="113"/>
      <c r="P542" s="205"/>
      <c r="Q542" s="2">
        <f t="shared" si="121"/>
        <v>0</v>
      </c>
      <c r="R542" s="2">
        <f>IF(D542='User Input'!$C$1,1,0)</f>
        <v>0</v>
      </c>
      <c r="S542" s="2">
        <f t="shared" si="125"/>
        <v>0</v>
      </c>
      <c r="T542" s="2">
        <f t="shared" si="126"/>
        <v>0</v>
      </c>
      <c r="U542" s="2">
        <f t="shared" si="122"/>
        <v>0</v>
      </c>
      <c r="V542" s="2">
        <f t="shared" si="123"/>
        <v>0</v>
      </c>
      <c r="W542" s="9">
        <f t="shared" si="124"/>
        <v>0</v>
      </c>
      <c r="X542" s="221"/>
      <c r="Y542" s="276"/>
      <c r="Z542" s="226"/>
      <c r="AA542" s="235"/>
      <c r="AB542" s="206"/>
      <c r="AC542" s="198"/>
      <c r="AD542" s="198"/>
      <c r="AE542" s="198"/>
      <c r="AF542" s="198"/>
      <c r="AG542" s="216"/>
      <c r="AH542" s="199"/>
      <c r="AI542" s="197"/>
      <c r="AJ542" s="197"/>
      <c r="AK542" s="113"/>
      <c r="AL542" s="113"/>
      <c r="AM542" s="113"/>
      <c r="AN542" s="2">
        <f t="shared" si="127"/>
        <v>0</v>
      </c>
      <c r="AO542" s="2">
        <f t="shared" si="128"/>
        <v>0</v>
      </c>
      <c r="AP542" s="2">
        <f>IF(AA542='User Input'!$C$1,1,0)</f>
        <v>0</v>
      </c>
      <c r="AQ542" s="2">
        <f t="shared" si="116"/>
        <v>0</v>
      </c>
      <c r="AR542" s="2">
        <f t="shared" si="117"/>
        <v>0</v>
      </c>
      <c r="AS542" s="2">
        <f t="shared" si="118"/>
        <v>0</v>
      </c>
      <c r="AT542" s="2">
        <f t="shared" si="119"/>
        <v>0</v>
      </c>
      <c r="AU542" s="9">
        <f t="shared" si="120"/>
        <v>0</v>
      </c>
    </row>
    <row r="543" spans="1:47" s="202" customFormat="1">
      <c r="A543" s="272"/>
      <c r="B543" s="272"/>
      <c r="C543" s="226"/>
      <c r="D543" s="235"/>
      <c r="E543" s="204"/>
      <c r="F543" s="198"/>
      <c r="G543" s="198"/>
      <c r="H543" s="198"/>
      <c r="I543" s="198"/>
      <c r="J543" s="117"/>
      <c r="K543" s="113"/>
      <c r="L543" s="113"/>
      <c r="M543" s="113"/>
      <c r="N543" s="113"/>
      <c r="O543" s="113"/>
      <c r="P543" s="205"/>
      <c r="Q543" s="2">
        <f t="shared" si="121"/>
        <v>0</v>
      </c>
      <c r="R543" s="2">
        <f>IF(D543='User Input'!$C$1,1,0)</f>
        <v>0</v>
      </c>
      <c r="S543" s="2">
        <f t="shared" si="125"/>
        <v>0</v>
      </c>
      <c r="T543" s="2">
        <f t="shared" si="126"/>
        <v>0</v>
      </c>
      <c r="U543" s="2">
        <f t="shared" si="122"/>
        <v>0</v>
      </c>
      <c r="V543" s="2">
        <f t="shared" si="123"/>
        <v>0</v>
      </c>
      <c r="W543" s="9">
        <f t="shared" si="124"/>
        <v>0</v>
      </c>
      <c r="X543" s="221"/>
      <c r="Y543" s="276"/>
      <c r="Z543" s="226"/>
      <c r="AA543" s="235"/>
      <c r="AB543" s="206"/>
      <c r="AC543" s="198"/>
      <c r="AD543" s="198"/>
      <c r="AE543" s="198"/>
      <c r="AF543" s="198"/>
      <c r="AG543" s="216"/>
      <c r="AH543" s="199"/>
      <c r="AI543" s="197"/>
      <c r="AJ543" s="197"/>
      <c r="AK543" s="113"/>
      <c r="AL543" s="113"/>
      <c r="AM543" s="113"/>
      <c r="AN543" s="2">
        <f t="shared" si="127"/>
        <v>0</v>
      </c>
      <c r="AO543" s="2">
        <f t="shared" si="128"/>
        <v>0</v>
      </c>
      <c r="AP543" s="2">
        <f>IF(AA543='User Input'!$C$1,1,0)</f>
        <v>0</v>
      </c>
      <c r="AQ543" s="2">
        <f t="shared" si="116"/>
        <v>0</v>
      </c>
      <c r="AR543" s="2">
        <f t="shared" si="117"/>
        <v>0</v>
      </c>
      <c r="AS543" s="2">
        <f t="shared" si="118"/>
        <v>0</v>
      </c>
      <c r="AT543" s="2">
        <f t="shared" si="119"/>
        <v>0</v>
      </c>
      <c r="AU543" s="9">
        <f t="shared" si="120"/>
        <v>0</v>
      </c>
    </row>
    <row r="544" spans="1:47" s="202" customFormat="1">
      <c r="A544" s="272"/>
      <c r="B544" s="272"/>
      <c r="C544" s="226"/>
      <c r="D544" s="235"/>
      <c r="E544" s="204"/>
      <c r="F544" s="198"/>
      <c r="G544" s="198"/>
      <c r="H544" s="198"/>
      <c r="I544" s="198"/>
      <c r="J544" s="117"/>
      <c r="K544" s="113"/>
      <c r="L544" s="113"/>
      <c r="M544" s="113"/>
      <c r="N544" s="113"/>
      <c r="O544" s="113"/>
      <c r="P544" s="205"/>
      <c r="Q544" s="2">
        <f t="shared" si="121"/>
        <v>0</v>
      </c>
      <c r="R544" s="2">
        <f>IF(D544='User Input'!$C$1,1,0)</f>
        <v>0</v>
      </c>
      <c r="S544" s="2">
        <f t="shared" si="125"/>
        <v>0</v>
      </c>
      <c r="T544" s="2">
        <f t="shared" si="126"/>
        <v>0</v>
      </c>
      <c r="U544" s="2">
        <f t="shared" si="122"/>
        <v>0</v>
      </c>
      <c r="V544" s="2">
        <f t="shared" si="123"/>
        <v>0</v>
      </c>
      <c r="W544" s="9">
        <f t="shared" si="124"/>
        <v>0</v>
      </c>
      <c r="X544" s="221"/>
      <c r="Y544" s="276"/>
      <c r="Z544" s="226"/>
      <c r="AA544" s="235"/>
      <c r="AB544" s="206"/>
      <c r="AC544" s="198"/>
      <c r="AD544" s="198"/>
      <c r="AE544" s="198"/>
      <c r="AF544" s="198"/>
      <c r="AG544" s="216"/>
      <c r="AH544" s="199"/>
      <c r="AI544" s="197"/>
      <c r="AJ544" s="197"/>
      <c r="AK544" s="113"/>
      <c r="AL544" s="113"/>
      <c r="AM544" s="113"/>
      <c r="AN544" s="2">
        <f t="shared" si="127"/>
        <v>0</v>
      </c>
      <c r="AO544" s="2">
        <f t="shared" si="128"/>
        <v>0</v>
      </c>
      <c r="AP544" s="2">
        <f>IF(AA544='User Input'!$C$1,1,0)</f>
        <v>0</v>
      </c>
      <c r="AQ544" s="2">
        <f t="shared" si="116"/>
        <v>0</v>
      </c>
      <c r="AR544" s="2">
        <f t="shared" si="117"/>
        <v>0</v>
      </c>
      <c r="AS544" s="2">
        <f t="shared" si="118"/>
        <v>0</v>
      </c>
      <c r="AT544" s="2">
        <f t="shared" si="119"/>
        <v>0</v>
      </c>
      <c r="AU544" s="9">
        <f t="shared" si="120"/>
        <v>0</v>
      </c>
    </row>
    <row r="545" spans="1:47" s="202" customFormat="1">
      <c r="A545" s="272"/>
      <c r="B545" s="272"/>
      <c r="C545" s="226"/>
      <c r="D545" s="235"/>
      <c r="E545" s="204"/>
      <c r="F545" s="198"/>
      <c r="G545" s="198"/>
      <c r="H545" s="198"/>
      <c r="I545" s="198"/>
      <c r="J545" s="117"/>
      <c r="K545" s="113"/>
      <c r="L545" s="113"/>
      <c r="M545" s="113"/>
      <c r="N545" s="113"/>
      <c r="O545" s="113"/>
      <c r="P545" s="205"/>
      <c r="Q545" s="2">
        <f t="shared" si="121"/>
        <v>0</v>
      </c>
      <c r="R545" s="2">
        <f>IF(D545='User Input'!$C$1,1,0)</f>
        <v>0</v>
      </c>
      <c r="S545" s="2">
        <f t="shared" si="125"/>
        <v>0</v>
      </c>
      <c r="T545" s="2">
        <f t="shared" si="126"/>
        <v>0</v>
      </c>
      <c r="U545" s="2">
        <f t="shared" si="122"/>
        <v>0</v>
      </c>
      <c r="V545" s="2">
        <f t="shared" si="123"/>
        <v>0</v>
      </c>
      <c r="W545" s="9">
        <f t="shared" si="124"/>
        <v>0</v>
      </c>
      <c r="X545" s="221"/>
      <c r="Y545" s="276"/>
      <c r="Z545" s="209"/>
      <c r="AA545" s="235"/>
      <c r="AB545" s="206"/>
      <c r="AC545" s="198"/>
      <c r="AD545" s="198"/>
      <c r="AE545" s="198"/>
      <c r="AF545" s="198"/>
      <c r="AG545" s="216"/>
      <c r="AH545" s="199"/>
      <c r="AI545" s="197"/>
      <c r="AJ545" s="197"/>
      <c r="AK545" s="113"/>
      <c r="AL545" s="113"/>
      <c r="AM545" s="113"/>
      <c r="AN545" s="2">
        <f t="shared" si="127"/>
        <v>0</v>
      </c>
      <c r="AO545" s="2">
        <f t="shared" si="128"/>
        <v>0</v>
      </c>
      <c r="AP545" s="2">
        <f>IF(AA545='User Input'!$C$1,1,0)</f>
        <v>0</v>
      </c>
      <c r="AQ545" s="2">
        <f t="shared" si="116"/>
        <v>0</v>
      </c>
      <c r="AR545" s="2">
        <f t="shared" si="117"/>
        <v>0</v>
      </c>
      <c r="AS545" s="2">
        <f t="shared" si="118"/>
        <v>0</v>
      </c>
      <c r="AT545" s="2">
        <f t="shared" si="119"/>
        <v>0</v>
      </c>
      <c r="AU545" s="9">
        <f t="shared" si="120"/>
        <v>0</v>
      </c>
    </row>
    <row r="546" spans="1:47" s="202" customFormat="1">
      <c r="A546" s="272"/>
      <c r="B546" s="272"/>
      <c r="C546" s="226"/>
      <c r="D546" s="235"/>
      <c r="E546" s="204"/>
      <c r="F546" s="198"/>
      <c r="G546" s="198"/>
      <c r="H546" s="198"/>
      <c r="I546" s="198"/>
      <c r="J546" s="117"/>
      <c r="K546" s="113"/>
      <c r="L546" s="113"/>
      <c r="M546" s="113"/>
      <c r="N546" s="113"/>
      <c r="O546" s="113"/>
      <c r="P546" s="205"/>
      <c r="Q546" s="2">
        <f t="shared" si="121"/>
        <v>0</v>
      </c>
      <c r="R546" s="2">
        <f>IF(D546='User Input'!$C$1,1,0)</f>
        <v>0</v>
      </c>
      <c r="S546" s="2">
        <f t="shared" si="125"/>
        <v>0</v>
      </c>
      <c r="T546" s="2">
        <f t="shared" si="126"/>
        <v>0</v>
      </c>
      <c r="U546" s="2">
        <f t="shared" si="122"/>
        <v>0</v>
      </c>
      <c r="V546" s="2">
        <f t="shared" si="123"/>
        <v>0</v>
      </c>
      <c r="W546" s="9">
        <f t="shared" si="124"/>
        <v>0</v>
      </c>
      <c r="X546" s="221"/>
      <c r="Y546" s="276"/>
      <c r="Z546" s="209"/>
      <c r="AA546" s="235"/>
      <c r="AB546" s="206"/>
      <c r="AC546" s="198"/>
      <c r="AD546" s="198"/>
      <c r="AE546" s="198"/>
      <c r="AF546" s="198"/>
      <c r="AG546" s="216"/>
      <c r="AH546" s="199"/>
      <c r="AI546" s="197"/>
      <c r="AJ546" s="197"/>
      <c r="AK546" s="113"/>
      <c r="AL546" s="113"/>
      <c r="AM546" s="113"/>
      <c r="AN546" s="2">
        <f t="shared" si="127"/>
        <v>0</v>
      </c>
      <c r="AO546" s="2">
        <f t="shared" si="128"/>
        <v>0</v>
      </c>
      <c r="AP546" s="2">
        <f>IF(AA546='User Input'!$C$1,1,0)</f>
        <v>0</v>
      </c>
      <c r="AQ546" s="2">
        <f t="shared" si="116"/>
        <v>0</v>
      </c>
      <c r="AR546" s="2">
        <f t="shared" si="117"/>
        <v>0</v>
      </c>
      <c r="AS546" s="2">
        <f t="shared" si="118"/>
        <v>0</v>
      </c>
      <c r="AT546" s="2">
        <f t="shared" si="119"/>
        <v>0</v>
      </c>
      <c r="AU546" s="9">
        <f t="shared" si="120"/>
        <v>0</v>
      </c>
    </row>
    <row r="547" spans="1:47" s="202" customFormat="1">
      <c r="A547" s="272"/>
      <c r="B547" s="272"/>
      <c r="C547" s="226"/>
      <c r="D547" s="235"/>
      <c r="E547" s="204"/>
      <c r="F547" s="198"/>
      <c r="G547" s="198"/>
      <c r="H547" s="198"/>
      <c r="I547" s="198"/>
      <c r="J547" s="117"/>
      <c r="K547" s="113"/>
      <c r="L547" s="113"/>
      <c r="M547" s="113"/>
      <c r="N547" s="113"/>
      <c r="O547" s="113"/>
      <c r="P547" s="205"/>
      <c r="Q547" s="2">
        <f t="shared" si="121"/>
        <v>0</v>
      </c>
      <c r="R547" s="2">
        <f>IF(D547='User Input'!$C$1,1,0)</f>
        <v>0</v>
      </c>
      <c r="S547" s="2">
        <f t="shared" si="125"/>
        <v>0</v>
      </c>
      <c r="T547" s="2">
        <f t="shared" si="126"/>
        <v>0</v>
      </c>
      <c r="U547" s="2">
        <f t="shared" si="122"/>
        <v>0</v>
      </c>
      <c r="V547" s="2">
        <f t="shared" si="123"/>
        <v>0</v>
      </c>
      <c r="W547" s="9">
        <f t="shared" si="124"/>
        <v>0</v>
      </c>
      <c r="X547" s="221"/>
      <c r="Y547" s="276"/>
      <c r="Z547" s="209"/>
      <c r="AA547" s="235"/>
      <c r="AB547" s="206"/>
      <c r="AC547" s="198"/>
      <c r="AD547" s="198"/>
      <c r="AE547" s="198"/>
      <c r="AF547" s="198"/>
      <c r="AG547" s="216"/>
      <c r="AH547" s="199"/>
      <c r="AI547" s="197"/>
      <c r="AJ547" s="197"/>
      <c r="AK547" s="113"/>
      <c r="AL547" s="113"/>
      <c r="AM547" s="113"/>
      <c r="AN547" s="2">
        <f t="shared" si="127"/>
        <v>0</v>
      </c>
      <c r="AO547" s="2">
        <f t="shared" si="128"/>
        <v>0</v>
      </c>
      <c r="AP547" s="2">
        <f>IF(AA547='User Input'!$C$1,1,0)</f>
        <v>0</v>
      </c>
      <c r="AQ547" s="2">
        <f t="shared" si="116"/>
        <v>0</v>
      </c>
      <c r="AR547" s="2">
        <f t="shared" si="117"/>
        <v>0</v>
      </c>
      <c r="AS547" s="2">
        <f t="shared" si="118"/>
        <v>0</v>
      </c>
      <c r="AT547" s="2">
        <f t="shared" si="119"/>
        <v>0</v>
      </c>
      <c r="AU547" s="9">
        <f t="shared" si="120"/>
        <v>0</v>
      </c>
    </row>
    <row r="548" spans="1:47" s="202" customFormat="1">
      <c r="A548" s="272"/>
      <c r="B548" s="272"/>
      <c r="C548" s="226"/>
      <c r="D548" s="235"/>
      <c r="E548" s="204"/>
      <c r="F548" s="198"/>
      <c r="G548" s="198"/>
      <c r="H548" s="198"/>
      <c r="I548" s="198"/>
      <c r="J548" s="117"/>
      <c r="K548" s="113"/>
      <c r="L548" s="113"/>
      <c r="M548" s="113"/>
      <c r="N548" s="113"/>
      <c r="O548" s="113"/>
      <c r="P548" s="205"/>
      <c r="Q548" s="2">
        <f t="shared" si="121"/>
        <v>0</v>
      </c>
      <c r="R548" s="2">
        <f>IF(D548='User Input'!$C$1,1,0)</f>
        <v>0</v>
      </c>
      <c r="S548" s="2">
        <f t="shared" si="125"/>
        <v>0</v>
      </c>
      <c r="T548" s="2">
        <f t="shared" si="126"/>
        <v>0</v>
      </c>
      <c r="U548" s="2">
        <f t="shared" si="122"/>
        <v>0</v>
      </c>
      <c r="V548" s="2">
        <f t="shared" si="123"/>
        <v>0</v>
      </c>
      <c r="W548" s="9">
        <f t="shared" si="124"/>
        <v>0</v>
      </c>
      <c r="X548" s="221"/>
      <c r="Y548" s="276"/>
      <c r="Z548" s="226"/>
      <c r="AA548" s="235"/>
      <c r="AB548" s="206"/>
      <c r="AC548" s="198"/>
      <c r="AD548" s="198"/>
      <c r="AE548" s="198"/>
      <c r="AF548" s="198"/>
      <c r="AG548" s="216"/>
      <c r="AH548" s="199"/>
      <c r="AI548" s="197"/>
      <c r="AJ548" s="197"/>
      <c r="AK548" s="113"/>
      <c r="AL548" s="113"/>
      <c r="AM548" s="113"/>
      <c r="AN548" s="2">
        <f t="shared" si="127"/>
        <v>0</v>
      </c>
      <c r="AO548" s="2">
        <f t="shared" si="128"/>
        <v>0</v>
      </c>
      <c r="AP548" s="2">
        <f>IF(AA548='User Input'!$C$1,1,0)</f>
        <v>0</v>
      </c>
      <c r="AQ548" s="2">
        <f t="shared" ref="AQ548:AQ611" si="129">AP548+AQ547</f>
        <v>0</v>
      </c>
      <c r="AR548" s="2">
        <f t="shared" ref="AR548:AR611" si="130">IF(AQ548=AQ547,0,AQ548)</f>
        <v>0</v>
      </c>
      <c r="AS548" s="2">
        <f t="shared" ref="AS548:AS611" si="131">Z548</f>
        <v>0</v>
      </c>
      <c r="AT548" s="2">
        <f t="shared" ref="AT548:AT611" si="132">AB548</f>
        <v>0</v>
      </c>
      <c r="AU548" s="9">
        <f t="shared" ref="AU548:AU611" si="133">AG548</f>
        <v>0</v>
      </c>
    </row>
    <row r="549" spans="1:47" s="202" customFormat="1">
      <c r="A549" s="272"/>
      <c r="B549" s="272"/>
      <c r="C549" s="226"/>
      <c r="D549" s="235"/>
      <c r="E549" s="204"/>
      <c r="F549" s="198"/>
      <c r="G549" s="198"/>
      <c r="H549" s="198"/>
      <c r="I549" s="198"/>
      <c r="J549" s="117"/>
      <c r="K549" s="113"/>
      <c r="L549" s="113"/>
      <c r="M549" s="113"/>
      <c r="N549" s="113"/>
      <c r="O549" s="113"/>
      <c r="P549" s="205"/>
      <c r="Q549" s="2">
        <f t="shared" si="121"/>
        <v>0</v>
      </c>
      <c r="R549" s="2">
        <f>IF(D549='User Input'!$C$1,1,0)</f>
        <v>0</v>
      </c>
      <c r="S549" s="2">
        <f t="shared" si="125"/>
        <v>0</v>
      </c>
      <c r="T549" s="2">
        <f t="shared" si="126"/>
        <v>0</v>
      </c>
      <c r="U549" s="2">
        <f t="shared" si="122"/>
        <v>0</v>
      </c>
      <c r="V549" s="2">
        <f t="shared" si="123"/>
        <v>0</v>
      </c>
      <c r="W549" s="9">
        <f t="shared" si="124"/>
        <v>0</v>
      </c>
      <c r="X549" s="221"/>
      <c r="Y549" s="276"/>
      <c r="Z549" s="209"/>
      <c r="AA549" s="235"/>
      <c r="AB549" s="206"/>
      <c r="AC549" s="198"/>
      <c r="AD549" s="198"/>
      <c r="AE549" s="198"/>
      <c r="AF549" s="198"/>
      <c r="AG549" s="216"/>
      <c r="AH549" s="199"/>
      <c r="AI549" s="197"/>
      <c r="AJ549" s="197"/>
      <c r="AK549" s="113"/>
      <c r="AL549" s="113"/>
      <c r="AM549" s="113"/>
      <c r="AN549" s="2">
        <f t="shared" si="127"/>
        <v>0</v>
      </c>
      <c r="AO549" s="2">
        <f t="shared" si="128"/>
        <v>0</v>
      </c>
      <c r="AP549" s="2">
        <f>IF(AA549='User Input'!$C$1,1,0)</f>
        <v>0</v>
      </c>
      <c r="AQ549" s="2">
        <f t="shared" si="129"/>
        <v>0</v>
      </c>
      <c r="AR549" s="2">
        <f t="shared" si="130"/>
        <v>0</v>
      </c>
      <c r="AS549" s="2">
        <f t="shared" si="131"/>
        <v>0</v>
      </c>
      <c r="AT549" s="2">
        <f t="shared" si="132"/>
        <v>0</v>
      </c>
      <c r="AU549" s="9">
        <f t="shared" si="133"/>
        <v>0</v>
      </c>
    </row>
    <row r="550" spans="1:47" s="202" customFormat="1">
      <c r="A550" s="272"/>
      <c r="B550" s="272"/>
      <c r="C550" s="226"/>
      <c r="D550" s="235"/>
      <c r="E550" s="204"/>
      <c r="F550" s="198"/>
      <c r="G550" s="198"/>
      <c r="H550" s="198"/>
      <c r="I550" s="198"/>
      <c r="J550" s="117"/>
      <c r="K550" s="113"/>
      <c r="L550" s="113"/>
      <c r="M550" s="113"/>
      <c r="N550" s="113"/>
      <c r="O550" s="113"/>
      <c r="P550" s="205"/>
      <c r="Q550" s="2">
        <f t="shared" si="121"/>
        <v>0</v>
      </c>
      <c r="R550" s="2">
        <f>IF(D550='User Input'!$C$1,1,0)</f>
        <v>0</v>
      </c>
      <c r="S550" s="2">
        <f t="shared" si="125"/>
        <v>0</v>
      </c>
      <c r="T550" s="2">
        <f t="shared" si="126"/>
        <v>0</v>
      </c>
      <c r="U550" s="2">
        <f t="shared" si="122"/>
        <v>0</v>
      </c>
      <c r="V550" s="2">
        <f t="shared" si="123"/>
        <v>0</v>
      </c>
      <c r="W550" s="9">
        <f t="shared" si="124"/>
        <v>0</v>
      </c>
      <c r="X550" s="221"/>
      <c r="Y550" s="276"/>
      <c r="Z550" s="209"/>
      <c r="AA550" s="235"/>
      <c r="AB550" s="206"/>
      <c r="AC550" s="198"/>
      <c r="AD550" s="198"/>
      <c r="AE550" s="198"/>
      <c r="AF550" s="198"/>
      <c r="AG550" s="216"/>
      <c r="AH550" s="199"/>
      <c r="AI550" s="197"/>
      <c r="AJ550" s="197"/>
      <c r="AK550" s="113"/>
      <c r="AL550" s="113"/>
      <c r="AM550" s="113"/>
      <c r="AN550" s="2">
        <f t="shared" si="127"/>
        <v>0</v>
      </c>
      <c r="AO550" s="2">
        <f t="shared" si="128"/>
        <v>0</v>
      </c>
      <c r="AP550" s="2">
        <f>IF(AA550='User Input'!$C$1,1,0)</f>
        <v>0</v>
      </c>
      <c r="AQ550" s="2">
        <f t="shared" si="129"/>
        <v>0</v>
      </c>
      <c r="AR550" s="2">
        <f t="shared" si="130"/>
        <v>0</v>
      </c>
      <c r="AS550" s="2">
        <f t="shared" si="131"/>
        <v>0</v>
      </c>
      <c r="AT550" s="2">
        <f t="shared" si="132"/>
        <v>0</v>
      </c>
      <c r="AU550" s="9">
        <f t="shared" si="133"/>
        <v>0</v>
      </c>
    </row>
    <row r="551" spans="1:47" s="202" customFormat="1">
      <c r="A551" s="272"/>
      <c r="B551" s="272"/>
      <c r="C551" s="226"/>
      <c r="D551" s="235"/>
      <c r="E551" s="204"/>
      <c r="F551" s="198"/>
      <c r="G551" s="198"/>
      <c r="H551" s="198"/>
      <c r="I551" s="198"/>
      <c r="J551" s="117"/>
      <c r="K551" s="113"/>
      <c r="L551" s="113"/>
      <c r="M551" s="113"/>
      <c r="N551" s="113"/>
      <c r="O551" s="113"/>
      <c r="P551" s="205"/>
      <c r="Q551" s="2">
        <f t="shared" si="121"/>
        <v>0</v>
      </c>
      <c r="R551" s="2">
        <f>IF(D551='User Input'!$C$1,1,0)</f>
        <v>0</v>
      </c>
      <c r="S551" s="2">
        <f t="shared" si="125"/>
        <v>0</v>
      </c>
      <c r="T551" s="2">
        <f t="shared" si="126"/>
        <v>0</v>
      </c>
      <c r="U551" s="2">
        <f t="shared" si="122"/>
        <v>0</v>
      </c>
      <c r="V551" s="2">
        <f t="shared" si="123"/>
        <v>0</v>
      </c>
      <c r="W551" s="9">
        <f t="shared" si="124"/>
        <v>0</v>
      </c>
      <c r="X551" s="221"/>
      <c r="Y551" s="276"/>
      <c r="Z551" s="226"/>
      <c r="AA551" s="235"/>
      <c r="AB551" s="206"/>
      <c r="AC551" s="198"/>
      <c r="AD551" s="198"/>
      <c r="AE551" s="198"/>
      <c r="AF551" s="198"/>
      <c r="AG551" s="216"/>
      <c r="AH551" s="199"/>
      <c r="AI551" s="197"/>
      <c r="AJ551" s="197"/>
      <c r="AK551" s="113"/>
      <c r="AL551" s="113"/>
      <c r="AM551" s="113"/>
      <c r="AN551" s="2">
        <f t="shared" si="127"/>
        <v>0</v>
      </c>
      <c r="AO551" s="2">
        <f t="shared" si="128"/>
        <v>0</v>
      </c>
      <c r="AP551" s="2">
        <f>IF(AA551='User Input'!$C$1,1,0)</f>
        <v>0</v>
      </c>
      <c r="AQ551" s="2">
        <f t="shared" si="129"/>
        <v>0</v>
      </c>
      <c r="AR551" s="2">
        <f t="shared" si="130"/>
        <v>0</v>
      </c>
      <c r="AS551" s="2">
        <f t="shared" si="131"/>
        <v>0</v>
      </c>
      <c r="AT551" s="2">
        <f t="shared" si="132"/>
        <v>0</v>
      </c>
      <c r="AU551" s="9">
        <f t="shared" si="133"/>
        <v>0</v>
      </c>
    </row>
    <row r="552" spans="1:47" s="202" customFormat="1">
      <c r="A552" s="272"/>
      <c r="B552" s="272"/>
      <c r="C552" s="226"/>
      <c r="D552" s="235"/>
      <c r="E552" s="204"/>
      <c r="F552" s="198"/>
      <c r="G552" s="198"/>
      <c r="H552" s="198"/>
      <c r="I552" s="198"/>
      <c r="J552" s="117"/>
      <c r="K552" s="113"/>
      <c r="L552" s="113"/>
      <c r="M552" s="113"/>
      <c r="N552" s="113"/>
      <c r="O552" s="113"/>
      <c r="P552" s="205"/>
      <c r="Q552" s="2">
        <f t="shared" si="121"/>
        <v>0</v>
      </c>
      <c r="R552" s="2">
        <f>IF(D552='User Input'!$C$1,1,0)</f>
        <v>0</v>
      </c>
      <c r="S552" s="2">
        <f t="shared" si="125"/>
        <v>0</v>
      </c>
      <c r="T552" s="2">
        <f t="shared" si="126"/>
        <v>0</v>
      </c>
      <c r="U552" s="2">
        <f t="shared" si="122"/>
        <v>0</v>
      </c>
      <c r="V552" s="2">
        <f t="shared" si="123"/>
        <v>0</v>
      </c>
      <c r="W552" s="9">
        <f t="shared" si="124"/>
        <v>0</v>
      </c>
      <c r="X552" s="221"/>
      <c r="Y552" s="276"/>
      <c r="Z552" s="209"/>
      <c r="AA552" s="235"/>
      <c r="AB552" s="206"/>
      <c r="AC552" s="198"/>
      <c r="AD552" s="198"/>
      <c r="AE552" s="198"/>
      <c r="AF552" s="198"/>
      <c r="AG552" s="216"/>
      <c r="AH552" s="199"/>
      <c r="AI552" s="197"/>
      <c r="AJ552" s="197"/>
      <c r="AK552" s="113"/>
      <c r="AL552" s="113"/>
      <c r="AM552" s="113"/>
      <c r="AN552" s="2">
        <f t="shared" si="127"/>
        <v>0</v>
      </c>
      <c r="AO552" s="2">
        <f t="shared" si="128"/>
        <v>0</v>
      </c>
      <c r="AP552" s="2">
        <f>IF(AA552='User Input'!$C$1,1,0)</f>
        <v>0</v>
      </c>
      <c r="AQ552" s="2">
        <f t="shared" si="129"/>
        <v>0</v>
      </c>
      <c r="AR552" s="2">
        <f t="shared" si="130"/>
        <v>0</v>
      </c>
      <c r="AS552" s="2">
        <f t="shared" si="131"/>
        <v>0</v>
      </c>
      <c r="AT552" s="2">
        <f t="shared" si="132"/>
        <v>0</v>
      </c>
      <c r="AU552" s="9">
        <f t="shared" si="133"/>
        <v>0</v>
      </c>
    </row>
    <row r="553" spans="1:47" s="202" customFormat="1">
      <c r="A553" s="272"/>
      <c r="B553" s="272"/>
      <c r="C553" s="226"/>
      <c r="D553" s="235"/>
      <c r="E553" s="204"/>
      <c r="F553" s="198"/>
      <c r="G553" s="198"/>
      <c r="H553" s="198"/>
      <c r="I553" s="198"/>
      <c r="J553" s="117"/>
      <c r="K553" s="113"/>
      <c r="L553" s="113"/>
      <c r="M553" s="113"/>
      <c r="N553" s="113"/>
      <c r="O553" s="113"/>
      <c r="P553" s="205"/>
      <c r="Q553" s="2">
        <f t="shared" si="121"/>
        <v>0</v>
      </c>
      <c r="R553" s="2">
        <f>IF(D553='User Input'!$C$1,1,0)</f>
        <v>0</v>
      </c>
      <c r="S553" s="2">
        <f t="shared" si="125"/>
        <v>0</v>
      </c>
      <c r="T553" s="2">
        <f t="shared" si="126"/>
        <v>0</v>
      </c>
      <c r="U553" s="2">
        <f t="shared" si="122"/>
        <v>0</v>
      </c>
      <c r="V553" s="2">
        <f t="shared" si="123"/>
        <v>0</v>
      </c>
      <c r="W553" s="9">
        <f t="shared" si="124"/>
        <v>0</v>
      </c>
      <c r="X553" s="221"/>
      <c r="Y553" s="276"/>
      <c r="Z553" s="226"/>
      <c r="AA553" s="235"/>
      <c r="AB553" s="206"/>
      <c r="AC553" s="198"/>
      <c r="AD553" s="198"/>
      <c r="AE553" s="198"/>
      <c r="AF553" s="198"/>
      <c r="AG553" s="216"/>
      <c r="AH553" s="199"/>
      <c r="AI553" s="197"/>
      <c r="AJ553" s="197"/>
      <c r="AK553" s="113"/>
      <c r="AL553" s="113"/>
      <c r="AM553" s="113"/>
      <c r="AN553" s="2">
        <f t="shared" si="127"/>
        <v>0</v>
      </c>
      <c r="AO553" s="2">
        <f t="shared" si="128"/>
        <v>0</v>
      </c>
      <c r="AP553" s="2">
        <f>IF(AA553='User Input'!$C$1,1,0)</f>
        <v>0</v>
      </c>
      <c r="AQ553" s="2">
        <f t="shared" si="129"/>
        <v>0</v>
      </c>
      <c r="AR553" s="2">
        <f t="shared" si="130"/>
        <v>0</v>
      </c>
      <c r="AS553" s="2">
        <f t="shared" si="131"/>
        <v>0</v>
      </c>
      <c r="AT553" s="2">
        <f t="shared" si="132"/>
        <v>0</v>
      </c>
      <c r="AU553" s="9">
        <f t="shared" si="133"/>
        <v>0</v>
      </c>
    </row>
    <row r="554" spans="1:47" s="202" customFormat="1">
      <c r="A554" s="272"/>
      <c r="B554" s="272"/>
      <c r="C554" s="226"/>
      <c r="D554" s="235"/>
      <c r="E554" s="204"/>
      <c r="F554" s="198"/>
      <c r="G554" s="198"/>
      <c r="H554" s="198"/>
      <c r="I554" s="198"/>
      <c r="J554" s="117"/>
      <c r="K554" s="113"/>
      <c r="L554" s="113"/>
      <c r="M554" s="113"/>
      <c r="N554" s="113"/>
      <c r="O554" s="113"/>
      <c r="P554" s="205"/>
      <c r="Q554" s="2">
        <f t="shared" si="121"/>
        <v>0</v>
      </c>
      <c r="R554" s="2">
        <f>IF(D554='User Input'!$C$1,1,0)</f>
        <v>0</v>
      </c>
      <c r="S554" s="2">
        <f t="shared" si="125"/>
        <v>0</v>
      </c>
      <c r="T554" s="2">
        <f t="shared" si="126"/>
        <v>0</v>
      </c>
      <c r="U554" s="2">
        <f t="shared" si="122"/>
        <v>0</v>
      </c>
      <c r="V554" s="2">
        <f t="shared" si="123"/>
        <v>0</v>
      </c>
      <c r="W554" s="9">
        <f t="shared" si="124"/>
        <v>0</v>
      </c>
      <c r="X554" s="221"/>
      <c r="Y554" s="276"/>
      <c r="Z554" s="226"/>
      <c r="AA554" s="235"/>
      <c r="AB554" s="206"/>
      <c r="AC554" s="198"/>
      <c r="AD554" s="198"/>
      <c r="AE554" s="198"/>
      <c r="AF554" s="198"/>
      <c r="AG554" s="216"/>
      <c r="AH554" s="199"/>
      <c r="AI554" s="197"/>
      <c r="AJ554" s="197"/>
      <c r="AK554" s="113"/>
      <c r="AL554" s="113"/>
      <c r="AM554" s="113"/>
      <c r="AN554" s="2">
        <f t="shared" si="127"/>
        <v>0</v>
      </c>
      <c r="AO554" s="2">
        <f t="shared" si="128"/>
        <v>0</v>
      </c>
      <c r="AP554" s="2">
        <f>IF(AA554='User Input'!$C$1,1,0)</f>
        <v>0</v>
      </c>
      <c r="AQ554" s="2">
        <f t="shared" si="129"/>
        <v>0</v>
      </c>
      <c r="AR554" s="2">
        <f t="shared" si="130"/>
        <v>0</v>
      </c>
      <c r="AS554" s="2">
        <f t="shared" si="131"/>
        <v>0</v>
      </c>
      <c r="AT554" s="2">
        <f t="shared" si="132"/>
        <v>0</v>
      </c>
      <c r="AU554" s="9">
        <f t="shared" si="133"/>
        <v>0</v>
      </c>
    </row>
    <row r="555" spans="1:47" s="202" customFormat="1">
      <c r="A555" s="272"/>
      <c r="B555" s="272"/>
      <c r="C555" s="226"/>
      <c r="D555" s="235"/>
      <c r="E555" s="204"/>
      <c r="F555" s="198"/>
      <c r="G555" s="198"/>
      <c r="H555" s="198"/>
      <c r="I555" s="198"/>
      <c r="J555" s="117"/>
      <c r="K555" s="113"/>
      <c r="L555" s="113"/>
      <c r="M555" s="113"/>
      <c r="N555" s="113"/>
      <c r="O555" s="113"/>
      <c r="P555" s="205"/>
      <c r="Q555" s="2">
        <f t="shared" si="121"/>
        <v>0</v>
      </c>
      <c r="R555" s="2">
        <f>IF(D555='User Input'!$C$1,1,0)</f>
        <v>0</v>
      </c>
      <c r="S555" s="2">
        <f t="shared" si="125"/>
        <v>0</v>
      </c>
      <c r="T555" s="2">
        <f t="shared" si="126"/>
        <v>0</v>
      </c>
      <c r="U555" s="2">
        <f t="shared" si="122"/>
        <v>0</v>
      </c>
      <c r="V555" s="2">
        <f t="shared" si="123"/>
        <v>0</v>
      </c>
      <c r="W555" s="9">
        <f t="shared" si="124"/>
        <v>0</v>
      </c>
      <c r="X555" s="221"/>
      <c r="Y555" s="276"/>
      <c r="Z555" s="226"/>
      <c r="AA555" s="235"/>
      <c r="AB555" s="206"/>
      <c r="AC555" s="198"/>
      <c r="AD555" s="198"/>
      <c r="AE555" s="198"/>
      <c r="AF555" s="198"/>
      <c r="AG555" s="216"/>
      <c r="AH555" s="199"/>
      <c r="AI555" s="197"/>
      <c r="AJ555" s="197"/>
      <c r="AK555" s="113"/>
      <c r="AL555" s="113"/>
      <c r="AM555" s="113"/>
      <c r="AN555" s="2">
        <f t="shared" si="127"/>
        <v>0</v>
      </c>
      <c r="AO555" s="2">
        <f t="shared" si="128"/>
        <v>0</v>
      </c>
      <c r="AP555" s="2">
        <f>IF(AA555='User Input'!$C$1,1,0)</f>
        <v>0</v>
      </c>
      <c r="AQ555" s="2">
        <f t="shared" si="129"/>
        <v>0</v>
      </c>
      <c r="AR555" s="2">
        <f t="shared" si="130"/>
        <v>0</v>
      </c>
      <c r="AS555" s="2">
        <f t="shared" si="131"/>
        <v>0</v>
      </c>
      <c r="AT555" s="2">
        <f t="shared" si="132"/>
        <v>0</v>
      </c>
      <c r="AU555" s="9">
        <f t="shared" si="133"/>
        <v>0</v>
      </c>
    </row>
    <row r="556" spans="1:47" s="202" customFormat="1">
      <c r="A556" s="272"/>
      <c r="B556" s="272"/>
      <c r="C556" s="226"/>
      <c r="D556" s="235"/>
      <c r="E556" s="204"/>
      <c r="F556" s="198"/>
      <c r="G556" s="198"/>
      <c r="H556" s="198"/>
      <c r="I556" s="198"/>
      <c r="J556" s="117"/>
      <c r="K556" s="113"/>
      <c r="L556" s="113"/>
      <c r="M556" s="113"/>
      <c r="N556" s="113"/>
      <c r="O556" s="113"/>
      <c r="P556" s="205"/>
      <c r="Q556" s="2">
        <f t="shared" si="121"/>
        <v>0</v>
      </c>
      <c r="R556" s="2">
        <f>IF(D556='User Input'!$C$1,1,0)</f>
        <v>0</v>
      </c>
      <c r="S556" s="2">
        <f t="shared" si="125"/>
        <v>0</v>
      </c>
      <c r="T556" s="2">
        <f t="shared" si="126"/>
        <v>0</v>
      </c>
      <c r="U556" s="2">
        <f t="shared" si="122"/>
        <v>0</v>
      </c>
      <c r="V556" s="2">
        <f t="shared" si="123"/>
        <v>0</v>
      </c>
      <c r="W556" s="9">
        <f t="shared" si="124"/>
        <v>0</v>
      </c>
      <c r="X556" s="221"/>
      <c r="Y556" s="276"/>
      <c r="Z556" s="226"/>
      <c r="AA556" s="235"/>
      <c r="AB556" s="206"/>
      <c r="AC556" s="198"/>
      <c r="AD556" s="198"/>
      <c r="AE556" s="198"/>
      <c r="AF556" s="198"/>
      <c r="AG556" s="216"/>
      <c r="AH556" s="199"/>
      <c r="AI556" s="197"/>
      <c r="AJ556" s="197"/>
      <c r="AK556" s="113"/>
      <c r="AL556" s="113"/>
      <c r="AM556" s="113"/>
      <c r="AN556" s="2">
        <f t="shared" si="127"/>
        <v>0</v>
      </c>
      <c r="AO556" s="2">
        <f t="shared" si="128"/>
        <v>0</v>
      </c>
      <c r="AP556" s="2">
        <f>IF(AA556='User Input'!$C$1,1,0)</f>
        <v>0</v>
      </c>
      <c r="AQ556" s="2">
        <f t="shared" si="129"/>
        <v>0</v>
      </c>
      <c r="AR556" s="2">
        <f t="shared" si="130"/>
        <v>0</v>
      </c>
      <c r="AS556" s="2">
        <f t="shared" si="131"/>
        <v>0</v>
      </c>
      <c r="AT556" s="2">
        <f t="shared" si="132"/>
        <v>0</v>
      </c>
      <c r="AU556" s="9">
        <f t="shared" si="133"/>
        <v>0</v>
      </c>
    </row>
    <row r="557" spans="1:47" s="202" customFormat="1">
      <c r="A557" s="272"/>
      <c r="B557" s="272"/>
      <c r="C557" s="226"/>
      <c r="D557" s="235"/>
      <c r="E557" s="204"/>
      <c r="F557" s="198"/>
      <c r="G557" s="198"/>
      <c r="H557" s="198"/>
      <c r="I557" s="198"/>
      <c r="J557" s="117"/>
      <c r="K557" s="113"/>
      <c r="L557" s="113"/>
      <c r="M557" s="113"/>
      <c r="N557" s="113"/>
      <c r="O557" s="113"/>
      <c r="P557" s="205"/>
      <c r="Q557" s="2">
        <f t="shared" si="121"/>
        <v>0</v>
      </c>
      <c r="R557" s="2">
        <f>IF(D557='User Input'!$C$1,1,0)</f>
        <v>0</v>
      </c>
      <c r="S557" s="2">
        <f t="shared" si="125"/>
        <v>0</v>
      </c>
      <c r="T557" s="2">
        <f t="shared" si="126"/>
        <v>0</v>
      </c>
      <c r="U557" s="2">
        <f t="shared" si="122"/>
        <v>0</v>
      </c>
      <c r="V557" s="2">
        <f t="shared" si="123"/>
        <v>0</v>
      </c>
      <c r="W557" s="9">
        <f t="shared" si="124"/>
        <v>0</v>
      </c>
      <c r="X557" s="221"/>
      <c r="Y557" s="276"/>
      <c r="Z557" s="226"/>
      <c r="AA557" s="235"/>
      <c r="AB557" s="206"/>
      <c r="AC557" s="198"/>
      <c r="AD557" s="198"/>
      <c r="AE557" s="198"/>
      <c r="AF557" s="198"/>
      <c r="AG557" s="216"/>
      <c r="AH557" s="199"/>
      <c r="AI557" s="197"/>
      <c r="AJ557" s="197"/>
      <c r="AK557" s="113"/>
      <c r="AL557" s="113"/>
      <c r="AM557" s="113"/>
      <c r="AN557" s="2">
        <f t="shared" si="127"/>
        <v>0</v>
      </c>
      <c r="AO557" s="2">
        <f t="shared" si="128"/>
        <v>0</v>
      </c>
      <c r="AP557" s="2">
        <f>IF(AA557='User Input'!$C$1,1,0)</f>
        <v>0</v>
      </c>
      <c r="AQ557" s="2">
        <f t="shared" si="129"/>
        <v>0</v>
      </c>
      <c r="AR557" s="2">
        <f t="shared" si="130"/>
        <v>0</v>
      </c>
      <c r="AS557" s="2">
        <f t="shared" si="131"/>
        <v>0</v>
      </c>
      <c r="AT557" s="2">
        <f t="shared" si="132"/>
        <v>0</v>
      </c>
      <c r="AU557" s="9">
        <f t="shared" si="133"/>
        <v>0</v>
      </c>
    </row>
    <row r="558" spans="1:47" s="202" customFormat="1">
      <c r="A558" s="272"/>
      <c r="B558" s="272"/>
      <c r="C558" s="226"/>
      <c r="D558" s="235"/>
      <c r="E558" s="204"/>
      <c r="F558" s="198"/>
      <c r="G558" s="198"/>
      <c r="H558" s="198"/>
      <c r="I558" s="198"/>
      <c r="J558" s="117"/>
      <c r="K558" s="113"/>
      <c r="L558" s="113"/>
      <c r="M558" s="113"/>
      <c r="N558" s="113"/>
      <c r="O558" s="113"/>
      <c r="P558" s="205"/>
      <c r="Q558" s="2">
        <f t="shared" si="121"/>
        <v>0</v>
      </c>
      <c r="R558" s="2">
        <f>IF(D558='User Input'!$C$1,1,0)</f>
        <v>0</v>
      </c>
      <c r="S558" s="2">
        <f t="shared" si="125"/>
        <v>0</v>
      </c>
      <c r="T558" s="2">
        <f t="shared" si="126"/>
        <v>0</v>
      </c>
      <c r="U558" s="2">
        <f t="shared" si="122"/>
        <v>0</v>
      </c>
      <c r="V558" s="2">
        <f t="shared" si="123"/>
        <v>0</v>
      </c>
      <c r="W558" s="9">
        <f t="shared" si="124"/>
        <v>0</v>
      </c>
      <c r="X558" s="221"/>
      <c r="Y558" s="276"/>
      <c r="Z558" s="209"/>
      <c r="AA558" s="235"/>
      <c r="AB558" s="206"/>
      <c r="AC558" s="198"/>
      <c r="AD558" s="198"/>
      <c r="AE558" s="198"/>
      <c r="AF558" s="198"/>
      <c r="AG558" s="216"/>
      <c r="AH558" s="199"/>
      <c r="AI558" s="197"/>
      <c r="AJ558" s="197"/>
      <c r="AK558" s="113"/>
      <c r="AL558" s="113"/>
      <c r="AM558" s="113"/>
      <c r="AN558" s="2">
        <f t="shared" si="127"/>
        <v>0</v>
      </c>
      <c r="AO558" s="2">
        <f t="shared" si="128"/>
        <v>0</v>
      </c>
      <c r="AP558" s="2">
        <f>IF(AA558='User Input'!$C$1,1,0)</f>
        <v>0</v>
      </c>
      <c r="AQ558" s="2">
        <f t="shared" si="129"/>
        <v>0</v>
      </c>
      <c r="AR558" s="2">
        <f t="shared" si="130"/>
        <v>0</v>
      </c>
      <c r="AS558" s="2">
        <f t="shared" si="131"/>
        <v>0</v>
      </c>
      <c r="AT558" s="2">
        <f t="shared" si="132"/>
        <v>0</v>
      </c>
      <c r="AU558" s="9">
        <f t="shared" si="133"/>
        <v>0</v>
      </c>
    </row>
    <row r="559" spans="1:47" s="202" customFormat="1">
      <c r="A559" s="272"/>
      <c r="B559" s="272"/>
      <c r="C559" s="226"/>
      <c r="D559" s="235"/>
      <c r="E559" s="204"/>
      <c r="F559" s="198"/>
      <c r="G559" s="198"/>
      <c r="H559" s="198"/>
      <c r="I559" s="198"/>
      <c r="J559" s="117"/>
      <c r="K559" s="113"/>
      <c r="L559" s="113"/>
      <c r="M559" s="113"/>
      <c r="N559" s="113"/>
      <c r="O559" s="113"/>
      <c r="P559" s="205"/>
      <c r="Q559" s="2">
        <f t="shared" si="121"/>
        <v>0</v>
      </c>
      <c r="R559" s="2">
        <f>IF(D559='User Input'!$C$1,1,0)</f>
        <v>0</v>
      </c>
      <c r="S559" s="2">
        <f t="shared" si="125"/>
        <v>0</v>
      </c>
      <c r="T559" s="2">
        <f t="shared" si="126"/>
        <v>0</v>
      </c>
      <c r="U559" s="2">
        <f t="shared" si="122"/>
        <v>0</v>
      </c>
      <c r="V559" s="2">
        <f t="shared" si="123"/>
        <v>0</v>
      </c>
      <c r="W559" s="9">
        <f t="shared" si="124"/>
        <v>0</v>
      </c>
      <c r="X559" s="221"/>
      <c r="Y559" s="276"/>
      <c r="Z559" s="209"/>
      <c r="AA559" s="235"/>
      <c r="AB559" s="206"/>
      <c r="AC559" s="198"/>
      <c r="AD559" s="198"/>
      <c r="AE559" s="198"/>
      <c r="AF559" s="198"/>
      <c r="AG559" s="216"/>
      <c r="AH559" s="199"/>
      <c r="AI559" s="197"/>
      <c r="AJ559" s="197"/>
      <c r="AK559" s="113"/>
      <c r="AL559" s="113"/>
      <c r="AM559" s="113"/>
      <c r="AN559" s="2">
        <f t="shared" si="127"/>
        <v>0</v>
      </c>
      <c r="AO559" s="2">
        <f t="shared" si="128"/>
        <v>0</v>
      </c>
      <c r="AP559" s="2">
        <f>IF(AA559='User Input'!$C$1,1,0)</f>
        <v>0</v>
      </c>
      <c r="AQ559" s="2">
        <f t="shared" si="129"/>
        <v>0</v>
      </c>
      <c r="AR559" s="2">
        <f t="shared" si="130"/>
        <v>0</v>
      </c>
      <c r="AS559" s="2">
        <f t="shared" si="131"/>
        <v>0</v>
      </c>
      <c r="AT559" s="2">
        <f t="shared" si="132"/>
        <v>0</v>
      </c>
      <c r="AU559" s="9">
        <f t="shared" si="133"/>
        <v>0</v>
      </c>
    </row>
    <row r="560" spans="1:47" s="202" customFormat="1">
      <c r="A560" s="272"/>
      <c r="B560" s="272"/>
      <c r="C560" s="226"/>
      <c r="D560" s="235"/>
      <c r="E560" s="204"/>
      <c r="F560" s="198"/>
      <c r="G560" s="198"/>
      <c r="H560" s="198"/>
      <c r="I560" s="198"/>
      <c r="J560" s="117"/>
      <c r="K560" s="113"/>
      <c r="L560" s="113"/>
      <c r="M560" s="113"/>
      <c r="N560" s="113"/>
      <c r="O560" s="113"/>
      <c r="P560" s="205"/>
      <c r="Q560" s="2">
        <f t="shared" si="121"/>
        <v>0</v>
      </c>
      <c r="R560" s="2">
        <f>IF(D560='User Input'!$C$1,1,0)</f>
        <v>0</v>
      </c>
      <c r="S560" s="2">
        <f t="shared" si="125"/>
        <v>0</v>
      </c>
      <c r="T560" s="2">
        <f t="shared" si="126"/>
        <v>0</v>
      </c>
      <c r="U560" s="2">
        <f t="shared" si="122"/>
        <v>0</v>
      </c>
      <c r="V560" s="2">
        <f t="shared" si="123"/>
        <v>0</v>
      </c>
      <c r="W560" s="9">
        <f t="shared" si="124"/>
        <v>0</v>
      </c>
      <c r="X560" s="221"/>
      <c r="Y560" s="276"/>
      <c r="Z560" s="226"/>
      <c r="AA560" s="235"/>
      <c r="AB560" s="206"/>
      <c r="AC560" s="198"/>
      <c r="AD560" s="198"/>
      <c r="AE560" s="198"/>
      <c r="AF560" s="198"/>
      <c r="AG560" s="216"/>
      <c r="AH560" s="199"/>
      <c r="AI560" s="197"/>
      <c r="AJ560" s="197"/>
      <c r="AK560" s="113"/>
      <c r="AL560" s="113"/>
      <c r="AM560" s="113"/>
      <c r="AN560" s="2">
        <f t="shared" si="127"/>
        <v>0</v>
      </c>
      <c r="AO560" s="2">
        <f t="shared" si="128"/>
        <v>0</v>
      </c>
      <c r="AP560" s="2">
        <f>IF(AA560='User Input'!$C$1,1,0)</f>
        <v>0</v>
      </c>
      <c r="AQ560" s="2">
        <f t="shared" si="129"/>
        <v>0</v>
      </c>
      <c r="AR560" s="2">
        <f t="shared" si="130"/>
        <v>0</v>
      </c>
      <c r="AS560" s="2">
        <f t="shared" si="131"/>
        <v>0</v>
      </c>
      <c r="AT560" s="2">
        <f t="shared" si="132"/>
        <v>0</v>
      </c>
      <c r="AU560" s="9">
        <f t="shared" si="133"/>
        <v>0</v>
      </c>
    </row>
    <row r="561" spans="1:47" s="202" customFormat="1">
      <c r="A561" s="272"/>
      <c r="B561" s="272"/>
      <c r="C561" s="226"/>
      <c r="D561" s="235"/>
      <c r="E561" s="204"/>
      <c r="F561" s="198"/>
      <c r="G561" s="198"/>
      <c r="H561" s="198"/>
      <c r="I561" s="198"/>
      <c r="J561" s="117"/>
      <c r="K561" s="113"/>
      <c r="L561" s="113"/>
      <c r="M561" s="113"/>
      <c r="N561" s="113"/>
      <c r="O561" s="113"/>
      <c r="P561" s="205"/>
      <c r="Q561" s="2">
        <f t="shared" si="121"/>
        <v>0</v>
      </c>
      <c r="R561" s="2">
        <f>IF(D561='User Input'!$C$1,1,0)</f>
        <v>0</v>
      </c>
      <c r="S561" s="2">
        <f t="shared" si="125"/>
        <v>0</v>
      </c>
      <c r="T561" s="2">
        <f t="shared" si="126"/>
        <v>0</v>
      </c>
      <c r="U561" s="2">
        <f t="shared" si="122"/>
        <v>0</v>
      </c>
      <c r="V561" s="2">
        <f t="shared" si="123"/>
        <v>0</v>
      </c>
      <c r="W561" s="9">
        <f t="shared" si="124"/>
        <v>0</v>
      </c>
      <c r="X561" s="221"/>
      <c r="Y561" s="276"/>
      <c r="Z561" s="226"/>
      <c r="AA561" s="235"/>
      <c r="AB561" s="206"/>
      <c r="AC561" s="198"/>
      <c r="AD561" s="198"/>
      <c r="AE561" s="198"/>
      <c r="AF561" s="198"/>
      <c r="AG561" s="216"/>
      <c r="AH561" s="199"/>
      <c r="AI561" s="197"/>
      <c r="AJ561" s="197"/>
      <c r="AK561" s="113"/>
      <c r="AL561" s="113"/>
      <c r="AM561" s="113"/>
      <c r="AN561" s="2">
        <f t="shared" si="127"/>
        <v>0</v>
      </c>
      <c r="AO561" s="2">
        <f t="shared" si="128"/>
        <v>0</v>
      </c>
      <c r="AP561" s="2">
        <f>IF(AA561='User Input'!$C$1,1,0)</f>
        <v>0</v>
      </c>
      <c r="AQ561" s="2">
        <f t="shared" si="129"/>
        <v>0</v>
      </c>
      <c r="AR561" s="2">
        <f t="shared" si="130"/>
        <v>0</v>
      </c>
      <c r="AS561" s="2">
        <f t="shared" si="131"/>
        <v>0</v>
      </c>
      <c r="AT561" s="2">
        <f t="shared" si="132"/>
        <v>0</v>
      </c>
      <c r="AU561" s="9">
        <f t="shared" si="133"/>
        <v>0</v>
      </c>
    </row>
    <row r="562" spans="1:47" s="202" customFormat="1">
      <c r="A562" s="272"/>
      <c r="B562" s="272"/>
      <c r="C562" s="226"/>
      <c r="D562" s="235"/>
      <c r="E562" s="204"/>
      <c r="F562" s="198"/>
      <c r="G562" s="198"/>
      <c r="H562" s="198"/>
      <c r="I562" s="198"/>
      <c r="J562" s="117"/>
      <c r="K562" s="113"/>
      <c r="L562" s="113"/>
      <c r="M562" s="113"/>
      <c r="N562" s="113"/>
      <c r="O562" s="113"/>
      <c r="P562" s="205"/>
      <c r="Q562" s="2">
        <f t="shared" si="121"/>
        <v>0</v>
      </c>
      <c r="R562" s="2">
        <f>IF(D562='User Input'!$C$1,1,0)</f>
        <v>0</v>
      </c>
      <c r="S562" s="2">
        <f t="shared" si="125"/>
        <v>0</v>
      </c>
      <c r="T562" s="2">
        <f t="shared" si="126"/>
        <v>0</v>
      </c>
      <c r="U562" s="2">
        <f t="shared" si="122"/>
        <v>0</v>
      </c>
      <c r="V562" s="2">
        <f t="shared" si="123"/>
        <v>0</v>
      </c>
      <c r="W562" s="9">
        <f t="shared" si="124"/>
        <v>0</v>
      </c>
      <c r="X562" s="221"/>
      <c r="Y562" s="276"/>
      <c r="Z562" s="226"/>
      <c r="AA562" s="235"/>
      <c r="AB562" s="206"/>
      <c r="AC562" s="198"/>
      <c r="AD562" s="198"/>
      <c r="AE562" s="198"/>
      <c r="AF562" s="198"/>
      <c r="AG562" s="216"/>
      <c r="AH562" s="199"/>
      <c r="AI562" s="197"/>
      <c r="AJ562" s="197"/>
      <c r="AK562" s="113"/>
      <c r="AL562" s="113"/>
      <c r="AM562" s="113"/>
      <c r="AN562" s="2">
        <f t="shared" si="127"/>
        <v>0</v>
      </c>
      <c r="AO562" s="2">
        <f t="shared" si="128"/>
        <v>0</v>
      </c>
      <c r="AP562" s="2">
        <f>IF(AA562='User Input'!$C$1,1,0)</f>
        <v>0</v>
      </c>
      <c r="AQ562" s="2">
        <f t="shared" si="129"/>
        <v>0</v>
      </c>
      <c r="AR562" s="2">
        <f t="shared" si="130"/>
        <v>0</v>
      </c>
      <c r="AS562" s="2">
        <f t="shared" si="131"/>
        <v>0</v>
      </c>
      <c r="AT562" s="2">
        <f t="shared" si="132"/>
        <v>0</v>
      </c>
      <c r="AU562" s="9">
        <f t="shared" si="133"/>
        <v>0</v>
      </c>
    </row>
    <row r="563" spans="1:47" s="202" customFormat="1">
      <c r="A563" s="272"/>
      <c r="B563" s="272"/>
      <c r="C563" s="226"/>
      <c r="D563" s="235"/>
      <c r="E563" s="204"/>
      <c r="F563" s="198"/>
      <c r="G563" s="198"/>
      <c r="H563" s="198"/>
      <c r="I563" s="198"/>
      <c r="J563" s="117"/>
      <c r="K563" s="113"/>
      <c r="L563" s="113"/>
      <c r="M563" s="113"/>
      <c r="N563" s="113"/>
      <c r="O563" s="113"/>
      <c r="P563" s="205"/>
      <c r="Q563" s="2">
        <f t="shared" si="121"/>
        <v>0</v>
      </c>
      <c r="R563" s="2">
        <f>IF(D563='User Input'!$C$1,1,0)</f>
        <v>0</v>
      </c>
      <c r="S563" s="2">
        <f t="shared" si="125"/>
        <v>0</v>
      </c>
      <c r="T563" s="2">
        <f t="shared" si="126"/>
        <v>0</v>
      </c>
      <c r="U563" s="2">
        <f t="shared" si="122"/>
        <v>0</v>
      </c>
      <c r="V563" s="2">
        <f t="shared" si="123"/>
        <v>0</v>
      </c>
      <c r="W563" s="9">
        <f t="shared" si="124"/>
        <v>0</v>
      </c>
      <c r="X563" s="221"/>
      <c r="Y563" s="276"/>
      <c r="Z563" s="226"/>
      <c r="AA563" s="235"/>
      <c r="AB563" s="206"/>
      <c r="AC563" s="198"/>
      <c r="AD563" s="198"/>
      <c r="AE563" s="198"/>
      <c r="AF563" s="198"/>
      <c r="AG563" s="216"/>
      <c r="AH563" s="199"/>
      <c r="AI563" s="197"/>
      <c r="AJ563" s="197"/>
      <c r="AK563" s="113"/>
      <c r="AL563" s="113"/>
      <c r="AM563" s="113"/>
      <c r="AN563" s="2">
        <f t="shared" si="127"/>
        <v>0</v>
      </c>
      <c r="AO563" s="2">
        <f t="shared" si="128"/>
        <v>0</v>
      </c>
      <c r="AP563" s="2">
        <f>IF(AA563='User Input'!$C$1,1,0)</f>
        <v>0</v>
      </c>
      <c r="AQ563" s="2">
        <f t="shared" si="129"/>
        <v>0</v>
      </c>
      <c r="AR563" s="2">
        <f t="shared" si="130"/>
        <v>0</v>
      </c>
      <c r="AS563" s="2">
        <f t="shared" si="131"/>
        <v>0</v>
      </c>
      <c r="AT563" s="2">
        <f t="shared" si="132"/>
        <v>0</v>
      </c>
      <c r="AU563" s="9">
        <f t="shared" si="133"/>
        <v>0</v>
      </c>
    </row>
    <row r="564" spans="1:47" s="202" customFormat="1">
      <c r="A564" s="272"/>
      <c r="B564" s="272"/>
      <c r="C564" s="226"/>
      <c r="D564" s="235"/>
      <c r="E564" s="204"/>
      <c r="F564" s="198"/>
      <c r="G564" s="198"/>
      <c r="H564" s="198"/>
      <c r="I564" s="198"/>
      <c r="J564" s="117"/>
      <c r="K564" s="113"/>
      <c r="L564" s="113"/>
      <c r="M564" s="113"/>
      <c r="N564" s="113"/>
      <c r="O564" s="113"/>
      <c r="P564" s="205"/>
      <c r="Q564" s="2">
        <f t="shared" si="121"/>
        <v>0</v>
      </c>
      <c r="R564" s="2">
        <f>IF(D564='User Input'!$C$1,1,0)</f>
        <v>0</v>
      </c>
      <c r="S564" s="2">
        <f t="shared" si="125"/>
        <v>0</v>
      </c>
      <c r="T564" s="2">
        <f t="shared" si="126"/>
        <v>0</v>
      </c>
      <c r="U564" s="2">
        <f t="shared" si="122"/>
        <v>0</v>
      </c>
      <c r="V564" s="2">
        <f t="shared" si="123"/>
        <v>0</v>
      </c>
      <c r="W564" s="9">
        <f t="shared" si="124"/>
        <v>0</v>
      </c>
      <c r="X564" s="221"/>
      <c r="Y564" s="276"/>
      <c r="Z564" s="226"/>
      <c r="AA564" s="235"/>
      <c r="AB564" s="206"/>
      <c r="AC564" s="198"/>
      <c r="AD564" s="198"/>
      <c r="AE564" s="198"/>
      <c r="AF564" s="198"/>
      <c r="AG564" s="216"/>
      <c r="AH564" s="199"/>
      <c r="AI564" s="197"/>
      <c r="AJ564" s="197"/>
      <c r="AK564" s="113"/>
      <c r="AL564" s="113"/>
      <c r="AM564" s="113"/>
      <c r="AN564" s="2">
        <f t="shared" si="127"/>
        <v>0</v>
      </c>
      <c r="AO564" s="2">
        <f t="shared" si="128"/>
        <v>0</v>
      </c>
      <c r="AP564" s="2">
        <f>IF(AA564='User Input'!$C$1,1,0)</f>
        <v>0</v>
      </c>
      <c r="AQ564" s="2">
        <f t="shared" si="129"/>
        <v>0</v>
      </c>
      <c r="AR564" s="2">
        <f t="shared" si="130"/>
        <v>0</v>
      </c>
      <c r="AS564" s="2">
        <f t="shared" si="131"/>
        <v>0</v>
      </c>
      <c r="AT564" s="2">
        <f t="shared" si="132"/>
        <v>0</v>
      </c>
      <c r="AU564" s="9">
        <f t="shared" si="133"/>
        <v>0</v>
      </c>
    </row>
    <row r="565" spans="1:47" s="202" customFormat="1">
      <c r="A565" s="272"/>
      <c r="B565" s="272"/>
      <c r="C565" s="226"/>
      <c r="D565" s="235"/>
      <c r="E565" s="204"/>
      <c r="F565" s="198"/>
      <c r="G565" s="198"/>
      <c r="H565" s="198"/>
      <c r="I565" s="198"/>
      <c r="J565" s="117"/>
      <c r="K565" s="113"/>
      <c r="L565" s="113"/>
      <c r="M565" s="113"/>
      <c r="N565" s="113"/>
      <c r="O565" s="113"/>
      <c r="P565" s="205"/>
      <c r="Q565" s="2">
        <f t="shared" si="121"/>
        <v>0</v>
      </c>
      <c r="R565" s="2">
        <f>IF(D565='User Input'!$C$1,1,0)</f>
        <v>0</v>
      </c>
      <c r="S565" s="2">
        <f t="shared" si="125"/>
        <v>0</v>
      </c>
      <c r="T565" s="2">
        <f t="shared" si="126"/>
        <v>0</v>
      </c>
      <c r="U565" s="2">
        <f t="shared" si="122"/>
        <v>0</v>
      </c>
      <c r="V565" s="2">
        <f t="shared" si="123"/>
        <v>0</v>
      </c>
      <c r="W565" s="9">
        <f t="shared" si="124"/>
        <v>0</v>
      </c>
      <c r="X565" s="221"/>
      <c r="Y565" s="276"/>
      <c r="Z565" s="209"/>
      <c r="AA565" s="235"/>
      <c r="AB565" s="206"/>
      <c r="AC565" s="198"/>
      <c r="AD565" s="198"/>
      <c r="AE565" s="198"/>
      <c r="AF565" s="198"/>
      <c r="AG565" s="216"/>
      <c r="AH565" s="199"/>
      <c r="AI565" s="197"/>
      <c r="AJ565" s="197"/>
      <c r="AK565" s="113"/>
      <c r="AL565" s="113"/>
      <c r="AM565" s="113"/>
      <c r="AN565" s="2">
        <f t="shared" si="127"/>
        <v>0</v>
      </c>
      <c r="AO565" s="2">
        <f t="shared" si="128"/>
        <v>0</v>
      </c>
      <c r="AP565" s="2">
        <f>IF(AA565='User Input'!$C$1,1,0)</f>
        <v>0</v>
      </c>
      <c r="AQ565" s="2">
        <f t="shared" si="129"/>
        <v>0</v>
      </c>
      <c r="AR565" s="2">
        <f t="shared" si="130"/>
        <v>0</v>
      </c>
      <c r="AS565" s="2">
        <f t="shared" si="131"/>
        <v>0</v>
      </c>
      <c r="AT565" s="2">
        <f t="shared" si="132"/>
        <v>0</v>
      </c>
      <c r="AU565" s="9">
        <f t="shared" si="133"/>
        <v>0</v>
      </c>
    </row>
    <row r="566" spans="1:47" s="202" customFormat="1">
      <c r="A566" s="272"/>
      <c r="B566" s="272"/>
      <c r="C566" s="226"/>
      <c r="D566" s="235"/>
      <c r="E566" s="204"/>
      <c r="F566" s="198"/>
      <c r="G566" s="198"/>
      <c r="H566" s="198"/>
      <c r="I566" s="198"/>
      <c r="J566" s="117"/>
      <c r="K566" s="113"/>
      <c r="L566" s="113"/>
      <c r="M566" s="113"/>
      <c r="N566" s="113"/>
      <c r="O566" s="113"/>
      <c r="P566" s="205"/>
      <c r="Q566" s="2">
        <f t="shared" si="121"/>
        <v>0</v>
      </c>
      <c r="R566" s="2">
        <f>IF(D566='User Input'!$C$1,1,0)</f>
        <v>0</v>
      </c>
      <c r="S566" s="2">
        <f t="shared" si="125"/>
        <v>0</v>
      </c>
      <c r="T566" s="2">
        <f t="shared" si="126"/>
        <v>0</v>
      </c>
      <c r="U566" s="2">
        <f t="shared" si="122"/>
        <v>0</v>
      </c>
      <c r="V566" s="2">
        <f t="shared" si="123"/>
        <v>0</v>
      </c>
      <c r="W566" s="9">
        <f t="shared" si="124"/>
        <v>0</v>
      </c>
      <c r="X566" s="221"/>
      <c r="Y566" s="276"/>
      <c r="Z566" s="209"/>
      <c r="AA566" s="235"/>
      <c r="AB566" s="206"/>
      <c r="AC566" s="198"/>
      <c r="AD566" s="198"/>
      <c r="AE566" s="198"/>
      <c r="AF566" s="198"/>
      <c r="AG566" s="216"/>
      <c r="AH566" s="199"/>
      <c r="AI566" s="197"/>
      <c r="AJ566" s="197"/>
      <c r="AK566" s="113"/>
      <c r="AL566" s="113"/>
      <c r="AM566" s="113"/>
      <c r="AN566" s="2">
        <f t="shared" si="127"/>
        <v>0</v>
      </c>
      <c r="AO566" s="2">
        <f t="shared" si="128"/>
        <v>0</v>
      </c>
      <c r="AP566" s="2">
        <f>IF(AA566='User Input'!$C$1,1,0)</f>
        <v>0</v>
      </c>
      <c r="AQ566" s="2">
        <f t="shared" si="129"/>
        <v>0</v>
      </c>
      <c r="AR566" s="2">
        <f t="shared" si="130"/>
        <v>0</v>
      </c>
      <c r="AS566" s="2">
        <f t="shared" si="131"/>
        <v>0</v>
      </c>
      <c r="AT566" s="2">
        <f t="shared" si="132"/>
        <v>0</v>
      </c>
      <c r="AU566" s="9">
        <f t="shared" si="133"/>
        <v>0</v>
      </c>
    </row>
    <row r="567" spans="1:47" s="202" customFormat="1">
      <c r="A567" s="272"/>
      <c r="B567" s="272"/>
      <c r="C567" s="226"/>
      <c r="D567" s="235"/>
      <c r="E567" s="204"/>
      <c r="F567" s="198"/>
      <c r="G567" s="198"/>
      <c r="H567" s="198"/>
      <c r="I567" s="198"/>
      <c r="J567" s="117"/>
      <c r="K567" s="113"/>
      <c r="L567" s="113"/>
      <c r="M567" s="113"/>
      <c r="N567" s="113"/>
      <c r="O567" s="113"/>
      <c r="P567" s="205"/>
      <c r="Q567" s="2">
        <f t="shared" si="121"/>
        <v>0</v>
      </c>
      <c r="R567" s="2">
        <f>IF(D567='User Input'!$C$1,1,0)</f>
        <v>0</v>
      </c>
      <c r="S567" s="2">
        <f t="shared" si="125"/>
        <v>0</v>
      </c>
      <c r="T567" s="2">
        <f t="shared" si="126"/>
        <v>0</v>
      </c>
      <c r="U567" s="2">
        <f t="shared" si="122"/>
        <v>0</v>
      </c>
      <c r="V567" s="2">
        <f t="shared" si="123"/>
        <v>0</v>
      </c>
      <c r="W567" s="9">
        <f t="shared" si="124"/>
        <v>0</v>
      </c>
      <c r="X567" s="221"/>
      <c r="Y567" s="276"/>
      <c r="Z567" s="209"/>
      <c r="AA567" s="235"/>
      <c r="AB567" s="206"/>
      <c r="AC567" s="198"/>
      <c r="AD567" s="198"/>
      <c r="AE567" s="198"/>
      <c r="AF567" s="198"/>
      <c r="AG567" s="216"/>
      <c r="AH567" s="199"/>
      <c r="AI567" s="197"/>
      <c r="AJ567" s="197"/>
      <c r="AK567" s="113"/>
      <c r="AL567" s="113"/>
      <c r="AM567" s="113"/>
      <c r="AN567" s="2">
        <f t="shared" si="127"/>
        <v>0</v>
      </c>
      <c r="AO567" s="2">
        <f t="shared" si="128"/>
        <v>0</v>
      </c>
      <c r="AP567" s="2">
        <f>IF(AA567='User Input'!$C$1,1,0)</f>
        <v>0</v>
      </c>
      <c r="AQ567" s="2">
        <f t="shared" si="129"/>
        <v>0</v>
      </c>
      <c r="AR567" s="2">
        <f t="shared" si="130"/>
        <v>0</v>
      </c>
      <c r="AS567" s="2">
        <f t="shared" si="131"/>
        <v>0</v>
      </c>
      <c r="AT567" s="2">
        <f t="shared" si="132"/>
        <v>0</v>
      </c>
      <c r="AU567" s="9">
        <f t="shared" si="133"/>
        <v>0</v>
      </c>
    </row>
    <row r="568" spans="1:47" s="202" customFormat="1">
      <c r="A568" s="272"/>
      <c r="B568" s="272"/>
      <c r="C568" s="226"/>
      <c r="D568" s="235"/>
      <c r="E568" s="204"/>
      <c r="F568" s="198"/>
      <c r="G568" s="198"/>
      <c r="H568" s="198"/>
      <c r="I568" s="198"/>
      <c r="J568" s="117"/>
      <c r="K568" s="113"/>
      <c r="L568" s="113"/>
      <c r="M568" s="113"/>
      <c r="N568" s="113"/>
      <c r="O568" s="113"/>
      <c r="P568" s="205"/>
      <c r="Q568" s="2">
        <f t="shared" si="121"/>
        <v>0</v>
      </c>
      <c r="R568" s="2">
        <f>IF(D568='User Input'!$C$1,1,0)</f>
        <v>0</v>
      </c>
      <c r="S568" s="2">
        <f t="shared" si="125"/>
        <v>0</v>
      </c>
      <c r="T568" s="2">
        <f t="shared" si="126"/>
        <v>0</v>
      </c>
      <c r="U568" s="2">
        <f t="shared" si="122"/>
        <v>0</v>
      </c>
      <c r="V568" s="2">
        <f t="shared" si="123"/>
        <v>0</v>
      </c>
      <c r="W568" s="9">
        <f t="shared" si="124"/>
        <v>0</v>
      </c>
      <c r="X568" s="221"/>
      <c r="Y568" s="276"/>
      <c r="Z568" s="226"/>
      <c r="AA568" s="235"/>
      <c r="AB568" s="206"/>
      <c r="AC568" s="198"/>
      <c r="AD568" s="198"/>
      <c r="AE568" s="198"/>
      <c r="AF568" s="198"/>
      <c r="AG568" s="216"/>
      <c r="AH568" s="199"/>
      <c r="AI568" s="197"/>
      <c r="AJ568" s="197"/>
      <c r="AK568" s="113"/>
      <c r="AL568" s="113"/>
      <c r="AM568" s="113"/>
      <c r="AN568" s="2">
        <f t="shared" si="127"/>
        <v>0</v>
      </c>
      <c r="AO568" s="2">
        <f t="shared" si="128"/>
        <v>0</v>
      </c>
      <c r="AP568" s="2">
        <f>IF(AA568='User Input'!$C$1,1,0)</f>
        <v>0</v>
      </c>
      <c r="AQ568" s="2">
        <f t="shared" si="129"/>
        <v>0</v>
      </c>
      <c r="AR568" s="2">
        <f t="shared" si="130"/>
        <v>0</v>
      </c>
      <c r="AS568" s="2">
        <f t="shared" si="131"/>
        <v>0</v>
      </c>
      <c r="AT568" s="2">
        <f t="shared" si="132"/>
        <v>0</v>
      </c>
      <c r="AU568" s="9">
        <f t="shared" si="133"/>
        <v>0</v>
      </c>
    </row>
    <row r="569" spans="1:47" s="202" customFormat="1">
      <c r="A569" s="272"/>
      <c r="B569" s="272"/>
      <c r="C569" s="226"/>
      <c r="D569" s="235"/>
      <c r="E569" s="204"/>
      <c r="F569" s="198"/>
      <c r="G569" s="198"/>
      <c r="H569" s="198"/>
      <c r="I569" s="198"/>
      <c r="J569" s="117"/>
      <c r="K569" s="113"/>
      <c r="L569" s="113"/>
      <c r="M569" s="113"/>
      <c r="N569" s="113"/>
      <c r="O569" s="113"/>
      <c r="P569" s="205"/>
      <c r="Q569" s="2">
        <f t="shared" si="121"/>
        <v>0</v>
      </c>
      <c r="R569" s="2">
        <f>IF(D569='User Input'!$C$1,1,0)</f>
        <v>0</v>
      </c>
      <c r="S569" s="2">
        <f t="shared" si="125"/>
        <v>0</v>
      </c>
      <c r="T569" s="2">
        <f t="shared" si="126"/>
        <v>0</v>
      </c>
      <c r="U569" s="2">
        <f t="shared" si="122"/>
        <v>0</v>
      </c>
      <c r="V569" s="2">
        <f t="shared" si="123"/>
        <v>0</v>
      </c>
      <c r="W569" s="9">
        <f t="shared" si="124"/>
        <v>0</v>
      </c>
      <c r="X569" s="221"/>
      <c r="Y569" s="276"/>
      <c r="Z569" s="226"/>
      <c r="AA569" s="235"/>
      <c r="AB569" s="206"/>
      <c r="AC569" s="198"/>
      <c r="AD569" s="198"/>
      <c r="AE569" s="198"/>
      <c r="AF569" s="198"/>
      <c r="AG569" s="216"/>
      <c r="AH569" s="199"/>
      <c r="AI569" s="197"/>
      <c r="AJ569" s="197"/>
      <c r="AK569" s="113"/>
      <c r="AL569" s="113"/>
      <c r="AM569" s="113"/>
      <c r="AN569" s="2">
        <f t="shared" si="127"/>
        <v>0</v>
      </c>
      <c r="AO569" s="2">
        <f t="shared" si="128"/>
        <v>0</v>
      </c>
      <c r="AP569" s="2">
        <f>IF(AA569='User Input'!$C$1,1,0)</f>
        <v>0</v>
      </c>
      <c r="AQ569" s="2">
        <f t="shared" si="129"/>
        <v>0</v>
      </c>
      <c r="AR569" s="2">
        <f t="shared" si="130"/>
        <v>0</v>
      </c>
      <c r="AS569" s="2">
        <f t="shared" si="131"/>
        <v>0</v>
      </c>
      <c r="AT569" s="2">
        <f t="shared" si="132"/>
        <v>0</v>
      </c>
      <c r="AU569" s="9">
        <f t="shared" si="133"/>
        <v>0</v>
      </c>
    </row>
    <row r="570" spans="1:47" s="202" customFormat="1">
      <c r="A570" s="272"/>
      <c r="B570" s="272"/>
      <c r="C570" s="226"/>
      <c r="D570" s="235"/>
      <c r="E570" s="204"/>
      <c r="F570" s="198"/>
      <c r="G570" s="198"/>
      <c r="H570" s="198"/>
      <c r="I570" s="198"/>
      <c r="J570" s="117"/>
      <c r="K570" s="113"/>
      <c r="L570" s="113"/>
      <c r="M570" s="113"/>
      <c r="N570" s="113"/>
      <c r="O570" s="113"/>
      <c r="P570" s="205"/>
      <c r="Q570" s="2">
        <f t="shared" si="121"/>
        <v>0</v>
      </c>
      <c r="R570" s="2">
        <f>IF(D570='User Input'!$C$1,1,0)</f>
        <v>0</v>
      </c>
      <c r="S570" s="2">
        <f t="shared" si="125"/>
        <v>0</v>
      </c>
      <c r="T570" s="2">
        <f t="shared" si="126"/>
        <v>0</v>
      </c>
      <c r="U570" s="2">
        <f t="shared" si="122"/>
        <v>0</v>
      </c>
      <c r="V570" s="2">
        <f t="shared" si="123"/>
        <v>0</v>
      </c>
      <c r="W570" s="9">
        <f t="shared" si="124"/>
        <v>0</v>
      </c>
      <c r="X570" s="221"/>
      <c r="Y570" s="276"/>
      <c r="Z570" s="209"/>
      <c r="AA570" s="235"/>
      <c r="AB570" s="206"/>
      <c r="AC570" s="198"/>
      <c r="AD570" s="198"/>
      <c r="AE570" s="198"/>
      <c r="AF570" s="198"/>
      <c r="AG570" s="216"/>
      <c r="AH570" s="199"/>
      <c r="AI570" s="197"/>
      <c r="AJ570" s="197"/>
      <c r="AK570" s="113"/>
      <c r="AL570" s="113"/>
      <c r="AM570" s="113"/>
      <c r="AN570" s="2">
        <f t="shared" si="127"/>
        <v>0</v>
      </c>
      <c r="AO570" s="2">
        <f t="shared" si="128"/>
        <v>0</v>
      </c>
      <c r="AP570" s="2">
        <f>IF(AA570='User Input'!$C$1,1,0)</f>
        <v>0</v>
      </c>
      <c r="AQ570" s="2">
        <f t="shared" si="129"/>
        <v>0</v>
      </c>
      <c r="AR570" s="2">
        <f t="shared" si="130"/>
        <v>0</v>
      </c>
      <c r="AS570" s="2">
        <f t="shared" si="131"/>
        <v>0</v>
      </c>
      <c r="AT570" s="2">
        <f t="shared" si="132"/>
        <v>0</v>
      </c>
      <c r="AU570" s="9">
        <f t="shared" si="133"/>
        <v>0</v>
      </c>
    </row>
    <row r="571" spans="1:47" s="202" customFormat="1">
      <c r="A571" s="272"/>
      <c r="B571" s="272"/>
      <c r="C571" s="226"/>
      <c r="D571" s="235"/>
      <c r="E571" s="204"/>
      <c r="F571" s="198"/>
      <c r="G571" s="198"/>
      <c r="H571" s="198"/>
      <c r="I571" s="198"/>
      <c r="J571" s="117"/>
      <c r="K571" s="113"/>
      <c r="L571" s="113"/>
      <c r="M571" s="113"/>
      <c r="N571" s="113"/>
      <c r="O571" s="113"/>
      <c r="P571" s="205"/>
      <c r="Q571" s="2">
        <f t="shared" si="121"/>
        <v>0</v>
      </c>
      <c r="R571" s="2">
        <f>IF(D571='User Input'!$C$1,1,0)</f>
        <v>0</v>
      </c>
      <c r="S571" s="2">
        <f t="shared" si="125"/>
        <v>0</v>
      </c>
      <c r="T571" s="2">
        <f t="shared" si="126"/>
        <v>0</v>
      </c>
      <c r="U571" s="2">
        <f t="shared" si="122"/>
        <v>0</v>
      </c>
      <c r="V571" s="2">
        <f t="shared" si="123"/>
        <v>0</v>
      </c>
      <c r="W571" s="9">
        <f t="shared" si="124"/>
        <v>0</v>
      </c>
      <c r="X571" s="221"/>
      <c r="Y571" s="276"/>
      <c r="Z571" s="226"/>
      <c r="AA571" s="235"/>
      <c r="AB571" s="206"/>
      <c r="AC571" s="198"/>
      <c r="AD571" s="198"/>
      <c r="AE571" s="198"/>
      <c r="AF571" s="198"/>
      <c r="AG571" s="216"/>
      <c r="AH571" s="199"/>
      <c r="AI571" s="197"/>
      <c r="AJ571" s="197"/>
      <c r="AK571" s="113"/>
      <c r="AL571" s="113"/>
      <c r="AM571" s="113"/>
      <c r="AN571" s="2">
        <f t="shared" si="127"/>
        <v>0</v>
      </c>
      <c r="AO571" s="2">
        <f t="shared" si="128"/>
        <v>0</v>
      </c>
      <c r="AP571" s="2">
        <f>IF(AA571='User Input'!$C$1,1,0)</f>
        <v>0</v>
      </c>
      <c r="AQ571" s="2">
        <f t="shared" si="129"/>
        <v>0</v>
      </c>
      <c r="AR571" s="2">
        <f t="shared" si="130"/>
        <v>0</v>
      </c>
      <c r="AS571" s="2">
        <f t="shared" si="131"/>
        <v>0</v>
      </c>
      <c r="AT571" s="2">
        <f t="shared" si="132"/>
        <v>0</v>
      </c>
      <c r="AU571" s="9">
        <f t="shared" si="133"/>
        <v>0</v>
      </c>
    </row>
    <row r="572" spans="1:47" s="202" customFormat="1">
      <c r="A572" s="272"/>
      <c r="B572" s="272"/>
      <c r="C572" s="226"/>
      <c r="D572" s="235"/>
      <c r="E572" s="204"/>
      <c r="F572" s="198"/>
      <c r="G572" s="198"/>
      <c r="H572" s="198"/>
      <c r="I572" s="198"/>
      <c r="J572" s="117"/>
      <c r="K572" s="113"/>
      <c r="L572" s="113"/>
      <c r="M572" s="113"/>
      <c r="N572" s="113"/>
      <c r="O572" s="113"/>
      <c r="P572" s="205"/>
      <c r="Q572" s="2">
        <f t="shared" si="121"/>
        <v>0</v>
      </c>
      <c r="R572" s="2">
        <f>IF(D572='User Input'!$C$1,1,0)</f>
        <v>0</v>
      </c>
      <c r="S572" s="2">
        <f t="shared" si="125"/>
        <v>0</v>
      </c>
      <c r="T572" s="2">
        <f t="shared" si="126"/>
        <v>0</v>
      </c>
      <c r="U572" s="2">
        <f t="shared" si="122"/>
        <v>0</v>
      </c>
      <c r="V572" s="2">
        <f t="shared" si="123"/>
        <v>0</v>
      </c>
      <c r="W572" s="9">
        <f t="shared" si="124"/>
        <v>0</v>
      </c>
      <c r="X572" s="221"/>
      <c r="Y572" s="276"/>
      <c r="Z572" s="226"/>
      <c r="AA572" s="235"/>
      <c r="AB572" s="206"/>
      <c r="AC572" s="198"/>
      <c r="AD572" s="198"/>
      <c r="AE572" s="198"/>
      <c r="AF572" s="198"/>
      <c r="AG572" s="216"/>
      <c r="AH572" s="199"/>
      <c r="AI572" s="197"/>
      <c r="AJ572" s="197"/>
      <c r="AK572" s="113"/>
      <c r="AL572" s="113"/>
      <c r="AM572" s="113"/>
      <c r="AN572" s="2">
        <f t="shared" si="127"/>
        <v>0</v>
      </c>
      <c r="AO572" s="2">
        <f t="shared" si="128"/>
        <v>0</v>
      </c>
      <c r="AP572" s="2">
        <f>IF(AA572='User Input'!$C$1,1,0)</f>
        <v>0</v>
      </c>
      <c r="AQ572" s="2">
        <f t="shared" si="129"/>
        <v>0</v>
      </c>
      <c r="AR572" s="2">
        <f t="shared" si="130"/>
        <v>0</v>
      </c>
      <c r="AS572" s="2">
        <f t="shared" si="131"/>
        <v>0</v>
      </c>
      <c r="AT572" s="2">
        <f t="shared" si="132"/>
        <v>0</v>
      </c>
      <c r="AU572" s="9">
        <f t="shared" si="133"/>
        <v>0</v>
      </c>
    </row>
    <row r="573" spans="1:47" s="202" customFormat="1">
      <c r="A573" s="272"/>
      <c r="B573" s="272"/>
      <c r="C573" s="226"/>
      <c r="D573" s="235"/>
      <c r="E573" s="204"/>
      <c r="F573" s="198"/>
      <c r="G573" s="198"/>
      <c r="H573" s="198"/>
      <c r="I573" s="198"/>
      <c r="J573" s="117"/>
      <c r="K573" s="113"/>
      <c r="L573" s="113"/>
      <c r="M573" s="113"/>
      <c r="N573" s="113"/>
      <c r="O573" s="113"/>
      <c r="P573" s="205"/>
      <c r="Q573" s="2">
        <f t="shared" si="121"/>
        <v>0</v>
      </c>
      <c r="R573" s="2">
        <f>IF(D573='User Input'!$C$1,1,0)</f>
        <v>0</v>
      </c>
      <c r="S573" s="2">
        <f t="shared" si="125"/>
        <v>0</v>
      </c>
      <c r="T573" s="2">
        <f t="shared" si="126"/>
        <v>0</v>
      </c>
      <c r="U573" s="2">
        <f t="shared" si="122"/>
        <v>0</v>
      </c>
      <c r="V573" s="2">
        <f t="shared" si="123"/>
        <v>0</v>
      </c>
      <c r="W573" s="9">
        <f t="shared" si="124"/>
        <v>0</v>
      </c>
      <c r="X573" s="221"/>
      <c r="Y573" s="276"/>
      <c r="Z573" s="226"/>
      <c r="AA573" s="235"/>
      <c r="AB573" s="206"/>
      <c r="AC573" s="198"/>
      <c r="AD573" s="198"/>
      <c r="AE573" s="198"/>
      <c r="AF573" s="198"/>
      <c r="AG573" s="216"/>
      <c r="AH573" s="199"/>
      <c r="AI573" s="197"/>
      <c r="AJ573" s="197"/>
      <c r="AK573" s="113"/>
      <c r="AL573" s="113"/>
      <c r="AM573" s="113"/>
      <c r="AN573" s="2">
        <f t="shared" si="127"/>
        <v>0</v>
      </c>
      <c r="AO573" s="2">
        <f t="shared" si="128"/>
        <v>0</v>
      </c>
      <c r="AP573" s="2">
        <f>IF(AA573='User Input'!$C$1,1,0)</f>
        <v>0</v>
      </c>
      <c r="AQ573" s="2">
        <f t="shared" si="129"/>
        <v>0</v>
      </c>
      <c r="AR573" s="2">
        <f t="shared" si="130"/>
        <v>0</v>
      </c>
      <c r="AS573" s="2">
        <f t="shared" si="131"/>
        <v>0</v>
      </c>
      <c r="AT573" s="2">
        <f t="shared" si="132"/>
        <v>0</v>
      </c>
      <c r="AU573" s="9">
        <f t="shared" si="133"/>
        <v>0</v>
      </c>
    </row>
    <row r="574" spans="1:47" s="202" customFormat="1">
      <c r="A574" s="272"/>
      <c r="B574" s="272"/>
      <c r="C574" s="226"/>
      <c r="D574" s="235"/>
      <c r="E574" s="204"/>
      <c r="F574" s="198"/>
      <c r="G574" s="198"/>
      <c r="H574" s="198"/>
      <c r="I574" s="198"/>
      <c r="J574" s="117"/>
      <c r="K574" s="113"/>
      <c r="L574" s="113"/>
      <c r="M574" s="113"/>
      <c r="N574" s="113"/>
      <c r="O574" s="113"/>
      <c r="P574" s="205"/>
      <c r="Q574" s="2">
        <f t="shared" si="121"/>
        <v>0</v>
      </c>
      <c r="R574" s="2">
        <f>IF(D574='User Input'!$C$1,1,0)</f>
        <v>0</v>
      </c>
      <c r="S574" s="2">
        <f t="shared" si="125"/>
        <v>0</v>
      </c>
      <c r="T574" s="2">
        <f t="shared" si="126"/>
        <v>0</v>
      </c>
      <c r="U574" s="2">
        <f t="shared" si="122"/>
        <v>0</v>
      </c>
      <c r="V574" s="2">
        <f t="shared" si="123"/>
        <v>0</v>
      </c>
      <c r="W574" s="9">
        <f t="shared" si="124"/>
        <v>0</v>
      </c>
      <c r="X574" s="221"/>
      <c r="Y574" s="276"/>
      <c r="Z574" s="226"/>
      <c r="AA574" s="235"/>
      <c r="AB574" s="206"/>
      <c r="AC574" s="198"/>
      <c r="AD574" s="198"/>
      <c r="AE574" s="198"/>
      <c r="AF574" s="198"/>
      <c r="AG574" s="216"/>
      <c r="AH574" s="199"/>
      <c r="AI574" s="197"/>
      <c r="AJ574" s="197"/>
      <c r="AK574" s="113"/>
      <c r="AL574" s="113"/>
      <c r="AM574" s="113"/>
      <c r="AN574" s="2">
        <f t="shared" si="127"/>
        <v>0</v>
      </c>
      <c r="AO574" s="2">
        <f t="shared" si="128"/>
        <v>0</v>
      </c>
      <c r="AP574" s="2">
        <f>IF(AA574='User Input'!$C$1,1,0)</f>
        <v>0</v>
      </c>
      <c r="AQ574" s="2">
        <f t="shared" si="129"/>
        <v>0</v>
      </c>
      <c r="AR574" s="2">
        <f t="shared" si="130"/>
        <v>0</v>
      </c>
      <c r="AS574" s="2">
        <f t="shared" si="131"/>
        <v>0</v>
      </c>
      <c r="AT574" s="2">
        <f t="shared" si="132"/>
        <v>0</v>
      </c>
      <c r="AU574" s="9">
        <f t="shared" si="133"/>
        <v>0</v>
      </c>
    </row>
    <row r="575" spans="1:47" s="202" customFormat="1">
      <c r="A575" s="272"/>
      <c r="B575" s="272"/>
      <c r="C575" s="226"/>
      <c r="D575" s="235"/>
      <c r="E575" s="204"/>
      <c r="F575" s="198"/>
      <c r="G575" s="198"/>
      <c r="H575" s="198"/>
      <c r="I575" s="198"/>
      <c r="J575" s="117"/>
      <c r="K575" s="113"/>
      <c r="L575" s="113"/>
      <c r="M575" s="113"/>
      <c r="N575" s="113"/>
      <c r="O575" s="113"/>
      <c r="P575" s="205"/>
      <c r="Q575" s="2">
        <f t="shared" si="121"/>
        <v>0</v>
      </c>
      <c r="R575" s="2">
        <f>IF(D575='User Input'!$C$1,1,0)</f>
        <v>0</v>
      </c>
      <c r="S575" s="2">
        <f t="shared" si="125"/>
        <v>0</v>
      </c>
      <c r="T575" s="2">
        <f t="shared" si="126"/>
        <v>0</v>
      </c>
      <c r="U575" s="2">
        <f t="shared" si="122"/>
        <v>0</v>
      </c>
      <c r="V575" s="2">
        <f t="shared" si="123"/>
        <v>0</v>
      </c>
      <c r="W575" s="9">
        <f t="shared" si="124"/>
        <v>0</v>
      </c>
      <c r="X575" s="221"/>
      <c r="Y575" s="276"/>
      <c r="Z575" s="209"/>
      <c r="AA575" s="235"/>
      <c r="AB575" s="206"/>
      <c r="AC575" s="198"/>
      <c r="AD575" s="198"/>
      <c r="AE575" s="198"/>
      <c r="AF575" s="198"/>
      <c r="AG575" s="216"/>
      <c r="AH575" s="199"/>
      <c r="AI575" s="197"/>
      <c r="AJ575" s="197"/>
      <c r="AK575" s="113"/>
      <c r="AL575" s="113"/>
      <c r="AM575" s="113"/>
      <c r="AN575" s="2">
        <f t="shared" si="127"/>
        <v>0</v>
      </c>
      <c r="AO575" s="2">
        <f t="shared" si="128"/>
        <v>0</v>
      </c>
      <c r="AP575" s="2">
        <f>IF(AA575='User Input'!$C$1,1,0)</f>
        <v>0</v>
      </c>
      <c r="AQ575" s="2">
        <f t="shared" si="129"/>
        <v>0</v>
      </c>
      <c r="AR575" s="2">
        <f t="shared" si="130"/>
        <v>0</v>
      </c>
      <c r="AS575" s="2">
        <f t="shared" si="131"/>
        <v>0</v>
      </c>
      <c r="AT575" s="2">
        <f t="shared" si="132"/>
        <v>0</v>
      </c>
      <c r="AU575" s="9">
        <f t="shared" si="133"/>
        <v>0</v>
      </c>
    </row>
    <row r="576" spans="1:47" s="202" customFormat="1">
      <c r="A576" s="272"/>
      <c r="B576" s="272"/>
      <c r="C576" s="226"/>
      <c r="D576" s="235"/>
      <c r="E576" s="204"/>
      <c r="F576" s="198"/>
      <c r="G576" s="198"/>
      <c r="H576" s="198"/>
      <c r="I576" s="198"/>
      <c r="J576" s="117"/>
      <c r="K576" s="113"/>
      <c r="L576" s="113"/>
      <c r="M576" s="113"/>
      <c r="N576" s="113"/>
      <c r="O576" s="113"/>
      <c r="P576" s="205"/>
      <c r="Q576" s="2">
        <f t="shared" si="121"/>
        <v>0</v>
      </c>
      <c r="R576" s="2">
        <f>IF(D576='User Input'!$C$1,1,0)</f>
        <v>0</v>
      </c>
      <c r="S576" s="2">
        <f t="shared" si="125"/>
        <v>0</v>
      </c>
      <c r="T576" s="2">
        <f t="shared" si="126"/>
        <v>0</v>
      </c>
      <c r="U576" s="2">
        <f t="shared" si="122"/>
        <v>0</v>
      </c>
      <c r="V576" s="2">
        <f t="shared" si="123"/>
        <v>0</v>
      </c>
      <c r="W576" s="9">
        <f t="shared" si="124"/>
        <v>0</v>
      </c>
      <c r="X576" s="221"/>
      <c r="Y576" s="276"/>
      <c r="Z576" s="209"/>
      <c r="AA576" s="235"/>
      <c r="AB576" s="206"/>
      <c r="AC576" s="198"/>
      <c r="AD576" s="198"/>
      <c r="AE576" s="198"/>
      <c r="AF576" s="198"/>
      <c r="AG576" s="216"/>
      <c r="AH576" s="199"/>
      <c r="AI576" s="197"/>
      <c r="AJ576" s="197"/>
      <c r="AK576" s="113"/>
      <c r="AL576" s="113"/>
      <c r="AM576" s="113"/>
      <c r="AN576" s="2">
        <f t="shared" si="127"/>
        <v>0</v>
      </c>
      <c r="AO576" s="2">
        <f t="shared" si="128"/>
        <v>0</v>
      </c>
      <c r="AP576" s="2">
        <f>IF(AA576='User Input'!$C$1,1,0)</f>
        <v>0</v>
      </c>
      <c r="AQ576" s="2">
        <f t="shared" si="129"/>
        <v>0</v>
      </c>
      <c r="AR576" s="2">
        <f t="shared" si="130"/>
        <v>0</v>
      </c>
      <c r="AS576" s="2">
        <f t="shared" si="131"/>
        <v>0</v>
      </c>
      <c r="AT576" s="2">
        <f t="shared" si="132"/>
        <v>0</v>
      </c>
      <c r="AU576" s="9">
        <f t="shared" si="133"/>
        <v>0</v>
      </c>
    </row>
    <row r="577" spans="1:47" s="202" customFormat="1">
      <c r="A577" s="272"/>
      <c r="B577" s="272"/>
      <c r="C577" s="226"/>
      <c r="D577" s="235"/>
      <c r="E577" s="204"/>
      <c r="F577" s="198"/>
      <c r="G577" s="198"/>
      <c r="H577" s="198"/>
      <c r="I577" s="198"/>
      <c r="J577" s="117"/>
      <c r="K577" s="113"/>
      <c r="L577" s="113"/>
      <c r="M577" s="113"/>
      <c r="N577" s="113"/>
      <c r="O577" s="113"/>
      <c r="P577" s="205"/>
      <c r="Q577" s="2">
        <f t="shared" si="121"/>
        <v>0</v>
      </c>
      <c r="R577" s="2">
        <f>IF(D577='User Input'!$C$1,1,0)</f>
        <v>0</v>
      </c>
      <c r="S577" s="2">
        <f t="shared" si="125"/>
        <v>0</v>
      </c>
      <c r="T577" s="2">
        <f t="shared" si="126"/>
        <v>0</v>
      </c>
      <c r="U577" s="2">
        <f t="shared" si="122"/>
        <v>0</v>
      </c>
      <c r="V577" s="2">
        <f t="shared" si="123"/>
        <v>0</v>
      </c>
      <c r="W577" s="9">
        <f t="shared" si="124"/>
        <v>0</v>
      </c>
      <c r="X577" s="221"/>
      <c r="Y577" s="276"/>
      <c r="Z577" s="209"/>
      <c r="AA577" s="235"/>
      <c r="AB577" s="206"/>
      <c r="AC577" s="198"/>
      <c r="AD577" s="198"/>
      <c r="AE577" s="198"/>
      <c r="AF577" s="198"/>
      <c r="AG577" s="216"/>
      <c r="AH577" s="199"/>
      <c r="AI577" s="197"/>
      <c r="AJ577" s="197"/>
      <c r="AK577" s="113"/>
      <c r="AL577" s="113"/>
      <c r="AM577" s="113"/>
      <c r="AN577" s="2">
        <f t="shared" si="127"/>
        <v>0</v>
      </c>
      <c r="AO577" s="2">
        <f t="shared" si="128"/>
        <v>0</v>
      </c>
      <c r="AP577" s="2">
        <f>IF(AA577='User Input'!$C$1,1,0)</f>
        <v>0</v>
      </c>
      <c r="AQ577" s="2">
        <f t="shared" si="129"/>
        <v>0</v>
      </c>
      <c r="AR577" s="2">
        <f t="shared" si="130"/>
        <v>0</v>
      </c>
      <c r="AS577" s="2">
        <f t="shared" si="131"/>
        <v>0</v>
      </c>
      <c r="AT577" s="2">
        <f t="shared" si="132"/>
        <v>0</v>
      </c>
      <c r="AU577" s="9">
        <f t="shared" si="133"/>
        <v>0</v>
      </c>
    </row>
    <row r="578" spans="1:47" s="202" customFormat="1">
      <c r="A578" s="272"/>
      <c r="B578" s="272"/>
      <c r="C578" s="226"/>
      <c r="D578" s="235"/>
      <c r="E578" s="204"/>
      <c r="F578" s="198"/>
      <c r="G578" s="198"/>
      <c r="H578" s="198"/>
      <c r="I578" s="198"/>
      <c r="J578" s="117"/>
      <c r="K578" s="113"/>
      <c r="L578" s="113"/>
      <c r="M578" s="113"/>
      <c r="N578" s="113"/>
      <c r="O578" s="113"/>
      <c r="P578" s="205"/>
      <c r="Q578" s="2">
        <f t="shared" si="121"/>
        <v>0</v>
      </c>
      <c r="R578" s="2">
        <f>IF(D578='User Input'!$C$1,1,0)</f>
        <v>0</v>
      </c>
      <c r="S578" s="2">
        <f t="shared" si="125"/>
        <v>0</v>
      </c>
      <c r="T578" s="2">
        <f t="shared" si="126"/>
        <v>0</v>
      </c>
      <c r="U578" s="2">
        <f t="shared" si="122"/>
        <v>0</v>
      </c>
      <c r="V578" s="2">
        <f t="shared" si="123"/>
        <v>0</v>
      </c>
      <c r="W578" s="9">
        <f t="shared" si="124"/>
        <v>0</v>
      </c>
      <c r="X578" s="221"/>
      <c r="Y578" s="276"/>
      <c r="Z578" s="209"/>
      <c r="AA578" s="235"/>
      <c r="AB578" s="206"/>
      <c r="AC578" s="198"/>
      <c r="AD578" s="198"/>
      <c r="AE578" s="198"/>
      <c r="AF578" s="198"/>
      <c r="AG578" s="216"/>
      <c r="AH578" s="199"/>
      <c r="AI578" s="197"/>
      <c r="AJ578" s="197"/>
      <c r="AK578" s="113"/>
      <c r="AL578" s="113"/>
      <c r="AM578" s="113"/>
      <c r="AN578" s="2">
        <f t="shared" si="127"/>
        <v>0</v>
      </c>
      <c r="AO578" s="2">
        <f t="shared" si="128"/>
        <v>0</v>
      </c>
      <c r="AP578" s="2">
        <f>IF(AA578='User Input'!$C$1,1,0)</f>
        <v>0</v>
      </c>
      <c r="AQ578" s="2">
        <f t="shared" si="129"/>
        <v>0</v>
      </c>
      <c r="AR578" s="2">
        <f t="shared" si="130"/>
        <v>0</v>
      </c>
      <c r="AS578" s="2">
        <f t="shared" si="131"/>
        <v>0</v>
      </c>
      <c r="AT578" s="2">
        <f t="shared" si="132"/>
        <v>0</v>
      </c>
      <c r="AU578" s="9">
        <f t="shared" si="133"/>
        <v>0</v>
      </c>
    </row>
    <row r="579" spans="1:47" s="202" customFormat="1">
      <c r="A579" s="272"/>
      <c r="B579" s="272"/>
      <c r="C579" s="226"/>
      <c r="D579" s="235"/>
      <c r="E579" s="204"/>
      <c r="F579" s="198"/>
      <c r="G579" s="198"/>
      <c r="H579" s="198"/>
      <c r="I579" s="198"/>
      <c r="J579" s="117"/>
      <c r="K579" s="113"/>
      <c r="L579" s="113"/>
      <c r="M579" s="113"/>
      <c r="N579" s="113"/>
      <c r="O579" s="113"/>
      <c r="P579" s="205"/>
      <c r="Q579" s="2">
        <f t="shared" ref="Q579:Q642" si="134">P579*K579</f>
        <v>0</v>
      </c>
      <c r="R579" s="2">
        <f>IF(D579='User Input'!$C$1,1,0)</f>
        <v>0</v>
      </c>
      <c r="S579" s="2">
        <f t="shared" si="125"/>
        <v>0</v>
      </c>
      <c r="T579" s="2">
        <f t="shared" si="126"/>
        <v>0</v>
      </c>
      <c r="U579" s="2">
        <f t="shared" ref="U579:U642" si="135">C579</f>
        <v>0</v>
      </c>
      <c r="V579" s="2">
        <f t="shared" ref="V579:V642" si="136">E579</f>
        <v>0</v>
      </c>
      <c r="W579" s="9">
        <f t="shared" ref="W579:W642" si="137">J579</f>
        <v>0</v>
      </c>
      <c r="X579" s="221"/>
      <c r="Y579" s="276"/>
      <c r="Z579" s="226"/>
      <c r="AA579" s="235"/>
      <c r="AB579" s="206"/>
      <c r="AC579" s="198"/>
      <c r="AD579" s="198"/>
      <c r="AE579" s="198"/>
      <c r="AF579" s="198"/>
      <c r="AG579" s="216"/>
      <c r="AH579" s="199"/>
      <c r="AI579" s="197"/>
      <c r="AJ579" s="197"/>
      <c r="AK579" s="113"/>
      <c r="AL579" s="113"/>
      <c r="AM579" s="113"/>
      <c r="AN579" s="2">
        <f t="shared" si="127"/>
        <v>0</v>
      </c>
      <c r="AO579" s="2">
        <f t="shared" si="128"/>
        <v>0</v>
      </c>
      <c r="AP579" s="2">
        <f>IF(AA579='User Input'!$C$1,1,0)</f>
        <v>0</v>
      </c>
      <c r="AQ579" s="2">
        <f t="shared" si="129"/>
        <v>0</v>
      </c>
      <c r="AR579" s="2">
        <f t="shared" si="130"/>
        <v>0</v>
      </c>
      <c r="AS579" s="2">
        <f t="shared" si="131"/>
        <v>0</v>
      </c>
      <c r="AT579" s="2">
        <f t="shared" si="132"/>
        <v>0</v>
      </c>
      <c r="AU579" s="9">
        <f t="shared" si="133"/>
        <v>0</v>
      </c>
    </row>
    <row r="580" spans="1:47" s="202" customFormat="1">
      <c r="A580" s="272"/>
      <c r="B580" s="272"/>
      <c r="C580" s="226"/>
      <c r="D580" s="235"/>
      <c r="E580" s="204"/>
      <c r="F580" s="198"/>
      <c r="G580" s="198"/>
      <c r="H580" s="198"/>
      <c r="I580" s="198"/>
      <c r="J580" s="117"/>
      <c r="K580" s="113"/>
      <c r="L580" s="113"/>
      <c r="M580" s="113"/>
      <c r="N580" s="113"/>
      <c r="O580" s="113"/>
      <c r="P580" s="205"/>
      <c r="Q580" s="2">
        <f t="shared" si="134"/>
        <v>0</v>
      </c>
      <c r="R580" s="2">
        <f>IF(D580='User Input'!$C$1,1,0)</f>
        <v>0</v>
      </c>
      <c r="S580" s="2">
        <f t="shared" ref="S580:S643" si="138">R580+S579</f>
        <v>0</v>
      </c>
      <c r="T580" s="2">
        <f t="shared" ref="T580:T643" si="139">IF(S580=S579,0,S580)</f>
        <v>0</v>
      </c>
      <c r="U580" s="2">
        <f t="shared" si="135"/>
        <v>0</v>
      </c>
      <c r="V580" s="2">
        <f t="shared" si="136"/>
        <v>0</v>
      </c>
      <c r="W580" s="9">
        <f t="shared" si="137"/>
        <v>0</v>
      </c>
      <c r="X580" s="221"/>
      <c r="Y580" s="276"/>
      <c r="Z580" s="226"/>
      <c r="AA580" s="235"/>
      <c r="AB580" s="206"/>
      <c r="AC580" s="198"/>
      <c r="AD580" s="198"/>
      <c r="AE580" s="198"/>
      <c r="AF580" s="198"/>
      <c r="AG580" s="216"/>
      <c r="AH580" s="199"/>
      <c r="AI580" s="197"/>
      <c r="AJ580" s="197"/>
      <c r="AK580" s="113"/>
      <c r="AL580" s="113"/>
      <c r="AM580" s="113"/>
      <c r="AN580" s="2">
        <f t="shared" ref="AN580:AN643" si="140">AI580*AH580</f>
        <v>0</v>
      </c>
      <c r="AO580" s="2">
        <f t="shared" ref="AO580:AO643" si="141">AJ580*AH580</f>
        <v>0</v>
      </c>
      <c r="AP580" s="2">
        <f>IF(AA580='User Input'!$C$1,1,0)</f>
        <v>0</v>
      </c>
      <c r="AQ580" s="2">
        <f t="shared" si="129"/>
        <v>0</v>
      </c>
      <c r="AR580" s="2">
        <f t="shared" si="130"/>
        <v>0</v>
      </c>
      <c r="AS580" s="2">
        <f t="shared" si="131"/>
        <v>0</v>
      </c>
      <c r="AT580" s="2">
        <f t="shared" si="132"/>
        <v>0</v>
      </c>
      <c r="AU580" s="9">
        <f t="shared" si="133"/>
        <v>0</v>
      </c>
    </row>
    <row r="581" spans="1:47" s="202" customFormat="1">
      <c r="A581" s="272"/>
      <c r="B581" s="272"/>
      <c r="C581" s="226"/>
      <c r="D581" s="235"/>
      <c r="E581" s="204"/>
      <c r="F581" s="198"/>
      <c r="G581" s="198"/>
      <c r="H581" s="198"/>
      <c r="I581" s="198"/>
      <c r="J581" s="117"/>
      <c r="K581" s="113"/>
      <c r="L581" s="113"/>
      <c r="M581" s="113"/>
      <c r="N581" s="113"/>
      <c r="O581" s="113"/>
      <c r="P581" s="205"/>
      <c r="Q581" s="2">
        <f t="shared" si="134"/>
        <v>0</v>
      </c>
      <c r="R581" s="2">
        <f>IF(D581='User Input'!$C$1,1,0)</f>
        <v>0</v>
      </c>
      <c r="S581" s="2">
        <f t="shared" si="138"/>
        <v>0</v>
      </c>
      <c r="T581" s="2">
        <f t="shared" si="139"/>
        <v>0</v>
      </c>
      <c r="U581" s="2">
        <f t="shared" si="135"/>
        <v>0</v>
      </c>
      <c r="V581" s="2">
        <f t="shared" si="136"/>
        <v>0</v>
      </c>
      <c r="W581" s="9">
        <f t="shared" si="137"/>
        <v>0</v>
      </c>
      <c r="X581" s="221"/>
      <c r="Y581" s="276"/>
      <c r="Z581" s="209"/>
      <c r="AA581" s="235"/>
      <c r="AB581" s="206"/>
      <c r="AC581" s="198"/>
      <c r="AD581" s="198"/>
      <c r="AE581" s="198"/>
      <c r="AF581" s="198"/>
      <c r="AG581" s="216"/>
      <c r="AH581" s="199"/>
      <c r="AI581" s="197"/>
      <c r="AJ581" s="197"/>
      <c r="AK581" s="113"/>
      <c r="AL581" s="113"/>
      <c r="AM581" s="113"/>
      <c r="AN581" s="2">
        <f t="shared" si="140"/>
        <v>0</v>
      </c>
      <c r="AO581" s="2">
        <f t="shared" si="141"/>
        <v>0</v>
      </c>
      <c r="AP581" s="2">
        <f>IF(AA581='User Input'!$C$1,1,0)</f>
        <v>0</v>
      </c>
      <c r="AQ581" s="2">
        <f t="shared" si="129"/>
        <v>0</v>
      </c>
      <c r="AR581" s="2">
        <f t="shared" si="130"/>
        <v>0</v>
      </c>
      <c r="AS581" s="2">
        <f t="shared" si="131"/>
        <v>0</v>
      </c>
      <c r="AT581" s="2">
        <f t="shared" si="132"/>
        <v>0</v>
      </c>
      <c r="AU581" s="9">
        <f t="shared" si="133"/>
        <v>0</v>
      </c>
    </row>
    <row r="582" spans="1:47" s="202" customFormat="1">
      <c r="A582" s="272"/>
      <c r="B582" s="272"/>
      <c r="C582" s="226"/>
      <c r="D582" s="235"/>
      <c r="E582" s="204"/>
      <c r="F582" s="198"/>
      <c r="G582" s="198"/>
      <c r="H582" s="198"/>
      <c r="I582" s="198"/>
      <c r="J582" s="117"/>
      <c r="K582" s="113"/>
      <c r="L582" s="113"/>
      <c r="M582" s="113"/>
      <c r="N582" s="113"/>
      <c r="O582" s="113"/>
      <c r="P582" s="205"/>
      <c r="Q582" s="2">
        <f t="shared" si="134"/>
        <v>0</v>
      </c>
      <c r="R582" s="2">
        <f>IF(D582='User Input'!$C$1,1,0)</f>
        <v>0</v>
      </c>
      <c r="S582" s="2">
        <f t="shared" si="138"/>
        <v>0</v>
      </c>
      <c r="T582" s="2">
        <f t="shared" si="139"/>
        <v>0</v>
      </c>
      <c r="U582" s="2">
        <f t="shared" si="135"/>
        <v>0</v>
      </c>
      <c r="V582" s="2">
        <f t="shared" si="136"/>
        <v>0</v>
      </c>
      <c r="W582" s="9">
        <f t="shared" si="137"/>
        <v>0</v>
      </c>
      <c r="X582" s="221"/>
      <c r="Y582" s="276"/>
      <c r="Z582" s="209"/>
      <c r="AA582" s="235"/>
      <c r="AB582" s="206"/>
      <c r="AC582" s="198"/>
      <c r="AD582" s="198"/>
      <c r="AE582" s="198"/>
      <c r="AF582" s="198"/>
      <c r="AG582" s="216"/>
      <c r="AH582" s="199"/>
      <c r="AI582" s="197"/>
      <c r="AJ582" s="197"/>
      <c r="AK582" s="113"/>
      <c r="AL582" s="113"/>
      <c r="AM582" s="113"/>
      <c r="AN582" s="2">
        <f t="shared" si="140"/>
        <v>0</v>
      </c>
      <c r="AO582" s="2">
        <f t="shared" si="141"/>
        <v>0</v>
      </c>
      <c r="AP582" s="2">
        <f>IF(AA582='User Input'!$C$1,1,0)</f>
        <v>0</v>
      </c>
      <c r="AQ582" s="2">
        <f t="shared" si="129"/>
        <v>0</v>
      </c>
      <c r="AR582" s="2">
        <f t="shared" si="130"/>
        <v>0</v>
      </c>
      <c r="AS582" s="2">
        <f t="shared" si="131"/>
        <v>0</v>
      </c>
      <c r="AT582" s="2">
        <f t="shared" si="132"/>
        <v>0</v>
      </c>
      <c r="AU582" s="9">
        <f t="shared" si="133"/>
        <v>0</v>
      </c>
    </row>
    <row r="583" spans="1:47" s="202" customFormat="1">
      <c r="A583" s="272"/>
      <c r="B583" s="272"/>
      <c r="C583" s="226"/>
      <c r="D583" s="235"/>
      <c r="E583" s="204"/>
      <c r="F583" s="198"/>
      <c r="G583" s="198"/>
      <c r="H583" s="198"/>
      <c r="I583" s="198"/>
      <c r="J583" s="117"/>
      <c r="K583" s="113"/>
      <c r="L583" s="113"/>
      <c r="M583" s="113"/>
      <c r="N583" s="113"/>
      <c r="O583" s="113"/>
      <c r="P583" s="205"/>
      <c r="Q583" s="2">
        <f t="shared" si="134"/>
        <v>0</v>
      </c>
      <c r="R583" s="2">
        <f>IF(D583='User Input'!$C$1,1,0)</f>
        <v>0</v>
      </c>
      <c r="S583" s="2">
        <f t="shared" si="138"/>
        <v>0</v>
      </c>
      <c r="T583" s="2">
        <f t="shared" si="139"/>
        <v>0</v>
      </c>
      <c r="U583" s="2">
        <f t="shared" si="135"/>
        <v>0</v>
      </c>
      <c r="V583" s="2">
        <f t="shared" si="136"/>
        <v>0</v>
      </c>
      <c r="W583" s="9">
        <f t="shared" si="137"/>
        <v>0</v>
      </c>
      <c r="X583" s="221"/>
      <c r="Y583" s="276"/>
      <c r="Z583" s="226"/>
      <c r="AA583" s="235"/>
      <c r="AB583" s="206"/>
      <c r="AC583" s="198"/>
      <c r="AD583" s="198"/>
      <c r="AE583" s="198"/>
      <c r="AF583" s="198"/>
      <c r="AG583" s="216"/>
      <c r="AH583" s="199"/>
      <c r="AI583" s="197"/>
      <c r="AJ583" s="197"/>
      <c r="AK583" s="113"/>
      <c r="AL583" s="113"/>
      <c r="AM583" s="113"/>
      <c r="AN583" s="2">
        <f t="shared" si="140"/>
        <v>0</v>
      </c>
      <c r="AO583" s="2">
        <f t="shared" si="141"/>
        <v>0</v>
      </c>
      <c r="AP583" s="2">
        <f>IF(AA583='User Input'!$C$1,1,0)</f>
        <v>0</v>
      </c>
      <c r="AQ583" s="2">
        <f t="shared" si="129"/>
        <v>0</v>
      </c>
      <c r="AR583" s="2">
        <f t="shared" si="130"/>
        <v>0</v>
      </c>
      <c r="AS583" s="2">
        <f t="shared" si="131"/>
        <v>0</v>
      </c>
      <c r="AT583" s="2">
        <f t="shared" si="132"/>
        <v>0</v>
      </c>
      <c r="AU583" s="9">
        <f t="shared" si="133"/>
        <v>0</v>
      </c>
    </row>
    <row r="584" spans="1:47" s="202" customFormat="1">
      <c r="A584" s="272"/>
      <c r="B584" s="272"/>
      <c r="C584" s="226"/>
      <c r="D584" s="235"/>
      <c r="E584" s="204"/>
      <c r="F584" s="198"/>
      <c r="G584" s="198"/>
      <c r="H584" s="198"/>
      <c r="I584" s="198"/>
      <c r="J584" s="117"/>
      <c r="K584" s="113"/>
      <c r="L584" s="113"/>
      <c r="M584" s="113"/>
      <c r="N584" s="113"/>
      <c r="O584" s="113"/>
      <c r="P584" s="205"/>
      <c r="Q584" s="2">
        <f t="shared" si="134"/>
        <v>0</v>
      </c>
      <c r="R584" s="2">
        <f>IF(D584='User Input'!$C$1,1,0)</f>
        <v>0</v>
      </c>
      <c r="S584" s="2">
        <f t="shared" si="138"/>
        <v>0</v>
      </c>
      <c r="T584" s="2">
        <f t="shared" si="139"/>
        <v>0</v>
      </c>
      <c r="U584" s="2">
        <f t="shared" si="135"/>
        <v>0</v>
      </c>
      <c r="V584" s="2">
        <f t="shared" si="136"/>
        <v>0</v>
      </c>
      <c r="W584" s="9">
        <f t="shared" si="137"/>
        <v>0</v>
      </c>
      <c r="X584" s="221"/>
      <c r="Y584" s="276"/>
      <c r="Z584" s="209"/>
      <c r="AA584" s="235"/>
      <c r="AB584" s="206"/>
      <c r="AC584" s="198"/>
      <c r="AD584" s="198"/>
      <c r="AE584" s="198"/>
      <c r="AF584" s="198"/>
      <c r="AG584" s="216"/>
      <c r="AH584" s="199"/>
      <c r="AI584" s="197"/>
      <c r="AJ584" s="197"/>
      <c r="AK584" s="113"/>
      <c r="AL584" s="113"/>
      <c r="AM584" s="113"/>
      <c r="AN584" s="2">
        <f t="shared" si="140"/>
        <v>0</v>
      </c>
      <c r="AO584" s="2">
        <f t="shared" si="141"/>
        <v>0</v>
      </c>
      <c r="AP584" s="2">
        <f>IF(AA584='User Input'!$C$1,1,0)</f>
        <v>0</v>
      </c>
      <c r="AQ584" s="2">
        <f t="shared" si="129"/>
        <v>0</v>
      </c>
      <c r="AR584" s="2">
        <f t="shared" si="130"/>
        <v>0</v>
      </c>
      <c r="AS584" s="2">
        <f t="shared" si="131"/>
        <v>0</v>
      </c>
      <c r="AT584" s="2">
        <f t="shared" si="132"/>
        <v>0</v>
      </c>
      <c r="AU584" s="9">
        <f t="shared" si="133"/>
        <v>0</v>
      </c>
    </row>
    <row r="585" spans="1:47" s="202" customFormat="1">
      <c r="A585" s="272"/>
      <c r="B585" s="272"/>
      <c r="C585" s="226"/>
      <c r="D585" s="235"/>
      <c r="E585" s="204"/>
      <c r="F585" s="198"/>
      <c r="G585" s="198"/>
      <c r="H585" s="198"/>
      <c r="I585" s="198"/>
      <c r="J585" s="117"/>
      <c r="K585" s="113"/>
      <c r="L585" s="113"/>
      <c r="M585" s="113"/>
      <c r="N585" s="113"/>
      <c r="O585" s="113"/>
      <c r="P585" s="205"/>
      <c r="Q585" s="2">
        <f t="shared" si="134"/>
        <v>0</v>
      </c>
      <c r="R585" s="2">
        <f>IF(D585='User Input'!$C$1,1,0)</f>
        <v>0</v>
      </c>
      <c r="S585" s="2">
        <f t="shared" si="138"/>
        <v>0</v>
      </c>
      <c r="T585" s="2">
        <f t="shared" si="139"/>
        <v>0</v>
      </c>
      <c r="U585" s="2">
        <f t="shared" si="135"/>
        <v>0</v>
      </c>
      <c r="V585" s="2">
        <f t="shared" si="136"/>
        <v>0</v>
      </c>
      <c r="W585" s="9">
        <f t="shared" si="137"/>
        <v>0</v>
      </c>
      <c r="X585" s="221"/>
      <c r="Y585" s="276"/>
      <c r="Z585" s="226"/>
      <c r="AA585" s="235"/>
      <c r="AB585" s="206"/>
      <c r="AC585" s="198"/>
      <c r="AD585" s="198"/>
      <c r="AE585" s="198"/>
      <c r="AF585" s="198"/>
      <c r="AG585" s="216"/>
      <c r="AH585" s="199"/>
      <c r="AI585" s="197"/>
      <c r="AJ585" s="197"/>
      <c r="AK585" s="113"/>
      <c r="AL585" s="113"/>
      <c r="AM585" s="113"/>
      <c r="AN585" s="2">
        <f t="shared" si="140"/>
        <v>0</v>
      </c>
      <c r="AO585" s="2">
        <f t="shared" si="141"/>
        <v>0</v>
      </c>
      <c r="AP585" s="2">
        <f>IF(AA585='User Input'!$C$1,1,0)</f>
        <v>0</v>
      </c>
      <c r="AQ585" s="2">
        <f t="shared" si="129"/>
        <v>0</v>
      </c>
      <c r="AR585" s="2">
        <f t="shared" si="130"/>
        <v>0</v>
      </c>
      <c r="AS585" s="2">
        <f t="shared" si="131"/>
        <v>0</v>
      </c>
      <c r="AT585" s="2">
        <f t="shared" si="132"/>
        <v>0</v>
      </c>
      <c r="AU585" s="9">
        <f t="shared" si="133"/>
        <v>0</v>
      </c>
    </row>
    <row r="586" spans="1:47" s="202" customFormat="1">
      <c r="A586" s="272"/>
      <c r="B586" s="272"/>
      <c r="C586" s="226"/>
      <c r="D586" s="235"/>
      <c r="E586" s="204"/>
      <c r="F586" s="198"/>
      <c r="G586" s="198"/>
      <c r="H586" s="198"/>
      <c r="I586" s="198"/>
      <c r="J586" s="117"/>
      <c r="K586" s="113"/>
      <c r="L586" s="113"/>
      <c r="M586" s="113"/>
      <c r="N586" s="113"/>
      <c r="O586" s="113"/>
      <c r="P586" s="205"/>
      <c r="Q586" s="2">
        <f t="shared" si="134"/>
        <v>0</v>
      </c>
      <c r="R586" s="2">
        <f>IF(D586='User Input'!$C$1,1,0)</f>
        <v>0</v>
      </c>
      <c r="S586" s="2">
        <f t="shared" si="138"/>
        <v>0</v>
      </c>
      <c r="T586" s="2">
        <f t="shared" si="139"/>
        <v>0</v>
      </c>
      <c r="U586" s="2">
        <f t="shared" si="135"/>
        <v>0</v>
      </c>
      <c r="V586" s="2">
        <f t="shared" si="136"/>
        <v>0</v>
      </c>
      <c r="W586" s="9">
        <f t="shared" si="137"/>
        <v>0</v>
      </c>
      <c r="X586" s="221"/>
      <c r="Y586" s="276"/>
      <c r="Z586" s="209"/>
      <c r="AA586" s="235"/>
      <c r="AB586" s="206"/>
      <c r="AC586" s="198"/>
      <c r="AD586" s="198"/>
      <c r="AE586" s="198"/>
      <c r="AF586" s="198"/>
      <c r="AG586" s="216"/>
      <c r="AH586" s="199"/>
      <c r="AI586" s="197"/>
      <c r="AJ586" s="197"/>
      <c r="AK586" s="113"/>
      <c r="AL586" s="113"/>
      <c r="AM586" s="113"/>
      <c r="AN586" s="2">
        <f t="shared" si="140"/>
        <v>0</v>
      </c>
      <c r="AO586" s="2">
        <f t="shared" si="141"/>
        <v>0</v>
      </c>
      <c r="AP586" s="2">
        <f>IF(AA586='User Input'!$C$1,1,0)</f>
        <v>0</v>
      </c>
      <c r="AQ586" s="2">
        <f t="shared" si="129"/>
        <v>0</v>
      </c>
      <c r="AR586" s="2">
        <f t="shared" si="130"/>
        <v>0</v>
      </c>
      <c r="AS586" s="2">
        <f t="shared" si="131"/>
        <v>0</v>
      </c>
      <c r="AT586" s="2">
        <f t="shared" si="132"/>
        <v>0</v>
      </c>
      <c r="AU586" s="9">
        <f t="shared" si="133"/>
        <v>0</v>
      </c>
    </row>
    <row r="587" spans="1:47" s="202" customFormat="1">
      <c r="A587" s="272"/>
      <c r="B587" s="272"/>
      <c r="C587" s="226"/>
      <c r="D587" s="235"/>
      <c r="E587" s="204"/>
      <c r="F587" s="198"/>
      <c r="G587" s="198"/>
      <c r="H587" s="198"/>
      <c r="I587" s="198"/>
      <c r="J587" s="117"/>
      <c r="K587" s="113"/>
      <c r="L587" s="113"/>
      <c r="M587" s="113"/>
      <c r="N587" s="113"/>
      <c r="O587" s="113"/>
      <c r="P587" s="205"/>
      <c r="Q587" s="2">
        <f t="shared" si="134"/>
        <v>0</v>
      </c>
      <c r="R587" s="2">
        <f>IF(D587='User Input'!$C$1,1,0)</f>
        <v>0</v>
      </c>
      <c r="S587" s="2">
        <f t="shared" si="138"/>
        <v>0</v>
      </c>
      <c r="T587" s="2">
        <f t="shared" si="139"/>
        <v>0</v>
      </c>
      <c r="U587" s="2">
        <f t="shared" si="135"/>
        <v>0</v>
      </c>
      <c r="V587" s="2">
        <f t="shared" si="136"/>
        <v>0</v>
      </c>
      <c r="W587" s="9">
        <f t="shared" si="137"/>
        <v>0</v>
      </c>
      <c r="X587" s="221"/>
      <c r="Y587" s="276"/>
      <c r="Z587" s="209"/>
      <c r="AA587" s="235"/>
      <c r="AB587" s="206"/>
      <c r="AC587" s="198"/>
      <c r="AD587" s="198"/>
      <c r="AE587" s="198"/>
      <c r="AF587" s="198"/>
      <c r="AG587" s="216"/>
      <c r="AH587" s="199"/>
      <c r="AI587" s="197"/>
      <c r="AJ587" s="197"/>
      <c r="AK587" s="113"/>
      <c r="AL587" s="113"/>
      <c r="AM587" s="113"/>
      <c r="AN587" s="2">
        <f t="shared" si="140"/>
        <v>0</v>
      </c>
      <c r="AO587" s="2">
        <f t="shared" si="141"/>
        <v>0</v>
      </c>
      <c r="AP587" s="2">
        <f>IF(AA587='User Input'!$C$1,1,0)</f>
        <v>0</v>
      </c>
      <c r="AQ587" s="2">
        <f t="shared" si="129"/>
        <v>0</v>
      </c>
      <c r="AR587" s="2">
        <f t="shared" si="130"/>
        <v>0</v>
      </c>
      <c r="AS587" s="2">
        <f t="shared" si="131"/>
        <v>0</v>
      </c>
      <c r="AT587" s="2">
        <f t="shared" si="132"/>
        <v>0</v>
      </c>
      <c r="AU587" s="9">
        <f t="shared" si="133"/>
        <v>0</v>
      </c>
    </row>
    <row r="588" spans="1:47" s="202" customFormat="1">
      <c r="A588" s="272"/>
      <c r="B588" s="272"/>
      <c r="C588" s="226"/>
      <c r="D588" s="235"/>
      <c r="E588" s="204"/>
      <c r="F588" s="198"/>
      <c r="G588" s="198"/>
      <c r="H588" s="198"/>
      <c r="I588" s="198"/>
      <c r="J588" s="117"/>
      <c r="K588" s="113"/>
      <c r="L588" s="113"/>
      <c r="M588" s="113"/>
      <c r="N588" s="113"/>
      <c r="O588" s="113"/>
      <c r="P588" s="205"/>
      <c r="Q588" s="2">
        <f t="shared" si="134"/>
        <v>0</v>
      </c>
      <c r="R588" s="2">
        <f>IF(D588='User Input'!$C$1,1,0)</f>
        <v>0</v>
      </c>
      <c r="S588" s="2">
        <f t="shared" si="138"/>
        <v>0</v>
      </c>
      <c r="T588" s="2">
        <f t="shared" si="139"/>
        <v>0</v>
      </c>
      <c r="U588" s="2">
        <f t="shared" si="135"/>
        <v>0</v>
      </c>
      <c r="V588" s="2">
        <f t="shared" si="136"/>
        <v>0</v>
      </c>
      <c r="W588" s="9">
        <f t="shared" si="137"/>
        <v>0</v>
      </c>
      <c r="X588" s="221"/>
      <c r="Y588" s="276"/>
      <c r="Z588" s="226"/>
      <c r="AA588" s="235"/>
      <c r="AB588" s="206"/>
      <c r="AC588" s="198"/>
      <c r="AD588" s="198"/>
      <c r="AE588" s="198"/>
      <c r="AF588" s="198"/>
      <c r="AG588" s="216"/>
      <c r="AH588" s="199"/>
      <c r="AI588" s="197"/>
      <c r="AJ588" s="197"/>
      <c r="AK588" s="113"/>
      <c r="AL588" s="113"/>
      <c r="AM588" s="113"/>
      <c r="AN588" s="2">
        <f t="shared" si="140"/>
        <v>0</v>
      </c>
      <c r="AO588" s="2">
        <f t="shared" si="141"/>
        <v>0</v>
      </c>
      <c r="AP588" s="2">
        <f>IF(AA588='User Input'!$C$1,1,0)</f>
        <v>0</v>
      </c>
      <c r="AQ588" s="2">
        <f t="shared" si="129"/>
        <v>0</v>
      </c>
      <c r="AR588" s="2">
        <f t="shared" si="130"/>
        <v>0</v>
      </c>
      <c r="AS588" s="2">
        <f t="shared" si="131"/>
        <v>0</v>
      </c>
      <c r="AT588" s="2">
        <f t="shared" si="132"/>
        <v>0</v>
      </c>
      <c r="AU588" s="9">
        <f t="shared" si="133"/>
        <v>0</v>
      </c>
    </row>
    <row r="589" spans="1:47" s="202" customFormat="1">
      <c r="A589" s="272"/>
      <c r="B589" s="272"/>
      <c r="C589" s="226"/>
      <c r="D589" s="235"/>
      <c r="E589" s="204"/>
      <c r="F589" s="198"/>
      <c r="G589" s="198"/>
      <c r="H589" s="198"/>
      <c r="I589" s="198"/>
      <c r="J589" s="117"/>
      <c r="K589" s="113"/>
      <c r="L589" s="113"/>
      <c r="M589" s="113"/>
      <c r="N589" s="113"/>
      <c r="O589" s="113"/>
      <c r="P589" s="205"/>
      <c r="Q589" s="2">
        <f t="shared" si="134"/>
        <v>0</v>
      </c>
      <c r="R589" s="2">
        <f>IF(D589='User Input'!$C$1,1,0)</f>
        <v>0</v>
      </c>
      <c r="S589" s="2">
        <f t="shared" si="138"/>
        <v>0</v>
      </c>
      <c r="T589" s="2">
        <f t="shared" si="139"/>
        <v>0</v>
      </c>
      <c r="U589" s="2">
        <f t="shared" si="135"/>
        <v>0</v>
      </c>
      <c r="V589" s="2">
        <f t="shared" si="136"/>
        <v>0</v>
      </c>
      <c r="W589" s="9">
        <f t="shared" si="137"/>
        <v>0</v>
      </c>
      <c r="X589" s="221"/>
      <c r="Y589" s="276"/>
      <c r="Z589" s="226"/>
      <c r="AA589" s="235"/>
      <c r="AB589" s="206"/>
      <c r="AC589" s="198"/>
      <c r="AD589" s="198"/>
      <c r="AE589" s="198"/>
      <c r="AF589" s="198"/>
      <c r="AG589" s="216"/>
      <c r="AH589" s="199"/>
      <c r="AI589" s="197"/>
      <c r="AJ589" s="197"/>
      <c r="AK589" s="113"/>
      <c r="AL589" s="113"/>
      <c r="AM589" s="113"/>
      <c r="AN589" s="2">
        <f t="shared" si="140"/>
        <v>0</v>
      </c>
      <c r="AO589" s="2">
        <f t="shared" si="141"/>
        <v>0</v>
      </c>
      <c r="AP589" s="2">
        <f>IF(AA589='User Input'!$C$1,1,0)</f>
        <v>0</v>
      </c>
      <c r="AQ589" s="2">
        <f t="shared" si="129"/>
        <v>0</v>
      </c>
      <c r="AR589" s="2">
        <f t="shared" si="130"/>
        <v>0</v>
      </c>
      <c r="AS589" s="2">
        <f t="shared" si="131"/>
        <v>0</v>
      </c>
      <c r="AT589" s="2">
        <f t="shared" si="132"/>
        <v>0</v>
      </c>
      <c r="AU589" s="9">
        <f t="shared" si="133"/>
        <v>0</v>
      </c>
    </row>
    <row r="590" spans="1:47" s="202" customFormat="1">
      <c r="A590" s="272"/>
      <c r="B590" s="272"/>
      <c r="C590" s="226"/>
      <c r="D590" s="235"/>
      <c r="E590" s="204"/>
      <c r="F590" s="198"/>
      <c r="G590" s="198"/>
      <c r="H590" s="198"/>
      <c r="I590" s="198"/>
      <c r="J590" s="117"/>
      <c r="K590" s="113"/>
      <c r="L590" s="113"/>
      <c r="M590" s="113"/>
      <c r="N590" s="113"/>
      <c r="O590" s="113"/>
      <c r="P590" s="205"/>
      <c r="Q590" s="2">
        <f t="shared" si="134"/>
        <v>0</v>
      </c>
      <c r="R590" s="2">
        <f>IF(D590='User Input'!$C$1,1,0)</f>
        <v>0</v>
      </c>
      <c r="S590" s="2">
        <f t="shared" si="138"/>
        <v>0</v>
      </c>
      <c r="T590" s="2">
        <f t="shared" si="139"/>
        <v>0</v>
      </c>
      <c r="U590" s="2">
        <f t="shared" si="135"/>
        <v>0</v>
      </c>
      <c r="V590" s="2">
        <f t="shared" si="136"/>
        <v>0</v>
      </c>
      <c r="W590" s="9">
        <f t="shared" si="137"/>
        <v>0</v>
      </c>
      <c r="X590" s="221"/>
      <c r="Y590" s="276"/>
      <c r="Z590" s="209"/>
      <c r="AA590" s="235"/>
      <c r="AB590" s="206"/>
      <c r="AC590" s="198"/>
      <c r="AD590" s="198"/>
      <c r="AE590" s="198"/>
      <c r="AF590" s="198"/>
      <c r="AG590" s="216"/>
      <c r="AH590" s="199"/>
      <c r="AI590" s="197"/>
      <c r="AJ590" s="197"/>
      <c r="AK590" s="113"/>
      <c r="AL590" s="113"/>
      <c r="AM590" s="113"/>
      <c r="AN590" s="2">
        <f t="shared" si="140"/>
        <v>0</v>
      </c>
      <c r="AO590" s="2">
        <f t="shared" si="141"/>
        <v>0</v>
      </c>
      <c r="AP590" s="2">
        <f>IF(AA590='User Input'!$C$1,1,0)</f>
        <v>0</v>
      </c>
      <c r="AQ590" s="2">
        <f t="shared" si="129"/>
        <v>0</v>
      </c>
      <c r="AR590" s="2">
        <f t="shared" si="130"/>
        <v>0</v>
      </c>
      <c r="AS590" s="2">
        <f t="shared" si="131"/>
        <v>0</v>
      </c>
      <c r="AT590" s="2">
        <f t="shared" si="132"/>
        <v>0</v>
      </c>
      <c r="AU590" s="9">
        <f t="shared" si="133"/>
        <v>0</v>
      </c>
    </row>
    <row r="591" spans="1:47" s="202" customFormat="1">
      <c r="A591" s="272"/>
      <c r="B591" s="272"/>
      <c r="C591" s="226"/>
      <c r="D591" s="235"/>
      <c r="E591" s="204"/>
      <c r="F591" s="198"/>
      <c r="G591" s="198"/>
      <c r="H591" s="198"/>
      <c r="I591" s="198"/>
      <c r="J591" s="117"/>
      <c r="K591" s="113"/>
      <c r="L591" s="113"/>
      <c r="M591" s="113"/>
      <c r="N591" s="113"/>
      <c r="O591" s="113"/>
      <c r="P591" s="205"/>
      <c r="Q591" s="2">
        <f t="shared" si="134"/>
        <v>0</v>
      </c>
      <c r="R591" s="2">
        <f>IF(D591='User Input'!$C$1,1,0)</f>
        <v>0</v>
      </c>
      <c r="S591" s="2">
        <f t="shared" si="138"/>
        <v>0</v>
      </c>
      <c r="T591" s="2">
        <f t="shared" si="139"/>
        <v>0</v>
      </c>
      <c r="U591" s="2">
        <f t="shared" si="135"/>
        <v>0</v>
      </c>
      <c r="V591" s="2">
        <f t="shared" si="136"/>
        <v>0</v>
      </c>
      <c r="W591" s="9">
        <f t="shared" si="137"/>
        <v>0</v>
      </c>
      <c r="X591" s="221"/>
      <c r="Y591" s="276"/>
      <c r="Z591" s="209"/>
      <c r="AA591" s="235"/>
      <c r="AB591" s="206"/>
      <c r="AC591" s="198"/>
      <c r="AD591" s="198"/>
      <c r="AE591" s="198"/>
      <c r="AF591" s="198"/>
      <c r="AG591" s="216"/>
      <c r="AH591" s="199"/>
      <c r="AI591" s="197"/>
      <c r="AJ591" s="197"/>
      <c r="AK591" s="113"/>
      <c r="AL591" s="113"/>
      <c r="AM591" s="113"/>
      <c r="AN591" s="2">
        <f t="shared" si="140"/>
        <v>0</v>
      </c>
      <c r="AO591" s="2">
        <f t="shared" si="141"/>
        <v>0</v>
      </c>
      <c r="AP591" s="2">
        <f>IF(AA591='User Input'!$C$1,1,0)</f>
        <v>0</v>
      </c>
      <c r="AQ591" s="2">
        <f t="shared" si="129"/>
        <v>0</v>
      </c>
      <c r="AR591" s="2">
        <f t="shared" si="130"/>
        <v>0</v>
      </c>
      <c r="AS591" s="2">
        <f t="shared" si="131"/>
        <v>0</v>
      </c>
      <c r="AT591" s="2">
        <f t="shared" si="132"/>
        <v>0</v>
      </c>
      <c r="AU591" s="9">
        <f t="shared" si="133"/>
        <v>0</v>
      </c>
    </row>
    <row r="592" spans="1:47" s="202" customFormat="1">
      <c r="A592" s="272"/>
      <c r="B592" s="272"/>
      <c r="C592" s="226"/>
      <c r="D592" s="235"/>
      <c r="E592" s="204"/>
      <c r="F592" s="198"/>
      <c r="G592" s="198"/>
      <c r="H592" s="198"/>
      <c r="I592" s="198"/>
      <c r="J592" s="117"/>
      <c r="K592" s="113"/>
      <c r="L592" s="113"/>
      <c r="M592" s="113"/>
      <c r="N592" s="113"/>
      <c r="O592" s="113"/>
      <c r="P592" s="205"/>
      <c r="Q592" s="2">
        <f t="shared" si="134"/>
        <v>0</v>
      </c>
      <c r="R592" s="2">
        <f>IF(D592='User Input'!$C$1,1,0)</f>
        <v>0</v>
      </c>
      <c r="S592" s="2">
        <f t="shared" si="138"/>
        <v>0</v>
      </c>
      <c r="T592" s="2">
        <f t="shared" si="139"/>
        <v>0</v>
      </c>
      <c r="U592" s="2">
        <f t="shared" si="135"/>
        <v>0</v>
      </c>
      <c r="V592" s="2">
        <f t="shared" si="136"/>
        <v>0</v>
      </c>
      <c r="W592" s="9">
        <f t="shared" si="137"/>
        <v>0</v>
      </c>
      <c r="X592" s="221"/>
      <c r="Y592" s="276"/>
      <c r="Z592" s="209"/>
      <c r="AA592" s="235"/>
      <c r="AB592" s="206"/>
      <c r="AC592" s="198"/>
      <c r="AD592" s="198"/>
      <c r="AE592" s="198"/>
      <c r="AF592" s="198"/>
      <c r="AG592" s="216"/>
      <c r="AH592" s="199"/>
      <c r="AI592" s="197"/>
      <c r="AJ592" s="197"/>
      <c r="AK592" s="113"/>
      <c r="AL592" s="113"/>
      <c r="AM592" s="113"/>
      <c r="AN592" s="2">
        <f t="shared" si="140"/>
        <v>0</v>
      </c>
      <c r="AO592" s="2">
        <f t="shared" si="141"/>
        <v>0</v>
      </c>
      <c r="AP592" s="2">
        <f>IF(AA592='User Input'!$C$1,1,0)</f>
        <v>0</v>
      </c>
      <c r="AQ592" s="2">
        <f t="shared" si="129"/>
        <v>0</v>
      </c>
      <c r="AR592" s="2">
        <f t="shared" si="130"/>
        <v>0</v>
      </c>
      <c r="AS592" s="2">
        <f t="shared" si="131"/>
        <v>0</v>
      </c>
      <c r="AT592" s="2">
        <f t="shared" si="132"/>
        <v>0</v>
      </c>
      <c r="AU592" s="9">
        <f t="shared" si="133"/>
        <v>0</v>
      </c>
    </row>
    <row r="593" spans="1:47" s="202" customFormat="1">
      <c r="A593" s="272"/>
      <c r="B593" s="272"/>
      <c r="C593" s="226"/>
      <c r="D593" s="235"/>
      <c r="E593" s="204"/>
      <c r="F593" s="198"/>
      <c r="G593" s="198"/>
      <c r="H593" s="198"/>
      <c r="I593" s="198"/>
      <c r="J593" s="117"/>
      <c r="K593" s="113"/>
      <c r="L593" s="113"/>
      <c r="M593" s="113"/>
      <c r="N593" s="113"/>
      <c r="O593" s="113"/>
      <c r="P593" s="205"/>
      <c r="Q593" s="2">
        <f t="shared" si="134"/>
        <v>0</v>
      </c>
      <c r="R593" s="2">
        <f>IF(D593='User Input'!$C$1,1,0)</f>
        <v>0</v>
      </c>
      <c r="S593" s="2">
        <f t="shared" si="138"/>
        <v>0</v>
      </c>
      <c r="T593" s="2">
        <f t="shared" si="139"/>
        <v>0</v>
      </c>
      <c r="U593" s="2">
        <f t="shared" si="135"/>
        <v>0</v>
      </c>
      <c r="V593" s="2">
        <f t="shared" si="136"/>
        <v>0</v>
      </c>
      <c r="W593" s="9">
        <f t="shared" si="137"/>
        <v>0</v>
      </c>
      <c r="X593" s="221"/>
      <c r="Y593" s="276"/>
      <c r="Z593" s="209"/>
      <c r="AA593" s="235"/>
      <c r="AB593" s="206"/>
      <c r="AC593" s="198"/>
      <c r="AD593" s="198"/>
      <c r="AE593" s="198"/>
      <c r="AF593" s="198"/>
      <c r="AG593" s="216"/>
      <c r="AH593" s="199"/>
      <c r="AI593" s="197"/>
      <c r="AJ593" s="197"/>
      <c r="AK593" s="113"/>
      <c r="AL593" s="113"/>
      <c r="AM593" s="113"/>
      <c r="AN593" s="2">
        <f t="shared" si="140"/>
        <v>0</v>
      </c>
      <c r="AO593" s="2">
        <f t="shared" si="141"/>
        <v>0</v>
      </c>
      <c r="AP593" s="2">
        <f>IF(AA593='User Input'!$C$1,1,0)</f>
        <v>0</v>
      </c>
      <c r="AQ593" s="2">
        <f t="shared" si="129"/>
        <v>0</v>
      </c>
      <c r="AR593" s="2">
        <f t="shared" si="130"/>
        <v>0</v>
      </c>
      <c r="AS593" s="2">
        <f t="shared" si="131"/>
        <v>0</v>
      </c>
      <c r="AT593" s="2">
        <f t="shared" si="132"/>
        <v>0</v>
      </c>
      <c r="AU593" s="9">
        <f t="shared" si="133"/>
        <v>0</v>
      </c>
    </row>
    <row r="594" spans="1:47" s="202" customFormat="1">
      <c r="A594" s="272"/>
      <c r="B594" s="272"/>
      <c r="C594" s="226"/>
      <c r="D594" s="235"/>
      <c r="E594" s="204"/>
      <c r="F594" s="198"/>
      <c r="G594" s="198"/>
      <c r="H594" s="198"/>
      <c r="I594" s="198"/>
      <c r="J594" s="117"/>
      <c r="K594" s="113"/>
      <c r="L594" s="113"/>
      <c r="M594" s="113"/>
      <c r="N594" s="113"/>
      <c r="O594" s="113"/>
      <c r="P594" s="205"/>
      <c r="Q594" s="2">
        <f t="shared" si="134"/>
        <v>0</v>
      </c>
      <c r="R594" s="2">
        <f>IF(D594='User Input'!$C$1,1,0)</f>
        <v>0</v>
      </c>
      <c r="S594" s="2">
        <f t="shared" si="138"/>
        <v>0</v>
      </c>
      <c r="T594" s="2">
        <f t="shared" si="139"/>
        <v>0</v>
      </c>
      <c r="U594" s="2">
        <f t="shared" si="135"/>
        <v>0</v>
      </c>
      <c r="V594" s="2">
        <f t="shared" si="136"/>
        <v>0</v>
      </c>
      <c r="W594" s="9">
        <f t="shared" si="137"/>
        <v>0</v>
      </c>
      <c r="X594" s="221"/>
      <c r="Y594" s="276"/>
      <c r="Z594" s="209"/>
      <c r="AA594" s="235"/>
      <c r="AB594" s="206"/>
      <c r="AC594" s="198"/>
      <c r="AD594" s="198"/>
      <c r="AE594" s="198"/>
      <c r="AF594" s="198"/>
      <c r="AG594" s="216"/>
      <c r="AH594" s="199"/>
      <c r="AI594" s="197"/>
      <c r="AJ594" s="197"/>
      <c r="AK594" s="113"/>
      <c r="AL594" s="113"/>
      <c r="AM594" s="113"/>
      <c r="AN594" s="2">
        <f t="shared" si="140"/>
        <v>0</v>
      </c>
      <c r="AO594" s="2">
        <f t="shared" si="141"/>
        <v>0</v>
      </c>
      <c r="AP594" s="2">
        <f>IF(AA594='User Input'!$C$1,1,0)</f>
        <v>0</v>
      </c>
      <c r="AQ594" s="2">
        <f t="shared" si="129"/>
        <v>0</v>
      </c>
      <c r="AR594" s="2">
        <f t="shared" si="130"/>
        <v>0</v>
      </c>
      <c r="AS594" s="2">
        <f t="shared" si="131"/>
        <v>0</v>
      </c>
      <c r="AT594" s="2">
        <f t="shared" si="132"/>
        <v>0</v>
      </c>
      <c r="AU594" s="9">
        <f t="shared" si="133"/>
        <v>0</v>
      </c>
    </row>
    <row r="595" spans="1:47" s="202" customFormat="1">
      <c r="A595" s="272"/>
      <c r="B595" s="272"/>
      <c r="C595" s="226"/>
      <c r="D595" s="235"/>
      <c r="E595" s="204"/>
      <c r="F595" s="198"/>
      <c r="G595" s="198"/>
      <c r="H595" s="198"/>
      <c r="I595" s="198"/>
      <c r="J595" s="117"/>
      <c r="K595" s="113"/>
      <c r="L595" s="113"/>
      <c r="M595" s="113"/>
      <c r="N595" s="113"/>
      <c r="O595" s="113"/>
      <c r="P595" s="205"/>
      <c r="Q595" s="2">
        <f t="shared" si="134"/>
        <v>0</v>
      </c>
      <c r="R595" s="2">
        <f>IF(D595='User Input'!$C$1,1,0)</f>
        <v>0</v>
      </c>
      <c r="S595" s="2">
        <f t="shared" si="138"/>
        <v>0</v>
      </c>
      <c r="T595" s="2">
        <f t="shared" si="139"/>
        <v>0</v>
      </c>
      <c r="U595" s="2">
        <f t="shared" si="135"/>
        <v>0</v>
      </c>
      <c r="V595" s="2">
        <f t="shared" si="136"/>
        <v>0</v>
      </c>
      <c r="W595" s="9">
        <f t="shared" si="137"/>
        <v>0</v>
      </c>
      <c r="X595" s="221"/>
      <c r="Y595" s="276"/>
      <c r="Z595" s="209"/>
      <c r="AA595" s="235"/>
      <c r="AB595" s="206"/>
      <c r="AC595" s="198"/>
      <c r="AD595" s="198"/>
      <c r="AE595" s="198"/>
      <c r="AF595" s="198"/>
      <c r="AG595" s="216"/>
      <c r="AH595" s="199"/>
      <c r="AI595" s="197"/>
      <c r="AJ595" s="197"/>
      <c r="AK595" s="113"/>
      <c r="AL595" s="113"/>
      <c r="AM595" s="113"/>
      <c r="AN595" s="2">
        <f t="shared" si="140"/>
        <v>0</v>
      </c>
      <c r="AO595" s="2">
        <f t="shared" si="141"/>
        <v>0</v>
      </c>
      <c r="AP595" s="2">
        <f>IF(AA595='User Input'!$C$1,1,0)</f>
        <v>0</v>
      </c>
      <c r="AQ595" s="2">
        <f t="shared" si="129"/>
        <v>0</v>
      </c>
      <c r="AR595" s="2">
        <f t="shared" si="130"/>
        <v>0</v>
      </c>
      <c r="AS595" s="2">
        <f t="shared" si="131"/>
        <v>0</v>
      </c>
      <c r="AT595" s="2">
        <f t="shared" si="132"/>
        <v>0</v>
      </c>
      <c r="AU595" s="9">
        <f t="shared" si="133"/>
        <v>0</v>
      </c>
    </row>
    <row r="596" spans="1:47" s="202" customFormat="1">
      <c r="A596" s="272"/>
      <c r="B596" s="272"/>
      <c r="C596" s="226"/>
      <c r="D596" s="235"/>
      <c r="E596" s="204"/>
      <c r="F596" s="198"/>
      <c r="G596" s="198"/>
      <c r="H596" s="198"/>
      <c r="I596" s="198"/>
      <c r="J596" s="117"/>
      <c r="K596" s="113"/>
      <c r="L596" s="113"/>
      <c r="M596" s="113"/>
      <c r="N596" s="113"/>
      <c r="O596" s="113"/>
      <c r="P596" s="205"/>
      <c r="Q596" s="2">
        <f t="shared" si="134"/>
        <v>0</v>
      </c>
      <c r="R596" s="2">
        <f>IF(D596='User Input'!$C$1,1,0)</f>
        <v>0</v>
      </c>
      <c r="S596" s="2">
        <f t="shared" si="138"/>
        <v>0</v>
      </c>
      <c r="T596" s="2">
        <f t="shared" si="139"/>
        <v>0</v>
      </c>
      <c r="U596" s="2">
        <f t="shared" si="135"/>
        <v>0</v>
      </c>
      <c r="V596" s="2">
        <f t="shared" si="136"/>
        <v>0</v>
      </c>
      <c r="W596" s="9">
        <f t="shared" si="137"/>
        <v>0</v>
      </c>
      <c r="X596" s="221"/>
      <c r="Y596" s="276"/>
      <c r="Z596" s="209"/>
      <c r="AA596" s="235"/>
      <c r="AB596" s="206"/>
      <c r="AC596" s="198"/>
      <c r="AD596" s="198"/>
      <c r="AE596" s="198"/>
      <c r="AF596" s="198"/>
      <c r="AG596" s="216"/>
      <c r="AH596" s="199"/>
      <c r="AI596" s="197"/>
      <c r="AJ596" s="197"/>
      <c r="AK596" s="113"/>
      <c r="AL596" s="113"/>
      <c r="AM596" s="113"/>
      <c r="AN596" s="2">
        <f t="shared" si="140"/>
        <v>0</v>
      </c>
      <c r="AO596" s="2">
        <f t="shared" si="141"/>
        <v>0</v>
      </c>
      <c r="AP596" s="2">
        <f>IF(AA596='User Input'!$C$1,1,0)</f>
        <v>0</v>
      </c>
      <c r="AQ596" s="2">
        <f t="shared" si="129"/>
        <v>0</v>
      </c>
      <c r="AR596" s="2">
        <f t="shared" si="130"/>
        <v>0</v>
      </c>
      <c r="AS596" s="2">
        <f t="shared" si="131"/>
        <v>0</v>
      </c>
      <c r="AT596" s="2">
        <f t="shared" si="132"/>
        <v>0</v>
      </c>
      <c r="AU596" s="9">
        <f t="shared" si="133"/>
        <v>0</v>
      </c>
    </row>
    <row r="597" spans="1:47" s="202" customFormat="1">
      <c r="A597" s="272"/>
      <c r="B597" s="272"/>
      <c r="C597" s="226"/>
      <c r="D597" s="235"/>
      <c r="E597" s="204"/>
      <c r="F597" s="198"/>
      <c r="G597" s="198"/>
      <c r="H597" s="198"/>
      <c r="I597" s="198"/>
      <c r="J597" s="117"/>
      <c r="K597" s="113"/>
      <c r="L597" s="113"/>
      <c r="M597" s="113"/>
      <c r="N597" s="113"/>
      <c r="O597" s="113"/>
      <c r="P597" s="205"/>
      <c r="Q597" s="2">
        <f t="shared" si="134"/>
        <v>0</v>
      </c>
      <c r="R597" s="2">
        <f>IF(D597='User Input'!$C$1,1,0)</f>
        <v>0</v>
      </c>
      <c r="S597" s="2">
        <f t="shared" si="138"/>
        <v>0</v>
      </c>
      <c r="T597" s="2">
        <f t="shared" si="139"/>
        <v>0</v>
      </c>
      <c r="U597" s="2">
        <f t="shared" si="135"/>
        <v>0</v>
      </c>
      <c r="V597" s="2">
        <f t="shared" si="136"/>
        <v>0</v>
      </c>
      <c r="W597" s="9">
        <f t="shared" si="137"/>
        <v>0</v>
      </c>
      <c r="X597" s="221"/>
      <c r="Y597" s="276"/>
      <c r="Z597" s="209"/>
      <c r="AA597" s="235"/>
      <c r="AB597" s="206"/>
      <c r="AC597" s="198"/>
      <c r="AD597" s="198"/>
      <c r="AE597" s="198"/>
      <c r="AF597" s="198"/>
      <c r="AG597" s="216"/>
      <c r="AH597" s="199"/>
      <c r="AI597" s="197"/>
      <c r="AJ597" s="197"/>
      <c r="AK597" s="113"/>
      <c r="AL597" s="113"/>
      <c r="AM597" s="113"/>
      <c r="AN597" s="2">
        <f t="shared" si="140"/>
        <v>0</v>
      </c>
      <c r="AO597" s="2">
        <f t="shared" si="141"/>
        <v>0</v>
      </c>
      <c r="AP597" s="2">
        <f>IF(AA597='User Input'!$C$1,1,0)</f>
        <v>0</v>
      </c>
      <c r="AQ597" s="2">
        <f t="shared" si="129"/>
        <v>0</v>
      </c>
      <c r="AR597" s="2">
        <f t="shared" si="130"/>
        <v>0</v>
      </c>
      <c r="AS597" s="2">
        <f t="shared" si="131"/>
        <v>0</v>
      </c>
      <c r="AT597" s="2">
        <f t="shared" si="132"/>
        <v>0</v>
      </c>
      <c r="AU597" s="9">
        <f t="shared" si="133"/>
        <v>0</v>
      </c>
    </row>
    <row r="598" spans="1:47" s="202" customFormat="1">
      <c r="A598" s="272"/>
      <c r="B598" s="272"/>
      <c r="C598" s="226"/>
      <c r="D598" s="235"/>
      <c r="E598" s="204"/>
      <c r="F598" s="198"/>
      <c r="G598" s="198"/>
      <c r="H598" s="198"/>
      <c r="I598" s="198"/>
      <c r="J598" s="117"/>
      <c r="K598" s="113"/>
      <c r="L598" s="113"/>
      <c r="M598" s="113"/>
      <c r="N598" s="113"/>
      <c r="O598" s="113"/>
      <c r="P598" s="205"/>
      <c r="Q598" s="2">
        <f t="shared" si="134"/>
        <v>0</v>
      </c>
      <c r="R598" s="2">
        <f>IF(D598='User Input'!$C$1,1,0)</f>
        <v>0</v>
      </c>
      <c r="S598" s="2">
        <f t="shared" si="138"/>
        <v>0</v>
      </c>
      <c r="T598" s="2">
        <f t="shared" si="139"/>
        <v>0</v>
      </c>
      <c r="U598" s="2">
        <f t="shared" si="135"/>
        <v>0</v>
      </c>
      <c r="V598" s="2">
        <f t="shared" si="136"/>
        <v>0</v>
      </c>
      <c r="W598" s="9">
        <f t="shared" si="137"/>
        <v>0</v>
      </c>
      <c r="X598" s="221"/>
      <c r="Y598" s="276"/>
      <c r="Z598" s="226"/>
      <c r="AA598" s="235"/>
      <c r="AB598" s="206"/>
      <c r="AC598" s="198"/>
      <c r="AD598" s="198"/>
      <c r="AE598" s="198"/>
      <c r="AF598" s="198"/>
      <c r="AG598" s="216"/>
      <c r="AH598" s="199"/>
      <c r="AI598" s="197"/>
      <c r="AJ598" s="197"/>
      <c r="AK598" s="113"/>
      <c r="AL598" s="113"/>
      <c r="AM598" s="113"/>
      <c r="AN598" s="2">
        <f t="shared" si="140"/>
        <v>0</v>
      </c>
      <c r="AO598" s="2">
        <f t="shared" si="141"/>
        <v>0</v>
      </c>
      <c r="AP598" s="2">
        <f>IF(AA598='User Input'!$C$1,1,0)</f>
        <v>0</v>
      </c>
      <c r="AQ598" s="2">
        <f t="shared" si="129"/>
        <v>0</v>
      </c>
      <c r="AR598" s="2">
        <f t="shared" si="130"/>
        <v>0</v>
      </c>
      <c r="AS598" s="2">
        <f t="shared" si="131"/>
        <v>0</v>
      </c>
      <c r="AT598" s="2">
        <f t="shared" si="132"/>
        <v>0</v>
      </c>
      <c r="AU598" s="9">
        <f t="shared" si="133"/>
        <v>0</v>
      </c>
    </row>
    <row r="599" spans="1:47" s="202" customFormat="1">
      <c r="A599" s="272"/>
      <c r="B599" s="272"/>
      <c r="C599" s="226"/>
      <c r="D599" s="235"/>
      <c r="E599" s="204"/>
      <c r="F599" s="198"/>
      <c r="G599" s="198"/>
      <c r="H599" s="198"/>
      <c r="I599" s="198"/>
      <c r="J599" s="117"/>
      <c r="K599" s="113"/>
      <c r="L599" s="113"/>
      <c r="M599" s="113"/>
      <c r="N599" s="113"/>
      <c r="O599" s="113"/>
      <c r="P599" s="205"/>
      <c r="Q599" s="2">
        <f t="shared" si="134"/>
        <v>0</v>
      </c>
      <c r="R599" s="2">
        <f>IF(D599='User Input'!$C$1,1,0)</f>
        <v>0</v>
      </c>
      <c r="S599" s="2">
        <f t="shared" si="138"/>
        <v>0</v>
      </c>
      <c r="T599" s="2">
        <f t="shared" si="139"/>
        <v>0</v>
      </c>
      <c r="U599" s="2">
        <f t="shared" si="135"/>
        <v>0</v>
      </c>
      <c r="V599" s="2">
        <f t="shared" si="136"/>
        <v>0</v>
      </c>
      <c r="W599" s="9">
        <f t="shared" si="137"/>
        <v>0</v>
      </c>
      <c r="X599" s="221"/>
      <c r="Y599" s="276"/>
      <c r="Z599" s="226"/>
      <c r="AA599" s="235"/>
      <c r="AB599" s="206"/>
      <c r="AC599" s="198"/>
      <c r="AD599" s="198"/>
      <c r="AE599" s="198"/>
      <c r="AF599" s="198"/>
      <c r="AG599" s="216"/>
      <c r="AH599" s="199"/>
      <c r="AI599" s="197"/>
      <c r="AJ599" s="197"/>
      <c r="AK599" s="113"/>
      <c r="AL599" s="113"/>
      <c r="AM599" s="113"/>
      <c r="AN599" s="2">
        <f t="shared" si="140"/>
        <v>0</v>
      </c>
      <c r="AO599" s="2">
        <f t="shared" si="141"/>
        <v>0</v>
      </c>
      <c r="AP599" s="2">
        <f>IF(AA599='User Input'!$C$1,1,0)</f>
        <v>0</v>
      </c>
      <c r="AQ599" s="2">
        <f t="shared" si="129"/>
        <v>0</v>
      </c>
      <c r="AR599" s="2">
        <f t="shared" si="130"/>
        <v>0</v>
      </c>
      <c r="AS599" s="2">
        <f t="shared" si="131"/>
        <v>0</v>
      </c>
      <c r="AT599" s="2">
        <f t="shared" si="132"/>
        <v>0</v>
      </c>
      <c r="AU599" s="9">
        <f t="shared" si="133"/>
        <v>0</v>
      </c>
    </row>
    <row r="600" spans="1:47" s="202" customFormat="1">
      <c r="A600" s="272"/>
      <c r="B600" s="272"/>
      <c r="C600" s="226"/>
      <c r="D600" s="235"/>
      <c r="E600" s="204"/>
      <c r="F600" s="198"/>
      <c r="G600" s="198"/>
      <c r="H600" s="198"/>
      <c r="I600" s="198"/>
      <c r="J600" s="117"/>
      <c r="K600" s="113"/>
      <c r="L600" s="113"/>
      <c r="M600" s="113"/>
      <c r="N600" s="113"/>
      <c r="O600" s="113"/>
      <c r="P600" s="205"/>
      <c r="Q600" s="2">
        <f t="shared" si="134"/>
        <v>0</v>
      </c>
      <c r="R600" s="2">
        <f>IF(D600='User Input'!$C$1,1,0)</f>
        <v>0</v>
      </c>
      <c r="S600" s="2">
        <f t="shared" si="138"/>
        <v>0</v>
      </c>
      <c r="T600" s="2">
        <f t="shared" si="139"/>
        <v>0</v>
      </c>
      <c r="U600" s="2">
        <f t="shared" si="135"/>
        <v>0</v>
      </c>
      <c r="V600" s="2">
        <f t="shared" si="136"/>
        <v>0</v>
      </c>
      <c r="W600" s="9">
        <f t="shared" si="137"/>
        <v>0</v>
      </c>
      <c r="X600" s="221"/>
      <c r="Y600" s="276"/>
      <c r="Z600" s="226"/>
      <c r="AA600" s="235"/>
      <c r="AB600" s="206"/>
      <c r="AC600" s="198"/>
      <c r="AD600" s="198"/>
      <c r="AE600" s="198"/>
      <c r="AF600" s="198"/>
      <c r="AG600" s="216"/>
      <c r="AH600" s="199"/>
      <c r="AI600" s="197"/>
      <c r="AJ600" s="197"/>
      <c r="AK600" s="113"/>
      <c r="AL600" s="113"/>
      <c r="AM600" s="113"/>
      <c r="AN600" s="2">
        <f t="shared" si="140"/>
        <v>0</v>
      </c>
      <c r="AO600" s="2">
        <f t="shared" si="141"/>
        <v>0</v>
      </c>
      <c r="AP600" s="2">
        <f>IF(AA600='User Input'!$C$1,1,0)</f>
        <v>0</v>
      </c>
      <c r="AQ600" s="2">
        <f t="shared" si="129"/>
        <v>0</v>
      </c>
      <c r="AR600" s="2">
        <f t="shared" si="130"/>
        <v>0</v>
      </c>
      <c r="AS600" s="2">
        <f t="shared" si="131"/>
        <v>0</v>
      </c>
      <c r="AT600" s="2">
        <f t="shared" si="132"/>
        <v>0</v>
      </c>
      <c r="AU600" s="9">
        <f t="shared" si="133"/>
        <v>0</v>
      </c>
    </row>
    <row r="601" spans="1:47" s="202" customFormat="1">
      <c r="A601" s="272"/>
      <c r="B601" s="272"/>
      <c r="C601" s="226"/>
      <c r="D601" s="235"/>
      <c r="E601" s="204"/>
      <c r="F601" s="198"/>
      <c r="G601" s="198"/>
      <c r="H601" s="198"/>
      <c r="I601" s="198"/>
      <c r="J601" s="117"/>
      <c r="K601" s="113"/>
      <c r="L601" s="113"/>
      <c r="M601" s="113"/>
      <c r="N601" s="113"/>
      <c r="O601" s="113"/>
      <c r="P601" s="205"/>
      <c r="Q601" s="2">
        <f t="shared" si="134"/>
        <v>0</v>
      </c>
      <c r="R601" s="2">
        <f>IF(D601='User Input'!$C$1,1,0)</f>
        <v>0</v>
      </c>
      <c r="S601" s="2">
        <f t="shared" si="138"/>
        <v>0</v>
      </c>
      <c r="T601" s="2">
        <f t="shared" si="139"/>
        <v>0</v>
      </c>
      <c r="U601" s="2">
        <f t="shared" si="135"/>
        <v>0</v>
      </c>
      <c r="V601" s="2">
        <f t="shared" si="136"/>
        <v>0</v>
      </c>
      <c r="W601" s="9">
        <f t="shared" si="137"/>
        <v>0</v>
      </c>
      <c r="X601" s="221"/>
      <c r="Y601" s="276"/>
      <c r="Z601" s="226"/>
      <c r="AA601" s="235"/>
      <c r="AB601" s="206"/>
      <c r="AC601" s="198"/>
      <c r="AD601" s="198"/>
      <c r="AE601" s="198"/>
      <c r="AF601" s="198"/>
      <c r="AG601" s="216"/>
      <c r="AH601" s="199"/>
      <c r="AI601" s="197"/>
      <c r="AJ601" s="197"/>
      <c r="AK601" s="113"/>
      <c r="AL601" s="113"/>
      <c r="AM601" s="113"/>
      <c r="AN601" s="2">
        <f t="shared" si="140"/>
        <v>0</v>
      </c>
      <c r="AO601" s="2">
        <f t="shared" si="141"/>
        <v>0</v>
      </c>
      <c r="AP601" s="2">
        <f>IF(AA601='User Input'!$C$1,1,0)</f>
        <v>0</v>
      </c>
      <c r="AQ601" s="2">
        <f t="shared" si="129"/>
        <v>0</v>
      </c>
      <c r="AR601" s="2">
        <f t="shared" si="130"/>
        <v>0</v>
      </c>
      <c r="AS601" s="2">
        <f t="shared" si="131"/>
        <v>0</v>
      </c>
      <c r="AT601" s="2">
        <f t="shared" si="132"/>
        <v>0</v>
      </c>
      <c r="AU601" s="9">
        <f t="shared" si="133"/>
        <v>0</v>
      </c>
    </row>
    <row r="602" spans="1:47" s="202" customFormat="1">
      <c r="A602" s="272"/>
      <c r="B602" s="272"/>
      <c r="C602" s="226"/>
      <c r="D602" s="235"/>
      <c r="E602" s="204"/>
      <c r="F602" s="198"/>
      <c r="G602" s="198"/>
      <c r="H602" s="198"/>
      <c r="I602" s="198"/>
      <c r="J602" s="117"/>
      <c r="K602" s="113"/>
      <c r="L602" s="113"/>
      <c r="M602" s="113"/>
      <c r="N602" s="113"/>
      <c r="O602" s="113"/>
      <c r="P602" s="205"/>
      <c r="Q602" s="2">
        <f t="shared" si="134"/>
        <v>0</v>
      </c>
      <c r="R602" s="2">
        <f>IF(D602='User Input'!$C$1,1,0)</f>
        <v>0</v>
      </c>
      <c r="S602" s="2">
        <f t="shared" si="138"/>
        <v>0</v>
      </c>
      <c r="T602" s="2">
        <f t="shared" si="139"/>
        <v>0</v>
      </c>
      <c r="U602" s="2">
        <f t="shared" si="135"/>
        <v>0</v>
      </c>
      <c r="V602" s="2">
        <f t="shared" si="136"/>
        <v>0</v>
      </c>
      <c r="W602" s="9">
        <f t="shared" si="137"/>
        <v>0</v>
      </c>
      <c r="X602" s="221"/>
      <c r="Y602" s="276"/>
      <c r="Z602" s="226"/>
      <c r="AA602" s="235"/>
      <c r="AB602" s="206"/>
      <c r="AC602" s="198"/>
      <c r="AD602" s="198"/>
      <c r="AE602" s="198"/>
      <c r="AF602" s="198"/>
      <c r="AG602" s="216"/>
      <c r="AH602" s="199"/>
      <c r="AI602" s="197"/>
      <c r="AJ602" s="197"/>
      <c r="AK602" s="113"/>
      <c r="AL602" s="113"/>
      <c r="AM602" s="113"/>
      <c r="AN602" s="2">
        <f t="shared" si="140"/>
        <v>0</v>
      </c>
      <c r="AO602" s="2">
        <f t="shared" si="141"/>
        <v>0</v>
      </c>
      <c r="AP602" s="2">
        <f>IF(AA602='User Input'!$C$1,1,0)</f>
        <v>0</v>
      </c>
      <c r="AQ602" s="2">
        <f t="shared" si="129"/>
        <v>0</v>
      </c>
      <c r="AR602" s="2">
        <f t="shared" si="130"/>
        <v>0</v>
      </c>
      <c r="AS602" s="2">
        <f t="shared" si="131"/>
        <v>0</v>
      </c>
      <c r="AT602" s="2">
        <f t="shared" si="132"/>
        <v>0</v>
      </c>
      <c r="AU602" s="9">
        <f t="shared" si="133"/>
        <v>0</v>
      </c>
    </row>
    <row r="603" spans="1:47" s="202" customFormat="1">
      <c r="A603" s="272"/>
      <c r="B603" s="272"/>
      <c r="C603" s="226"/>
      <c r="D603" s="235"/>
      <c r="E603" s="204"/>
      <c r="F603" s="198"/>
      <c r="G603" s="198"/>
      <c r="H603" s="198"/>
      <c r="I603" s="198"/>
      <c r="J603" s="117"/>
      <c r="K603" s="113"/>
      <c r="L603" s="113"/>
      <c r="M603" s="113"/>
      <c r="N603" s="113"/>
      <c r="O603" s="113"/>
      <c r="P603" s="205"/>
      <c r="Q603" s="2">
        <f t="shared" si="134"/>
        <v>0</v>
      </c>
      <c r="R603" s="2">
        <f>IF(D603='User Input'!$C$1,1,0)</f>
        <v>0</v>
      </c>
      <c r="S603" s="2">
        <f t="shared" si="138"/>
        <v>0</v>
      </c>
      <c r="T603" s="2">
        <f t="shared" si="139"/>
        <v>0</v>
      </c>
      <c r="U603" s="2">
        <f t="shared" si="135"/>
        <v>0</v>
      </c>
      <c r="V603" s="2">
        <f t="shared" si="136"/>
        <v>0</v>
      </c>
      <c r="W603" s="9">
        <f t="shared" si="137"/>
        <v>0</v>
      </c>
      <c r="X603" s="221"/>
      <c r="Y603" s="276"/>
      <c r="Z603" s="226"/>
      <c r="AA603" s="235"/>
      <c r="AB603" s="206"/>
      <c r="AC603" s="198"/>
      <c r="AD603" s="198"/>
      <c r="AE603" s="198"/>
      <c r="AF603" s="198"/>
      <c r="AG603" s="216"/>
      <c r="AH603" s="199"/>
      <c r="AI603" s="197"/>
      <c r="AJ603" s="197"/>
      <c r="AK603" s="113"/>
      <c r="AL603" s="113"/>
      <c r="AM603" s="113"/>
      <c r="AN603" s="2">
        <f t="shared" si="140"/>
        <v>0</v>
      </c>
      <c r="AO603" s="2">
        <f t="shared" si="141"/>
        <v>0</v>
      </c>
      <c r="AP603" s="2">
        <f>IF(AA603='User Input'!$C$1,1,0)</f>
        <v>0</v>
      </c>
      <c r="AQ603" s="2">
        <f t="shared" si="129"/>
        <v>0</v>
      </c>
      <c r="AR603" s="2">
        <f t="shared" si="130"/>
        <v>0</v>
      </c>
      <c r="AS603" s="2">
        <f t="shared" si="131"/>
        <v>0</v>
      </c>
      <c r="AT603" s="2">
        <f t="shared" si="132"/>
        <v>0</v>
      </c>
      <c r="AU603" s="9">
        <f t="shared" si="133"/>
        <v>0</v>
      </c>
    </row>
    <row r="604" spans="1:47" s="202" customFormat="1">
      <c r="A604" s="272"/>
      <c r="B604" s="272"/>
      <c r="C604" s="226"/>
      <c r="D604" s="235"/>
      <c r="E604" s="204"/>
      <c r="F604" s="198"/>
      <c r="G604" s="198"/>
      <c r="H604" s="198"/>
      <c r="I604" s="198"/>
      <c r="J604" s="117"/>
      <c r="K604" s="113"/>
      <c r="L604" s="113"/>
      <c r="M604" s="113"/>
      <c r="N604" s="113"/>
      <c r="O604" s="113"/>
      <c r="P604" s="205"/>
      <c r="Q604" s="2">
        <f t="shared" si="134"/>
        <v>0</v>
      </c>
      <c r="R604" s="2">
        <f>IF(D604='User Input'!$C$1,1,0)</f>
        <v>0</v>
      </c>
      <c r="S604" s="2">
        <f t="shared" si="138"/>
        <v>0</v>
      </c>
      <c r="T604" s="2">
        <f t="shared" si="139"/>
        <v>0</v>
      </c>
      <c r="U604" s="2">
        <f t="shared" si="135"/>
        <v>0</v>
      </c>
      <c r="V604" s="2">
        <f t="shared" si="136"/>
        <v>0</v>
      </c>
      <c r="W604" s="9">
        <f t="shared" si="137"/>
        <v>0</v>
      </c>
      <c r="X604" s="221"/>
      <c r="Y604" s="276"/>
      <c r="Z604" s="209"/>
      <c r="AA604" s="235"/>
      <c r="AB604" s="206"/>
      <c r="AC604" s="198"/>
      <c r="AD604" s="198"/>
      <c r="AE604" s="198"/>
      <c r="AF604" s="198"/>
      <c r="AG604" s="216"/>
      <c r="AH604" s="199"/>
      <c r="AI604" s="197"/>
      <c r="AJ604" s="197"/>
      <c r="AK604" s="113"/>
      <c r="AL604" s="113"/>
      <c r="AM604" s="113"/>
      <c r="AN604" s="2">
        <f t="shared" si="140"/>
        <v>0</v>
      </c>
      <c r="AO604" s="2">
        <f t="shared" si="141"/>
        <v>0</v>
      </c>
      <c r="AP604" s="2">
        <f>IF(AA604='User Input'!$C$1,1,0)</f>
        <v>0</v>
      </c>
      <c r="AQ604" s="2">
        <f t="shared" si="129"/>
        <v>0</v>
      </c>
      <c r="AR604" s="2">
        <f t="shared" si="130"/>
        <v>0</v>
      </c>
      <c r="AS604" s="2">
        <f t="shared" si="131"/>
        <v>0</v>
      </c>
      <c r="AT604" s="2">
        <f t="shared" si="132"/>
        <v>0</v>
      </c>
      <c r="AU604" s="9">
        <f t="shared" si="133"/>
        <v>0</v>
      </c>
    </row>
    <row r="605" spans="1:47" s="202" customFormat="1">
      <c r="A605" s="272"/>
      <c r="B605" s="272"/>
      <c r="C605" s="226"/>
      <c r="D605" s="235"/>
      <c r="E605" s="204"/>
      <c r="F605" s="198"/>
      <c r="G605" s="198"/>
      <c r="H605" s="198"/>
      <c r="I605" s="198"/>
      <c r="J605" s="117"/>
      <c r="K605" s="113"/>
      <c r="L605" s="113"/>
      <c r="M605" s="113"/>
      <c r="N605" s="113"/>
      <c r="O605" s="113"/>
      <c r="P605" s="205"/>
      <c r="Q605" s="2">
        <f t="shared" si="134"/>
        <v>0</v>
      </c>
      <c r="R605" s="2">
        <f>IF(D605='User Input'!$C$1,1,0)</f>
        <v>0</v>
      </c>
      <c r="S605" s="2">
        <f t="shared" si="138"/>
        <v>0</v>
      </c>
      <c r="T605" s="2">
        <f t="shared" si="139"/>
        <v>0</v>
      </c>
      <c r="U605" s="2">
        <f t="shared" si="135"/>
        <v>0</v>
      </c>
      <c r="V605" s="2">
        <f t="shared" si="136"/>
        <v>0</v>
      </c>
      <c r="W605" s="9">
        <f t="shared" si="137"/>
        <v>0</v>
      </c>
      <c r="X605" s="221"/>
      <c r="Y605" s="276"/>
      <c r="Z605" s="226"/>
      <c r="AA605" s="235"/>
      <c r="AB605" s="206"/>
      <c r="AC605" s="198"/>
      <c r="AD605" s="198"/>
      <c r="AE605" s="198"/>
      <c r="AF605" s="198"/>
      <c r="AG605" s="216"/>
      <c r="AH605" s="199"/>
      <c r="AI605" s="197"/>
      <c r="AJ605" s="197"/>
      <c r="AK605" s="113"/>
      <c r="AL605" s="113"/>
      <c r="AM605" s="113"/>
      <c r="AN605" s="2">
        <f t="shared" si="140"/>
        <v>0</v>
      </c>
      <c r="AO605" s="2">
        <f t="shared" si="141"/>
        <v>0</v>
      </c>
      <c r="AP605" s="2">
        <f>IF(AA605='User Input'!$C$1,1,0)</f>
        <v>0</v>
      </c>
      <c r="AQ605" s="2">
        <f t="shared" si="129"/>
        <v>0</v>
      </c>
      <c r="AR605" s="2">
        <f t="shared" si="130"/>
        <v>0</v>
      </c>
      <c r="AS605" s="2">
        <f t="shared" si="131"/>
        <v>0</v>
      </c>
      <c r="AT605" s="2">
        <f t="shared" si="132"/>
        <v>0</v>
      </c>
      <c r="AU605" s="9">
        <f t="shared" si="133"/>
        <v>0</v>
      </c>
    </row>
    <row r="606" spans="1:47" s="202" customFormat="1">
      <c r="A606" s="272"/>
      <c r="B606" s="272"/>
      <c r="C606" s="226"/>
      <c r="D606" s="235"/>
      <c r="E606" s="204"/>
      <c r="F606" s="198"/>
      <c r="G606" s="198"/>
      <c r="H606" s="198"/>
      <c r="I606" s="198"/>
      <c r="J606" s="117"/>
      <c r="K606" s="113"/>
      <c r="L606" s="113"/>
      <c r="M606" s="113"/>
      <c r="N606" s="113"/>
      <c r="O606" s="113"/>
      <c r="P606" s="205"/>
      <c r="Q606" s="2">
        <f t="shared" si="134"/>
        <v>0</v>
      </c>
      <c r="R606" s="2">
        <f>IF(D606='User Input'!$C$1,1,0)</f>
        <v>0</v>
      </c>
      <c r="S606" s="2">
        <f t="shared" si="138"/>
        <v>0</v>
      </c>
      <c r="T606" s="2">
        <f t="shared" si="139"/>
        <v>0</v>
      </c>
      <c r="U606" s="2">
        <f t="shared" si="135"/>
        <v>0</v>
      </c>
      <c r="V606" s="2">
        <f t="shared" si="136"/>
        <v>0</v>
      </c>
      <c r="W606" s="9">
        <f t="shared" si="137"/>
        <v>0</v>
      </c>
      <c r="X606" s="221"/>
      <c r="Y606" s="276"/>
      <c r="Z606" s="226"/>
      <c r="AA606" s="235"/>
      <c r="AB606" s="206"/>
      <c r="AC606" s="198"/>
      <c r="AD606" s="198"/>
      <c r="AE606" s="198"/>
      <c r="AF606" s="198"/>
      <c r="AG606" s="216"/>
      <c r="AH606" s="199"/>
      <c r="AI606" s="197"/>
      <c r="AJ606" s="197"/>
      <c r="AK606" s="113"/>
      <c r="AL606" s="113"/>
      <c r="AM606" s="113"/>
      <c r="AN606" s="2">
        <f t="shared" si="140"/>
        <v>0</v>
      </c>
      <c r="AO606" s="2">
        <f t="shared" si="141"/>
        <v>0</v>
      </c>
      <c r="AP606" s="2">
        <f>IF(AA606='User Input'!$C$1,1,0)</f>
        <v>0</v>
      </c>
      <c r="AQ606" s="2">
        <f t="shared" si="129"/>
        <v>0</v>
      </c>
      <c r="AR606" s="2">
        <f t="shared" si="130"/>
        <v>0</v>
      </c>
      <c r="AS606" s="2">
        <f t="shared" si="131"/>
        <v>0</v>
      </c>
      <c r="AT606" s="2">
        <f t="shared" si="132"/>
        <v>0</v>
      </c>
      <c r="AU606" s="9">
        <f t="shared" si="133"/>
        <v>0</v>
      </c>
    </row>
    <row r="607" spans="1:47" s="202" customFormat="1">
      <c r="A607" s="272"/>
      <c r="B607" s="272"/>
      <c r="C607" s="226"/>
      <c r="D607" s="235"/>
      <c r="E607" s="204"/>
      <c r="F607" s="198"/>
      <c r="G607" s="198"/>
      <c r="H607" s="198"/>
      <c r="I607" s="198"/>
      <c r="J607" s="117"/>
      <c r="K607" s="113"/>
      <c r="L607" s="113"/>
      <c r="M607" s="113"/>
      <c r="N607" s="113"/>
      <c r="O607" s="113"/>
      <c r="P607" s="205"/>
      <c r="Q607" s="2">
        <f t="shared" si="134"/>
        <v>0</v>
      </c>
      <c r="R607" s="2">
        <f>IF(D607='User Input'!$C$1,1,0)</f>
        <v>0</v>
      </c>
      <c r="S607" s="2">
        <f t="shared" si="138"/>
        <v>0</v>
      </c>
      <c r="T607" s="2">
        <f t="shared" si="139"/>
        <v>0</v>
      </c>
      <c r="U607" s="2">
        <f t="shared" si="135"/>
        <v>0</v>
      </c>
      <c r="V607" s="2">
        <f t="shared" si="136"/>
        <v>0</v>
      </c>
      <c r="W607" s="9">
        <f t="shared" si="137"/>
        <v>0</v>
      </c>
      <c r="X607" s="221"/>
      <c r="Y607" s="276"/>
      <c r="Z607" s="209"/>
      <c r="AA607" s="235"/>
      <c r="AB607" s="206"/>
      <c r="AC607" s="198"/>
      <c r="AD607" s="198"/>
      <c r="AE607" s="198"/>
      <c r="AF607" s="198"/>
      <c r="AG607" s="216"/>
      <c r="AH607" s="199"/>
      <c r="AI607" s="197"/>
      <c r="AJ607" s="197"/>
      <c r="AK607" s="113"/>
      <c r="AL607" s="113"/>
      <c r="AM607" s="113"/>
      <c r="AN607" s="2">
        <f t="shared" si="140"/>
        <v>0</v>
      </c>
      <c r="AO607" s="2">
        <f t="shared" si="141"/>
        <v>0</v>
      </c>
      <c r="AP607" s="2">
        <f>IF(AA607='User Input'!$C$1,1,0)</f>
        <v>0</v>
      </c>
      <c r="AQ607" s="2">
        <f t="shared" si="129"/>
        <v>0</v>
      </c>
      <c r="AR607" s="2">
        <f t="shared" si="130"/>
        <v>0</v>
      </c>
      <c r="AS607" s="2">
        <f t="shared" si="131"/>
        <v>0</v>
      </c>
      <c r="AT607" s="2">
        <f t="shared" si="132"/>
        <v>0</v>
      </c>
      <c r="AU607" s="9">
        <f t="shared" si="133"/>
        <v>0</v>
      </c>
    </row>
    <row r="608" spans="1:47" s="202" customFormat="1">
      <c r="A608" s="272"/>
      <c r="B608" s="272"/>
      <c r="C608" s="226"/>
      <c r="D608" s="235"/>
      <c r="E608" s="204"/>
      <c r="F608" s="198"/>
      <c r="G608" s="198"/>
      <c r="H608" s="198"/>
      <c r="I608" s="198"/>
      <c r="J608" s="117"/>
      <c r="K608" s="113"/>
      <c r="L608" s="113"/>
      <c r="M608" s="113"/>
      <c r="N608" s="113"/>
      <c r="O608" s="113"/>
      <c r="P608" s="205"/>
      <c r="Q608" s="2">
        <f t="shared" si="134"/>
        <v>0</v>
      </c>
      <c r="R608" s="2">
        <f>IF(D608='User Input'!$C$1,1,0)</f>
        <v>0</v>
      </c>
      <c r="S608" s="2">
        <f t="shared" si="138"/>
        <v>0</v>
      </c>
      <c r="T608" s="2">
        <f t="shared" si="139"/>
        <v>0</v>
      </c>
      <c r="U608" s="2">
        <f t="shared" si="135"/>
        <v>0</v>
      </c>
      <c r="V608" s="2">
        <f t="shared" si="136"/>
        <v>0</v>
      </c>
      <c r="W608" s="9">
        <f t="shared" si="137"/>
        <v>0</v>
      </c>
      <c r="X608" s="221"/>
      <c r="Y608" s="276"/>
      <c r="Z608" s="226"/>
      <c r="AA608" s="235"/>
      <c r="AB608" s="206"/>
      <c r="AC608" s="198"/>
      <c r="AD608" s="198"/>
      <c r="AE608" s="198"/>
      <c r="AF608" s="198"/>
      <c r="AG608" s="216"/>
      <c r="AH608" s="199"/>
      <c r="AI608" s="197"/>
      <c r="AJ608" s="197"/>
      <c r="AK608" s="113"/>
      <c r="AL608" s="113"/>
      <c r="AM608" s="113"/>
      <c r="AN608" s="2">
        <f t="shared" si="140"/>
        <v>0</v>
      </c>
      <c r="AO608" s="2">
        <f t="shared" si="141"/>
        <v>0</v>
      </c>
      <c r="AP608" s="2">
        <f>IF(AA608='User Input'!$C$1,1,0)</f>
        <v>0</v>
      </c>
      <c r="AQ608" s="2">
        <f t="shared" si="129"/>
        <v>0</v>
      </c>
      <c r="AR608" s="2">
        <f t="shared" si="130"/>
        <v>0</v>
      </c>
      <c r="AS608" s="2">
        <f t="shared" si="131"/>
        <v>0</v>
      </c>
      <c r="AT608" s="2">
        <f t="shared" si="132"/>
        <v>0</v>
      </c>
      <c r="AU608" s="9">
        <f t="shared" si="133"/>
        <v>0</v>
      </c>
    </row>
    <row r="609" spans="1:47" s="202" customFormat="1">
      <c r="A609" s="272"/>
      <c r="B609" s="272"/>
      <c r="C609" s="226"/>
      <c r="D609" s="235"/>
      <c r="E609" s="204"/>
      <c r="F609" s="198"/>
      <c r="G609" s="198"/>
      <c r="H609" s="198"/>
      <c r="I609" s="198"/>
      <c r="J609" s="117"/>
      <c r="K609" s="113"/>
      <c r="L609" s="113"/>
      <c r="M609" s="113"/>
      <c r="N609" s="113"/>
      <c r="O609" s="113"/>
      <c r="P609" s="205"/>
      <c r="Q609" s="2">
        <f t="shared" si="134"/>
        <v>0</v>
      </c>
      <c r="R609" s="2">
        <f>IF(D609='User Input'!$C$1,1,0)</f>
        <v>0</v>
      </c>
      <c r="S609" s="2">
        <f t="shared" si="138"/>
        <v>0</v>
      </c>
      <c r="T609" s="2">
        <f t="shared" si="139"/>
        <v>0</v>
      </c>
      <c r="U609" s="2">
        <f t="shared" si="135"/>
        <v>0</v>
      </c>
      <c r="V609" s="2">
        <f t="shared" si="136"/>
        <v>0</v>
      </c>
      <c r="W609" s="9">
        <f t="shared" si="137"/>
        <v>0</v>
      </c>
      <c r="X609" s="221"/>
      <c r="Y609" s="276"/>
      <c r="Z609" s="209"/>
      <c r="AA609" s="235"/>
      <c r="AB609" s="206"/>
      <c r="AC609" s="198"/>
      <c r="AD609" s="198"/>
      <c r="AE609" s="198"/>
      <c r="AF609" s="198"/>
      <c r="AG609" s="216"/>
      <c r="AH609" s="199"/>
      <c r="AI609" s="197"/>
      <c r="AJ609" s="197"/>
      <c r="AK609" s="113"/>
      <c r="AL609" s="113"/>
      <c r="AM609" s="113"/>
      <c r="AN609" s="2">
        <f t="shared" si="140"/>
        <v>0</v>
      </c>
      <c r="AO609" s="2">
        <f t="shared" si="141"/>
        <v>0</v>
      </c>
      <c r="AP609" s="2">
        <f>IF(AA609='User Input'!$C$1,1,0)</f>
        <v>0</v>
      </c>
      <c r="AQ609" s="2">
        <f t="shared" si="129"/>
        <v>0</v>
      </c>
      <c r="AR609" s="2">
        <f t="shared" si="130"/>
        <v>0</v>
      </c>
      <c r="AS609" s="2">
        <f t="shared" si="131"/>
        <v>0</v>
      </c>
      <c r="AT609" s="2">
        <f t="shared" si="132"/>
        <v>0</v>
      </c>
      <c r="AU609" s="9">
        <f t="shared" si="133"/>
        <v>0</v>
      </c>
    </row>
    <row r="610" spans="1:47" s="202" customFormat="1">
      <c r="A610" s="272"/>
      <c r="B610" s="272"/>
      <c r="C610" s="226"/>
      <c r="D610" s="235"/>
      <c r="E610" s="204"/>
      <c r="F610" s="198"/>
      <c r="G610" s="198"/>
      <c r="H610" s="198"/>
      <c r="I610" s="198"/>
      <c r="J610" s="117"/>
      <c r="K610" s="113"/>
      <c r="L610" s="113"/>
      <c r="M610" s="113"/>
      <c r="N610" s="113"/>
      <c r="O610" s="113"/>
      <c r="P610" s="205"/>
      <c r="Q610" s="2">
        <f t="shared" si="134"/>
        <v>0</v>
      </c>
      <c r="R610" s="2">
        <f>IF(D610='User Input'!$C$1,1,0)</f>
        <v>0</v>
      </c>
      <c r="S610" s="2">
        <f t="shared" si="138"/>
        <v>0</v>
      </c>
      <c r="T610" s="2">
        <f t="shared" si="139"/>
        <v>0</v>
      </c>
      <c r="U610" s="2">
        <f t="shared" si="135"/>
        <v>0</v>
      </c>
      <c r="V610" s="2">
        <f t="shared" si="136"/>
        <v>0</v>
      </c>
      <c r="W610" s="9">
        <f t="shared" si="137"/>
        <v>0</v>
      </c>
      <c r="X610" s="221"/>
      <c r="Y610" s="276"/>
      <c r="Z610" s="209"/>
      <c r="AA610" s="235"/>
      <c r="AB610" s="206"/>
      <c r="AC610" s="198"/>
      <c r="AD610" s="198"/>
      <c r="AE610" s="198"/>
      <c r="AF610" s="198"/>
      <c r="AG610" s="216"/>
      <c r="AH610" s="199"/>
      <c r="AI610" s="197"/>
      <c r="AJ610" s="197"/>
      <c r="AK610" s="113"/>
      <c r="AL610" s="113"/>
      <c r="AM610" s="113"/>
      <c r="AN610" s="2">
        <f t="shared" si="140"/>
        <v>0</v>
      </c>
      <c r="AO610" s="2">
        <f t="shared" si="141"/>
        <v>0</v>
      </c>
      <c r="AP610" s="2">
        <f>IF(AA610='User Input'!$C$1,1,0)</f>
        <v>0</v>
      </c>
      <c r="AQ610" s="2">
        <f t="shared" si="129"/>
        <v>0</v>
      </c>
      <c r="AR610" s="2">
        <f t="shared" si="130"/>
        <v>0</v>
      </c>
      <c r="AS610" s="2">
        <f t="shared" si="131"/>
        <v>0</v>
      </c>
      <c r="AT610" s="2">
        <f t="shared" si="132"/>
        <v>0</v>
      </c>
      <c r="AU610" s="9">
        <f t="shared" si="133"/>
        <v>0</v>
      </c>
    </row>
    <row r="611" spans="1:47" s="202" customFormat="1">
      <c r="A611" s="272"/>
      <c r="B611" s="272"/>
      <c r="C611" s="226"/>
      <c r="D611" s="235"/>
      <c r="E611" s="204"/>
      <c r="F611" s="198"/>
      <c r="G611" s="198"/>
      <c r="H611" s="198"/>
      <c r="I611" s="198"/>
      <c r="J611" s="117"/>
      <c r="K611" s="113"/>
      <c r="L611" s="113"/>
      <c r="M611" s="113"/>
      <c r="N611" s="113"/>
      <c r="O611" s="113"/>
      <c r="P611" s="205"/>
      <c r="Q611" s="2">
        <f t="shared" si="134"/>
        <v>0</v>
      </c>
      <c r="R611" s="2">
        <f>IF(D611='User Input'!$C$1,1,0)</f>
        <v>0</v>
      </c>
      <c r="S611" s="2">
        <f t="shared" si="138"/>
        <v>0</v>
      </c>
      <c r="T611" s="2">
        <f t="shared" si="139"/>
        <v>0</v>
      </c>
      <c r="U611" s="2">
        <f t="shared" si="135"/>
        <v>0</v>
      </c>
      <c r="V611" s="2">
        <f t="shared" si="136"/>
        <v>0</v>
      </c>
      <c r="W611" s="9">
        <f t="shared" si="137"/>
        <v>0</v>
      </c>
      <c r="X611" s="221"/>
      <c r="Y611" s="276"/>
      <c r="Z611" s="209"/>
      <c r="AA611" s="235"/>
      <c r="AB611" s="206"/>
      <c r="AC611" s="198"/>
      <c r="AD611" s="198"/>
      <c r="AE611" s="198"/>
      <c r="AF611" s="198"/>
      <c r="AG611" s="216"/>
      <c r="AH611" s="199"/>
      <c r="AI611" s="197"/>
      <c r="AJ611" s="197"/>
      <c r="AK611" s="113"/>
      <c r="AL611" s="113"/>
      <c r="AM611" s="113"/>
      <c r="AN611" s="2">
        <f t="shared" si="140"/>
        <v>0</v>
      </c>
      <c r="AO611" s="2">
        <f t="shared" si="141"/>
        <v>0</v>
      </c>
      <c r="AP611" s="2">
        <f>IF(AA611='User Input'!$C$1,1,0)</f>
        <v>0</v>
      </c>
      <c r="AQ611" s="2">
        <f t="shared" si="129"/>
        <v>0</v>
      </c>
      <c r="AR611" s="2">
        <f t="shared" si="130"/>
        <v>0</v>
      </c>
      <c r="AS611" s="2">
        <f t="shared" si="131"/>
        <v>0</v>
      </c>
      <c r="AT611" s="2">
        <f t="shared" si="132"/>
        <v>0</v>
      </c>
      <c r="AU611" s="9">
        <f t="shared" si="133"/>
        <v>0</v>
      </c>
    </row>
    <row r="612" spans="1:47" s="202" customFormat="1">
      <c r="A612" s="272"/>
      <c r="B612" s="272"/>
      <c r="C612" s="226"/>
      <c r="D612" s="235"/>
      <c r="E612" s="204"/>
      <c r="F612" s="198"/>
      <c r="G612" s="198"/>
      <c r="H612" s="198"/>
      <c r="I612" s="198"/>
      <c r="J612" s="117"/>
      <c r="K612" s="113"/>
      <c r="L612" s="113"/>
      <c r="M612" s="113"/>
      <c r="N612" s="113"/>
      <c r="O612" s="113"/>
      <c r="P612" s="205"/>
      <c r="Q612" s="2">
        <f t="shared" si="134"/>
        <v>0</v>
      </c>
      <c r="R612" s="2">
        <f>IF(D612='User Input'!$C$1,1,0)</f>
        <v>0</v>
      </c>
      <c r="S612" s="2">
        <f t="shared" si="138"/>
        <v>0</v>
      </c>
      <c r="T612" s="2">
        <f t="shared" si="139"/>
        <v>0</v>
      </c>
      <c r="U612" s="2">
        <f t="shared" si="135"/>
        <v>0</v>
      </c>
      <c r="V612" s="2">
        <f t="shared" si="136"/>
        <v>0</v>
      </c>
      <c r="W612" s="9">
        <f t="shared" si="137"/>
        <v>0</v>
      </c>
      <c r="X612" s="221"/>
      <c r="Y612" s="276"/>
      <c r="Z612" s="209"/>
      <c r="AA612" s="235"/>
      <c r="AB612" s="206"/>
      <c r="AC612" s="198"/>
      <c r="AD612" s="198"/>
      <c r="AE612" s="198"/>
      <c r="AF612" s="198"/>
      <c r="AG612" s="216"/>
      <c r="AH612" s="199"/>
      <c r="AI612" s="197"/>
      <c r="AJ612" s="197"/>
      <c r="AK612" s="113"/>
      <c r="AL612" s="113"/>
      <c r="AM612" s="113"/>
      <c r="AN612" s="2">
        <f t="shared" si="140"/>
        <v>0</v>
      </c>
      <c r="AO612" s="2">
        <f t="shared" si="141"/>
        <v>0</v>
      </c>
      <c r="AP612" s="2">
        <f>IF(AA612='User Input'!$C$1,1,0)</f>
        <v>0</v>
      </c>
      <c r="AQ612" s="2">
        <f t="shared" ref="AQ612:AQ675" si="142">AP612+AQ611</f>
        <v>0</v>
      </c>
      <c r="AR612" s="2">
        <f t="shared" ref="AR612:AR675" si="143">IF(AQ612=AQ611,0,AQ612)</f>
        <v>0</v>
      </c>
      <c r="AS612" s="2">
        <f t="shared" ref="AS612:AS675" si="144">Z612</f>
        <v>0</v>
      </c>
      <c r="AT612" s="2">
        <f t="shared" ref="AT612:AT675" si="145">AB612</f>
        <v>0</v>
      </c>
      <c r="AU612" s="9">
        <f t="shared" ref="AU612:AU675" si="146">AG612</f>
        <v>0</v>
      </c>
    </row>
    <row r="613" spans="1:47" s="202" customFormat="1">
      <c r="A613" s="272"/>
      <c r="B613" s="272"/>
      <c r="C613" s="226"/>
      <c r="D613" s="235"/>
      <c r="E613" s="204"/>
      <c r="F613" s="198"/>
      <c r="G613" s="198"/>
      <c r="H613" s="198"/>
      <c r="I613" s="198"/>
      <c r="J613" s="117"/>
      <c r="K613" s="113"/>
      <c r="L613" s="113"/>
      <c r="M613" s="113"/>
      <c r="N613" s="113"/>
      <c r="O613" s="113"/>
      <c r="P613" s="205"/>
      <c r="Q613" s="2">
        <f t="shared" si="134"/>
        <v>0</v>
      </c>
      <c r="R613" s="2">
        <f>IF(D613='User Input'!$C$1,1,0)</f>
        <v>0</v>
      </c>
      <c r="S613" s="2">
        <f t="shared" si="138"/>
        <v>0</v>
      </c>
      <c r="T613" s="2">
        <f t="shared" si="139"/>
        <v>0</v>
      </c>
      <c r="U613" s="2">
        <f t="shared" si="135"/>
        <v>0</v>
      </c>
      <c r="V613" s="2">
        <f t="shared" si="136"/>
        <v>0</v>
      </c>
      <c r="W613" s="9">
        <f t="shared" si="137"/>
        <v>0</v>
      </c>
      <c r="X613" s="221"/>
      <c r="Y613" s="276"/>
      <c r="Z613" s="209"/>
      <c r="AA613" s="235"/>
      <c r="AB613" s="206"/>
      <c r="AC613" s="198"/>
      <c r="AD613" s="198"/>
      <c r="AE613" s="198"/>
      <c r="AF613" s="198"/>
      <c r="AG613" s="216"/>
      <c r="AH613" s="199"/>
      <c r="AI613" s="197"/>
      <c r="AJ613" s="197"/>
      <c r="AK613" s="113"/>
      <c r="AL613" s="113"/>
      <c r="AM613" s="113"/>
      <c r="AN613" s="2">
        <f t="shared" si="140"/>
        <v>0</v>
      </c>
      <c r="AO613" s="2">
        <f t="shared" si="141"/>
        <v>0</v>
      </c>
      <c r="AP613" s="2">
        <f>IF(AA613='User Input'!$C$1,1,0)</f>
        <v>0</v>
      </c>
      <c r="AQ613" s="2">
        <f t="shared" si="142"/>
        <v>0</v>
      </c>
      <c r="AR613" s="2">
        <f t="shared" si="143"/>
        <v>0</v>
      </c>
      <c r="AS613" s="2">
        <f t="shared" si="144"/>
        <v>0</v>
      </c>
      <c r="AT613" s="2">
        <f t="shared" si="145"/>
        <v>0</v>
      </c>
      <c r="AU613" s="9">
        <f t="shared" si="146"/>
        <v>0</v>
      </c>
    </row>
    <row r="614" spans="1:47" s="202" customFormat="1">
      <c r="A614" s="272"/>
      <c r="B614" s="272"/>
      <c r="C614" s="226"/>
      <c r="D614" s="235"/>
      <c r="E614" s="204"/>
      <c r="F614" s="198"/>
      <c r="G614" s="198"/>
      <c r="H614" s="198"/>
      <c r="I614" s="198"/>
      <c r="J614" s="117"/>
      <c r="K614" s="113"/>
      <c r="L614" s="113"/>
      <c r="M614" s="113"/>
      <c r="N614" s="113"/>
      <c r="O614" s="113"/>
      <c r="P614" s="205"/>
      <c r="Q614" s="2">
        <f t="shared" si="134"/>
        <v>0</v>
      </c>
      <c r="R614" s="2">
        <f>IF(D614='User Input'!$C$1,1,0)</f>
        <v>0</v>
      </c>
      <c r="S614" s="2">
        <f t="shared" si="138"/>
        <v>0</v>
      </c>
      <c r="T614" s="2">
        <f t="shared" si="139"/>
        <v>0</v>
      </c>
      <c r="U614" s="2">
        <f t="shared" si="135"/>
        <v>0</v>
      </c>
      <c r="V614" s="2">
        <f t="shared" si="136"/>
        <v>0</v>
      </c>
      <c r="W614" s="9">
        <f t="shared" si="137"/>
        <v>0</v>
      </c>
      <c r="X614" s="221"/>
      <c r="Y614" s="276"/>
      <c r="Z614" s="209"/>
      <c r="AA614" s="235"/>
      <c r="AB614" s="206"/>
      <c r="AC614" s="198"/>
      <c r="AD614" s="198"/>
      <c r="AE614" s="198"/>
      <c r="AF614" s="198"/>
      <c r="AG614" s="216"/>
      <c r="AH614" s="199"/>
      <c r="AI614" s="197"/>
      <c r="AJ614" s="197"/>
      <c r="AK614" s="113"/>
      <c r="AL614" s="113"/>
      <c r="AM614" s="113"/>
      <c r="AN614" s="2">
        <f t="shared" si="140"/>
        <v>0</v>
      </c>
      <c r="AO614" s="2">
        <f t="shared" si="141"/>
        <v>0</v>
      </c>
      <c r="AP614" s="2">
        <f>IF(AA614='User Input'!$C$1,1,0)</f>
        <v>0</v>
      </c>
      <c r="AQ614" s="2">
        <f t="shared" si="142"/>
        <v>0</v>
      </c>
      <c r="AR614" s="2">
        <f t="shared" si="143"/>
        <v>0</v>
      </c>
      <c r="AS614" s="2">
        <f t="shared" si="144"/>
        <v>0</v>
      </c>
      <c r="AT614" s="2">
        <f t="shared" si="145"/>
        <v>0</v>
      </c>
      <c r="AU614" s="9">
        <f t="shared" si="146"/>
        <v>0</v>
      </c>
    </row>
    <row r="615" spans="1:47" s="202" customFormat="1">
      <c r="A615" s="272"/>
      <c r="B615" s="272"/>
      <c r="C615" s="226"/>
      <c r="D615" s="235"/>
      <c r="E615" s="204"/>
      <c r="F615" s="198"/>
      <c r="G615" s="198"/>
      <c r="H615" s="198"/>
      <c r="I615" s="198"/>
      <c r="J615" s="117"/>
      <c r="K615" s="113"/>
      <c r="L615" s="113"/>
      <c r="M615" s="113"/>
      <c r="N615" s="113"/>
      <c r="O615" s="113"/>
      <c r="P615" s="205"/>
      <c r="Q615" s="2">
        <f t="shared" si="134"/>
        <v>0</v>
      </c>
      <c r="R615" s="2">
        <f>IF(D615='User Input'!$C$1,1,0)</f>
        <v>0</v>
      </c>
      <c r="S615" s="2">
        <f t="shared" si="138"/>
        <v>0</v>
      </c>
      <c r="T615" s="2">
        <f t="shared" si="139"/>
        <v>0</v>
      </c>
      <c r="U615" s="2">
        <f t="shared" si="135"/>
        <v>0</v>
      </c>
      <c r="V615" s="2">
        <f t="shared" si="136"/>
        <v>0</v>
      </c>
      <c r="W615" s="9">
        <f t="shared" si="137"/>
        <v>0</v>
      </c>
      <c r="X615" s="221"/>
      <c r="Y615" s="276"/>
      <c r="Z615" s="226"/>
      <c r="AA615" s="235"/>
      <c r="AB615" s="206"/>
      <c r="AC615" s="198"/>
      <c r="AD615" s="198"/>
      <c r="AE615" s="198"/>
      <c r="AF615" s="198"/>
      <c r="AG615" s="216"/>
      <c r="AH615" s="199"/>
      <c r="AI615" s="197"/>
      <c r="AJ615" s="197"/>
      <c r="AK615" s="113"/>
      <c r="AL615" s="113"/>
      <c r="AM615" s="113"/>
      <c r="AN615" s="2">
        <f t="shared" si="140"/>
        <v>0</v>
      </c>
      <c r="AO615" s="2">
        <f t="shared" si="141"/>
        <v>0</v>
      </c>
      <c r="AP615" s="2">
        <f>IF(AA615='User Input'!$C$1,1,0)</f>
        <v>0</v>
      </c>
      <c r="AQ615" s="2">
        <f t="shared" si="142"/>
        <v>0</v>
      </c>
      <c r="AR615" s="2">
        <f t="shared" si="143"/>
        <v>0</v>
      </c>
      <c r="AS615" s="2">
        <f t="shared" si="144"/>
        <v>0</v>
      </c>
      <c r="AT615" s="2">
        <f t="shared" si="145"/>
        <v>0</v>
      </c>
      <c r="AU615" s="9">
        <f t="shared" si="146"/>
        <v>0</v>
      </c>
    </row>
    <row r="616" spans="1:47" s="202" customFormat="1">
      <c r="A616" s="272"/>
      <c r="B616" s="272"/>
      <c r="C616" s="226"/>
      <c r="D616" s="235"/>
      <c r="E616" s="204"/>
      <c r="F616" s="198"/>
      <c r="G616" s="198"/>
      <c r="H616" s="198"/>
      <c r="I616" s="198"/>
      <c r="J616" s="117"/>
      <c r="K616" s="113"/>
      <c r="L616" s="113"/>
      <c r="M616" s="113"/>
      <c r="N616" s="113"/>
      <c r="O616" s="113"/>
      <c r="P616" s="205"/>
      <c r="Q616" s="2">
        <f t="shared" si="134"/>
        <v>0</v>
      </c>
      <c r="R616" s="2">
        <f>IF(D616='User Input'!$C$1,1,0)</f>
        <v>0</v>
      </c>
      <c r="S616" s="2">
        <f t="shared" si="138"/>
        <v>0</v>
      </c>
      <c r="T616" s="2">
        <f t="shared" si="139"/>
        <v>0</v>
      </c>
      <c r="U616" s="2">
        <f t="shared" si="135"/>
        <v>0</v>
      </c>
      <c r="V616" s="2">
        <f t="shared" si="136"/>
        <v>0</v>
      </c>
      <c r="W616" s="9">
        <f t="shared" si="137"/>
        <v>0</v>
      </c>
      <c r="X616" s="221"/>
      <c r="Y616" s="276"/>
      <c r="Z616" s="209"/>
      <c r="AA616" s="235"/>
      <c r="AB616" s="206"/>
      <c r="AC616" s="198"/>
      <c r="AD616" s="198"/>
      <c r="AE616" s="198"/>
      <c r="AF616" s="198"/>
      <c r="AG616" s="216"/>
      <c r="AH616" s="199"/>
      <c r="AI616" s="197"/>
      <c r="AJ616" s="197"/>
      <c r="AK616" s="113"/>
      <c r="AL616" s="113"/>
      <c r="AM616" s="113"/>
      <c r="AN616" s="2">
        <f t="shared" si="140"/>
        <v>0</v>
      </c>
      <c r="AO616" s="2">
        <f t="shared" si="141"/>
        <v>0</v>
      </c>
      <c r="AP616" s="2">
        <f>IF(AA616='User Input'!$C$1,1,0)</f>
        <v>0</v>
      </c>
      <c r="AQ616" s="2">
        <f t="shared" si="142"/>
        <v>0</v>
      </c>
      <c r="AR616" s="2">
        <f t="shared" si="143"/>
        <v>0</v>
      </c>
      <c r="AS616" s="2">
        <f t="shared" si="144"/>
        <v>0</v>
      </c>
      <c r="AT616" s="2">
        <f t="shared" si="145"/>
        <v>0</v>
      </c>
      <c r="AU616" s="9">
        <f t="shared" si="146"/>
        <v>0</v>
      </c>
    </row>
    <row r="617" spans="1:47" s="202" customFormat="1">
      <c r="A617" s="272"/>
      <c r="B617" s="272"/>
      <c r="C617" s="226"/>
      <c r="D617" s="235"/>
      <c r="E617" s="204"/>
      <c r="F617" s="198"/>
      <c r="G617" s="198"/>
      <c r="H617" s="198"/>
      <c r="I617" s="198"/>
      <c r="J617" s="117"/>
      <c r="K617" s="113"/>
      <c r="L617" s="113"/>
      <c r="M617" s="113"/>
      <c r="N617" s="113"/>
      <c r="O617" s="113"/>
      <c r="P617" s="205"/>
      <c r="Q617" s="2">
        <f t="shared" si="134"/>
        <v>0</v>
      </c>
      <c r="R617" s="2">
        <f>IF(D617='User Input'!$C$1,1,0)</f>
        <v>0</v>
      </c>
      <c r="S617" s="2">
        <f t="shared" si="138"/>
        <v>0</v>
      </c>
      <c r="T617" s="2">
        <f t="shared" si="139"/>
        <v>0</v>
      </c>
      <c r="U617" s="2">
        <f t="shared" si="135"/>
        <v>0</v>
      </c>
      <c r="V617" s="2">
        <f t="shared" si="136"/>
        <v>0</v>
      </c>
      <c r="W617" s="9">
        <f t="shared" si="137"/>
        <v>0</v>
      </c>
      <c r="X617" s="221"/>
      <c r="Y617" s="276"/>
      <c r="Z617" s="226"/>
      <c r="AA617" s="235"/>
      <c r="AB617" s="206"/>
      <c r="AC617" s="198"/>
      <c r="AD617" s="198"/>
      <c r="AE617" s="198"/>
      <c r="AF617" s="198"/>
      <c r="AG617" s="216"/>
      <c r="AH617" s="199"/>
      <c r="AI617" s="197"/>
      <c r="AJ617" s="197"/>
      <c r="AK617" s="113"/>
      <c r="AL617" s="113"/>
      <c r="AM617" s="113"/>
      <c r="AN617" s="2">
        <f t="shared" si="140"/>
        <v>0</v>
      </c>
      <c r="AO617" s="2">
        <f t="shared" si="141"/>
        <v>0</v>
      </c>
      <c r="AP617" s="2">
        <f>IF(AA617='User Input'!$C$1,1,0)</f>
        <v>0</v>
      </c>
      <c r="AQ617" s="2">
        <f t="shared" si="142"/>
        <v>0</v>
      </c>
      <c r="AR617" s="2">
        <f t="shared" si="143"/>
        <v>0</v>
      </c>
      <c r="AS617" s="2">
        <f t="shared" si="144"/>
        <v>0</v>
      </c>
      <c r="AT617" s="2">
        <f t="shared" si="145"/>
        <v>0</v>
      </c>
      <c r="AU617" s="9">
        <f t="shared" si="146"/>
        <v>0</v>
      </c>
    </row>
    <row r="618" spans="1:47" s="202" customFormat="1">
      <c r="A618" s="272"/>
      <c r="B618" s="272"/>
      <c r="C618" s="226"/>
      <c r="D618" s="235"/>
      <c r="E618" s="204"/>
      <c r="F618" s="198"/>
      <c r="G618" s="198"/>
      <c r="H618" s="198"/>
      <c r="I618" s="198"/>
      <c r="J618" s="117"/>
      <c r="K618" s="113"/>
      <c r="L618" s="113"/>
      <c r="M618" s="113"/>
      <c r="N618" s="113"/>
      <c r="O618" s="113"/>
      <c r="P618" s="205"/>
      <c r="Q618" s="2">
        <f t="shared" si="134"/>
        <v>0</v>
      </c>
      <c r="R618" s="2">
        <f>IF(D618='User Input'!$C$1,1,0)</f>
        <v>0</v>
      </c>
      <c r="S618" s="2">
        <f t="shared" si="138"/>
        <v>0</v>
      </c>
      <c r="T618" s="2">
        <f t="shared" si="139"/>
        <v>0</v>
      </c>
      <c r="U618" s="2">
        <f t="shared" si="135"/>
        <v>0</v>
      </c>
      <c r="V618" s="2">
        <f t="shared" si="136"/>
        <v>0</v>
      </c>
      <c r="W618" s="9">
        <f t="shared" si="137"/>
        <v>0</v>
      </c>
      <c r="X618" s="221"/>
      <c r="Y618" s="276"/>
      <c r="Z618" s="226"/>
      <c r="AA618" s="235"/>
      <c r="AB618" s="206"/>
      <c r="AC618" s="198"/>
      <c r="AD618" s="198"/>
      <c r="AE618" s="198"/>
      <c r="AF618" s="198"/>
      <c r="AG618" s="216"/>
      <c r="AH618" s="199"/>
      <c r="AI618" s="197"/>
      <c r="AJ618" s="197"/>
      <c r="AK618" s="113"/>
      <c r="AL618" s="113"/>
      <c r="AM618" s="113"/>
      <c r="AN618" s="2">
        <f t="shared" si="140"/>
        <v>0</v>
      </c>
      <c r="AO618" s="2">
        <f t="shared" si="141"/>
        <v>0</v>
      </c>
      <c r="AP618" s="2">
        <f>IF(AA618='User Input'!$C$1,1,0)</f>
        <v>0</v>
      </c>
      <c r="AQ618" s="2">
        <f t="shared" si="142"/>
        <v>0</v>
      </c>
      <c r="AR618" s="2">
        <f t="shared" si="143"/>
        <v>0</v>
      </c>
      <c r="AS618" s="2">
        <f t="shared" si="144"/>
        <v>0</v>
      </c>
      <c r="AT618" s="2">
        <f t="shared" si="145"/>
        <v>0</v>
      </c>
      <c r="AU618" s="9">
        <f t="shared" si="146"/>
        <v>0</v>
      </c>
    </row>
    <row r="619" spans="1:47" s="202" customFormat="1">
      <c r="A619" s="272"/>
      <c r="B619" s="272"/>
      <c r="C619" s="226"/>
      <c r="D619" s="235"/>
      <c r="E619" s="204"/>
      <c r="F619" s="198"/>
      <c r="G619" s="198"/>
      <c r="H619" s="198"/>
      <c r="I619" s="198"/>
      <c r="J619" s="117"/>
      <c r="K619" s="113"/>
      <c r="L619" s="113"/>
      <c r="M619" s="113"/>
      <c r="N619" s="113"/>
      <c r="O619" s="113"/>
      <c r="P619" s="205"/>
      <c r="Q619" s="2">
        <f t="shared" si="134"/>
        <v>0</v>
      </c>
      <c r="R619" s="2">
        <f>IF(D619='User Input'!$C$1,1,0)</f>
        <v>0</v>
      </c>
      <c r="S619" s="2">
        <f t="shared" si="138"/>
        <v>0</v>
      </c>
      <c r="T619" s="2">
        <f t="shared" si="139"/>
        <v>0</v>
      </c>
      <c r="U619" s="2">
        <f t="shared" si="135"/>
        <v>0</v>
      </c>
      <c r="V619" s="2">
        <f t="shared" si="136"/>
        <v>0</v>
      </c>
      <c r="W619" s="9">
        <f t="shared" si="137"/>
        <v>0</v>
      </c>
      <c r="X619" s="221"/>
      <c r="Y619" s="276"/>
      <c r="Z619" s="226"/>
      <c r="AA619" s="235"/>
      <c r="AB619" s="206"/>
      <c r="AC619" s="198"/>
      <c r="AD619" s="198"/>
      <c r="AE619" s="198"/>
      <c r="AF619" s="198"/>
      <c r="AG619" s="216"/>
      <c r="AH619" s="199"/>
      <c r="AI619" s="197"/>
      <c r="AJ619" s="197"/>
      <c r="AK619" s="113"/>
      <c r="AL619" s="113"/>
      <c r="AM619" s="113"/>
      <c r="AN619" s="2">
        <f t="shared" si="140"/>
        <v>0</v>
      </c>
      <c r="AO619" s="2">
        <f t="shared" si="141"/>
        <v>0</v>
      </c>
      <c r="AP619" s="2">
        <f>IF(AA619='User Input'!$C$1,1,0)</f>
        <v>0</v>
      </c>
      <c r="AQ619" s="2">
        <f t="shared" si="142"/>
        <v>0</v>
      </c>
      <c r="AR619" s="2">
        <f t="shared" si="143"/>
        <v>0</v>
      </c>
      <c r="AS619" s="2">
        <f t="shared" si="144"/>
        <v>0</v>
      </c>
      <c r="AT619" s="2">
        <f t="shared" si="145"/>
        <v>0</v>
      </c>
      <c r="AU619" s="9">
        <f t="shared" si="146"/>
        <v>0</v>
      </c>
    </row>
    <row r="620" spans="1:47" s="202" customFormat="1">
      <c r="A620" s="272"/>
      <c r="B620" s="272"/>
      <c r="C620" s="226"/>
      <c r="D620" s="235"/>
      <c r="E620" s="204"/>
      <c r="F620" s="198"/>
      <c r="G620" s="198"/>
      <c r="H620" s="198"/>
      <c r="I620" s="198"/>
      <c r="J620" s="117"/>
      <c r="K620" s="113"/>
      <c r="L620" s="113"/>
      <c r="M620" s="113"/>
      <c r="N620" s="113"/>
      <c r="O620" s="113"/>
      <c r="P620" s="205"/>
      <c r="Q620" s="2">
        <f t="shared" si="134"/>
        <v>0</v>
      </c>
      <c r="R620" s="2">
        <f>IF(D620='User Input'!$C$1,1,0)</f>
        <v>0</v>
      </c>
      <c r="S620" s="2">
        <f t="shared" si="138"/>
        <v>0</v>
      </c>
      <c r="T620" s="2">
        <f t="shared" si="139"/>
        <v>0</v>
      </c>
      <c r="U620" s="2">
        <f t="shared" si="135"/>
        <v>0</v>
      </c>
      <c r="V620" s="2">
        <f t="shared" si="136"/>
        <v>0</v>
      </c>
      <c r="W620" s="9">
        <f t="shared" si="137"/>
        <v>0</v>
      </c>
      <c r="X620" s="221"/>
      <c r="Y620" s="276"/>
      <c r="Z620" s="209"/>
      <c r="AA620" s="235"/>
      <c r="AB620" s="206"/>
      <c r="AC620" s="198"/>
      <c r="AD620" s="198"/>
      <c r="AE620" s="198"/>
      <c r="AF620" s="198"/>
      <c r="AG620" s="216"/>
      <c r="AH620" s="199"/>
      <c r="AI620" s="197"/>
      <c r="AJ620" s="197"/>
      <c r="AK620" s="113"/>
      <c r="AL620" s="113"/>
      <c r="AM620" s="113"/>
      <c r="AN620" s="2">
        <f t="shared" si="140"/>
        <v>0</v>
      </c>
      <c r="AO620" s="2">
        <f t="shared" si="141"/>
        <v>0</v>
      </c>
      <c r="AP620" s="2">
        <f>IF(AA620='User Input'!$C$1,1,0)</f>
        <v>0</v>
      </c>
      <c r="AQ620" s="2">
        <f t="shared" si="142"/>
        <v>0</v>
      </c>
      <c r="AR620" s="2">
        <f t="shared" si="143"/>
        <v>0</v>
      </c>
      <c r="AS620" s="2">
        <f t="shared" si="144"/>
        <v>0</v>
      </c>
      <c r="AT620" s="2">
        <f t="shared" si="145"/>
        <v>0</v>
      </c>
      <c r="AU620" s="9">
        <f t="shared" si="146"/>
        <v>0</v>
      </c>
    </row>
    <row r="621" spans="1:47" s="202" customFormat="1">
      <c r="A621" s="272"/>
      <c r="B621" s="272"/>
      <c r="C621" s="226"/>
      <c r="D621" s="235"/>
      <c r="E621" s="204"/>
      <c r="F621" s="198"/>
      <c r="G621" s="198"/>
      <c r="H621" s="198"/>
      <c r="I621" s="198"/>
      <c r="J621" s="117"/>
      <c r="K621" s="113"/>
      <c r="L621" s="113"/>
      <c r="M621" s="113"/>
      <c r="N621" s="113"/>
      <c r="O621" s="113"/>
      <c r="P621" s="205"/>
      <c r="Q621" s="2">
        <f t="shared" si="134"/>
        <v>0</v>
      </c>
      <c r="R621" s="2">
        <f>IF(D621='User Input'!$C$1,1,0)</f>
        <v>0</v>
      </c>
      <c r="S621" s="2">
        <f t="shared" si="138"/>
        <v>0</v>
      </c>
      <c r="T621" s="2">
        <f t="shared" si="139"/>
        <v>0</v>
      </c>
      <c r="U621" s="2">
        <f t="shared" si="135"/>
        <v>0</v>
      </c>
      <c r="V621" s="2">
        <f t="shared" si="136"/>
        <v>0</v>
      </c>
      <c r="W621" s="9">
        <f t="shared" si="137"/>
        <v>0</v>
      </c>
      <c r="X621" s="221"/>
      <c r="Y621" s="276"/>
      <c r="Z621" s="226"/>
      <c r="AA621" s="235"/>
      <c r="AB621" s="206"/>
      <c r="AC621" s="198"/>
      <c r="AD621" s="198"/>
      <c r="AE621" s="198"/>
      <c r="AF621" s="198"/>
      <c r="AG621" s="216"/>
      <c r="AH621" s="199"/>
      <c r="AI621" s="197"/>
      <c r="AJ621" s="197"/>
      <c r="AK621" s="113"/>
      <c r="AL621" s="113"/>
      <c r="AM621" s="113"/>
      <c r="AN621" s="2">
        <f t="shared" si="140"/>
        <v>0</v>
      </c>
      <c r="AO621" s="2">
        <f t="shared" si="141"/>
        <v>0</v>
      </c>
      <c r="AP621" s="2">
        <f>IF(AA621='User Input'!$C$1,1,0)</f>
        <v>0</v>
      </c>
      <c r="AQ621" s="2">
        <f t="shared" si="142"/>
        <v>0</v>
      </c>
      <c r="AR621" s="2">
        <f t="shared" si="143"/>
        <v>0</v>
      </c>
      <c r="AS621" s="2">
        <f t="shared" si="144"/>
        <v>0</v>
      </c>
      <c r="AT621" s="2">
        <f t="shared" si="145"/>
        <v>0</v>
      </c>
      <c r="AU621" s="9">
        <f t="shared" si="146"/>
        <v>0</v>
      </c>
    </row>
    <row r="622" spans="1:47" s="202" customFormat="1">
      <c r="A622" s="272"/>
      <c r="B622" s="272"/>
      <c r="C622" s="226"/>
      <c r="D622" s="235"/>
      <c r="E622" s="204"/>
      <c r="F622" s="198"/>
      <c r="G622" s="198"/>
      <c r="H622" s="198"/>
      <c r="I622" s="198"/>
      <c r="J622" s="117"/>
      <c r="K622" s="113"/>
      <c r="L622" s="113"/>
      <c r="M622" s="113"/>
      <c r="N622" s="113"/>
      <c r="O622" s="113"/>
      <c r="P622" s="205"/>
      <c r="Q622" s="2">
        <f t="shared" si="134"/>
        <v>0</v>
      </c>
      <c r="R622" s="2">
        <f>IF(D622='User Input'!$C$1,1,0)</f>
        <v>0</v>
      </c>
      <c r="S622" s="2">
        <f t="shared" si="138"/>
        <v>0</v>
      </c>
      <c r="T622" s="2">
        <f t="shared" si="139"/>
        <v>0</v>
      </c>
      <c r="U622" s="2">
        <f t="shared" si="135"/>
        <v>0</v>
      </c>
      <c r="V622" s="2">
        <f t="shared" si="136"/>
        <v>0</v>
      </c>
      <c r="W622" s="9">
        <f t="shared" si="137"/>
        <v>0</v>
      </c>
      <c r="X622" s="221"/>
      <c r="Y622" s="276"/>
      <c r="Z622" s="209"/>
      <c r="AA622" s="235"/>
      <c r="AB622" s="206"/>
      <c r="AC622" s="198"/>
      <c r="AD622" s="198"/>
      <c r="AE622" s="198"/>
      <c r="AF622" s="198"/>
      <c r="AG622" s="216"/>
      <c r="AH622" s="199"/>
      <c r="AI622" s="197"/>
      <c r="AJ622" s="197"/>
      <c r="AK622" s="113"/>
      <c r="AL622" s="113"/>
      <c r="AM622" s="113"/>
      <c r="AN622" s="2">
        <f t="shared" si="140"/>
        <v>0</v>
      </c>
      <c r="AO622" s="2">
        <f t="shared" si="141"/>
        <v>0</v>
      </c>
      <c r="AP622" s="2">
        <f>IF(AA622='User Input'!$C$1,1,0)</f>
        <v>0</v>
      </c>
      <c r="AQ622" s="2">
        <f t="shared" si="142"/>
        <v>0</v>
      </c>
      <c r="AR622" s="2">
        <f t="shared" si="143"/>
        <v>0</v>
      </c>
      <c r="AS622" s="2">
        <f t="shared" si="144"/>
        <v>0</v>
      </c>
      <c r="AT622" s="2">
        <f t="shared" si="145"/>
        <v>0</v>
      </c>
      <c r="AU622" s="9">
        <f t="shared" si="146"/>
        <v>0</v>
      </c>
    </row>
    <row r="623" spans="1:47" s="202" customFormat="1">
      <c r="A623" s="272"/>
      <c r="B623" s="272"/>
      <c r="C623" s="226"/>
      <c r="D623" s="235"/>
      <c r="E623" s="204"/>
      <c r="F623" s="198"/>
      <c r="G623" s="198"/>
      <c r="H623" s="198"/>
      <c r="I623" s="198"/>
      <c r="J623" s="117"/>
      <c r="K623" s="113"/>
      <c r="L623" s="113"/>
      <c r="M623" s="113"/>
      <c r="N623" s="113"/>
      <c r="O623" s="113"/>
      <c r="P623" s="205"/>
      <c r="Q623" s="2">
        <f t="shared" si="134"/>
        <v>0</v>
      </c>
      <c r="R623" s="2">
        <f>IF(D623='User Input'!$C$1,1,0)</f>
        <v>0</v>
      </c>
      <c r="S623" s="2">
        <f t="shared" si="138"/>
        <v>0</v>
      </c>
      <c r="T623" s="2">
        <f t="shared" si="139"/>
        <v>0</v>
      </c>
      <c r="U623" s="2">
        <f t="shared" si="135"/>
        <v>0</v>
      </c>
      <c r="V623" s="2">
        <f t="shared" si="136"/>
        <v>0</v>
      </c>
      <c r="W623" s="9">
        <f t="shared" si="137"/>
        <v>0</v>
      </c>
      <c r="X623" s="221"/>
      <c r="Y623" s="276"/>
      <c r="Z623" s="226"/>
      <c r="AA623" s="235"/>
      <c r="AB623" s="206"/>
      <c r="AC623" s="198"/>
      <c r="AD623" s="198"/>
      <c r="AE623" s="198"/>
      <c r="AF623" s="198"/>
      <c r="AG623" s="216"/>
      <c r="AH623" s="199"/>
      <c r="AI623" s="197"/>
      <c r="AJ623" s="197"/>
      <c r="AK623" s="113"/>
      <c r="AL623" s="113"/>
      <c r="AM623" s="113"/>
      <c r="AN623" s="2">
        <f t="shared" si="140"/>
        <v>0</v>
      </c>
      <c r="AO623" s="2">
        <f t="shared" si="141"/>
        <v>0</v>
      </c>
      <c r="AP623" s="2">
        <f>IF(AA623='User Input'!$C$1,1,0)</f>
        <v>0</v>
      </c>
      <c r="AQ623" s="2">
        <f t="shared" si="142"/>
        <v>0</v>
      </c>
      <c r="AR623" s="2">
        <f t="shared" si="143"/>
        <v>0</v>
      </c>
      <c r="AS623" s="2">
        <f t="shared" si="144"/>
        <v>0</v>
      </c>
      <c r="AT623" s="2">
        <f t="shared" si="145"/>
        <v>0</v>
      </c>
      <c r="AU623" s="9">
        <f t="shared" si="146"/>
        <v>0</v>
      </c>
    </row>
    <row r="624" spans="1:47" s="202" customFormat="1">
      <c r="A624" s="272"/>
      <c r="B624" s="272"/>
      <c r="C624" s="226"/>
      <c r="D624" s="235"/>
      <c r="E624" s="204"/>
      <c r="F624" s="198"/>
      <c r="G624" s="198"/>
      <c r="H624" s="198"/>
      <c r="I624" s="198"/>
      <c r="J624" s="117"/>
      <c r="K624" s="113"/>
      <c r="L624" s="113"/>
      <c r="M624" s="113"/>
      <c r="N624" s="113"/>
      <c r="O624" s="113"/>
      <c r="P624" s="205"/>
      <c r="Q624" s="2">
        <f t="shared" si="134"/>
        <v>0</v>
      </c>
      <c r="R624" s="2">
        <f>IF(D624='User Input'!$C$1,1,0)</f>
        <v>0</v>
      </c>
      <c r="S624" s="2">
        <f t="shared" si="138"/>
        <v>0</v>
      </c>
      <c r="T624" s="2">
        <f t="shared" si="139"/>
        <v>0</v>
      </c>
      <c r="U624" s="2">
        <f t="shared" si="135"/>
        <v>0</v>
      </c>
      <c r="V624" s="2">
        <f t="shared" si="136"/>
        <v>0</v>
      </c>
      <c r="W624" s="9">
        <f t="shared" si="137"/>
        <v>0</v>
      </c>
      <c r="X624" s="221"/>
      <c r="Y624" s="276"/>
      <c r="Z624" s="226"/>
      <c r="AA624" s="235"/>
      <c r="AB624" s="206"/>
      <c r="AC624" s="198"/>
      <c r="AD624" s="198"/>
      <c r="AE624" s="198"/>
      <c r="AF624" s="198"/>
      <c r="AG624" s="216"/>
      <c r="AH624" s="199"/>
      <c r="AI624" s="197"/>
      <c r="AJ624" s="197"/>
      <c r="AK624" s="113"/>
      <c r="AL624" s="113"/>
      <c r="AM624" s="113"/>
      <c r="AN624" s="2">
        <f t="shared" si="140"/>
        <v>0</v>
      </c>
      <c r="AO624" s="2">
        <f t="shared" si="141"/>
        <v>0</v>
      </c>
      <c r="AP624" s="2">
        <f>IF(AA624='User Input'!$C$1,1,0)</f>
        <v>0</v>
      </c>
      <c r="AQ624" s="2">
        <f t="shared" si="142"/>
        <v>0</v>
      </c>
      <c r="AR624" s="2">
        <f t="shared" si="143"/>
        <v>0</v>
      </c>
      <c r="AS624" s="2">
        <f t="shared" si="144"/>
        <v>0</v>
      </c>
      <c r="AT624" s="2">
        <f t="shared" si="145"/>
        <v>0</v>
      </c>
      <c r="AU624" s="9">
        <f t="shared" si="146"/>
        <v>0</v>
      </c>
    </row>
    <row r="625" spans="1:47" s="202" customFormat="1">
      <c r="A625" s="272"/>
      <c r="B625" s="272"/>
      <c r="C625" s="226"/>
      <c r="D625" s="235"/>
      <c r="E625" s="204"/>
      <c r="F625" s="198"/>
      <c r="G625" s="198"/>
      <c r="H625" s="198"/>
      <c r="I625" s="198"/>
      <c r="J625" s="117"/>
      <c r="K625" s="113"/>
      <c r="L625" s="113"/>
      <c r="M625" s="113"/>
      <c r="N625" s="113"/>
      <c r="O625" s="113"/>
      <c r="P625" s="205"/>
      <c r="Q625" s="2">
        <f t="shared" si="134"/>
        <v>0</v>
      </c>
      <c r="R625" s="2">
        <f>IF(D625='User Input'!$C$1,1,0)</f>
        <v>0</v>
      </c>
      <c r="S625" s="2">
        <f t="shared" si="138"/>
        <v>0</v>
      </c>
      <c r="T625" s="2">
        <f t="shared" si="139"/>
        <v>0</v>
      </c>
      <c r="U625" s="2">
        <f t="shared" si="135"/>
        <v>0</v>
      </c>
      <c r="V625" s="2">
        <f t="shared" si="136"/>
        <v>0</v>
      </c>
      <c r="W625" s="9">
        <f t="shared" si="137"/>
        <v>0</v>
      </c>
      <c r="X625" s="221"/>
      <c r="Y625" s="276"/>
      <c r="Z625" s="226"/>
      <c r="AA625" s="235"/>
      <c r="AB625" s="206"/>
      <c r="AC625" s="198"/>
      <c r="AD625" s="198"/>
      <c r="AE625" s="198"/>
      <c r="AF625" s="198"/>
      <c r="AG625" s="216"/>
      <c r="AH625" s="199"/>
      <c r="AI625" s="197"/>
      <c r="AJ625" s="197"/>
      <c r="AK625" s="113"/>
      <c r="AL625" s="113"/>
      <c r="AM625" s="113"/>
      <c r="AN625" s="2">
        <f t="shared" si="140"/>
        <v>0</v>
      </c>
      <c r="AO625" s="2">
        <f t="shared" si="141"/>
        <v>0</v>
      </c>
      <c r="AP625" s="2">
        <f>IF(AA625='User Input'!$C$1,1,0)</f>
        <v>0</v>
      </c>
      <c r="AQ625" s="2">
        <f t="shared" si="142"/>
        <v>0</v>
      </c>
      <c r="AR625" s="2">
        <f t="shared" si="143"/>
        <v>0</v>
      </c>
      <c r="AS625" s="2">
        <f t="shared" si="144"/>
        <v>0</v>
      </c>
      <c r="AT625" s="2">
        <f t="shared" si="145"/>
        <v>0</v>
      </c>
      <c r="AU625" s="9">
        <f t="shared" si="146"/>
        <v>0</v>
      </c>
    </row>
    <row r="626" spans="1:47" s="202" customFormat="1">
      <c r="A626" s="272"/>
      <c r="B626" s="272"/>
      <c r="C626" s="226"/>
      <c r="D626" s="235"/>
      <c r="E626" s="204"/>
      <c r="F626" s="198"/>
      <c r="G626" s="198"/>
      <c r="H626" s="198"/>
      <c r="I626" s="198"/>
      <c r="J626" s="117"/>
      <c r="K626" s="113"/>
      <c r="L626" s="113"/>
      <c r="M626" s="113"/>
      <c r="N626" s="113"/>
      <c r="O626" s="113"/>
      <c r="P626" s="205"/>
      <c r="Q626" s="2">
        <f t="shared" si="134"/>
        <v>0</v>
      </c>
      <c r="R626" s="2">
        <f>IF(D626='User Input'!$C$1,1,0)</f>
        <v>0</v>
      </c>
      <c r="S626" s="2">
        <f t="shared" si="138"/>
        <v>0</v>
      </c>
      <c r="T626" s="2">
        <f t="shared" si="139"/>
        <v>0</v>
      </c>
      <c r="U626" s="2">
        <f t="shared" si="135"/>
        <v>0</v>
      </c>
      <c r="V626" s="2">
        <f t="shared" si="136"/>
        <v>0</v>
      </c>
      <c r="W626" s="9">
        <f t="shared" si="137"/>
        <v>0</v>
      </c>
      <c r="X626" s="221"/>
      <c r="Y626" s="276"/>
      <c r="Z626" s="226"/>
      <c r="AA626" s="235"/>
      <c r="AB626" s="206"/>
      <c r="AC626" s="198"/>
      <c r="AD626" s="198"/>
      <c r="AE626" s="198"/>
      <c r="AF626" s="198"/>
      <c r="AG626" s="216"/>
      <c r="AH626" s="199"/>
      <c r="AI626" s="197"/>
      <c r="AJ626" s="197"/>
      <c r="AK626" s="113"/>
      <c r="AL626" s="113"/>
      <c r="AM626" s="113"/>
      <c r="AN626" s="2">
        <f t="shared" si="140"/>
        <v>0</v>
      </c>
      <c r="AO626" s="2">
        <f t="shared" si="141"/>
        <v>0</v>
      </c>
      <c r="AP626" s="2">
        <f>IF(AA626='User Input'!$C$1,1,0)</f>
        <v>0</v>
      </c>
      <c r="AQ626" s="2">
        <f t="shared" si="142"/>
        <v>0</v>
      </c>
      <c r="AR626" s="2">
        <f t="shared" si="143"/>
        <v>0</v>
      </c>
      <c r="AS626" s="2">
        <f t="shared" si="144"/>
        <v>0</v>
      </c>
      <c r="AT626" s="2">
        <f t="shared" si="145"/>
        <v>0</v>
      </c>
      <c r="AU626" s="9">
        <f t="shared" si="146"/>
        <v>0</v>
      </c>
    </row>
    <row r="627" spans="1:47" s="202" customFormat="1">
      <c r="A627" s="272"/>
      <c r="B627" s="272"/>
      <c r="C627" s="226"/>
      <c r="D627" s="235"/>
      <c r="E627" s="204"/>
      <c r="F627" s="198"/>
      <c r="G627" s="198"/>
      <c r="H627" s="198"/>
      <c r="I627" s="198"/>
      <c r="J627" s="117"/>
      <c r="K627" s="113"/>
      <c r="L627" s="113"/>
      <c r="M627" s="113"/>
      <c r="N627" s="113"/>
      <c r="O627" s="113"/>
      <c r="P627" s="205"/>
      <c r="Q627" s="2">
        <f t="shared" si="134"/>
        <v>0</v>
      </c>
      <c r="R627" s="2">
        <f>IF(D627='User Input'!$C$1,1,0)</f>
        <v>0</v>
      </c>
      <c r="S627" s="2">
        <f t="shared" si="138"/>
        <v>0</v>
      </c>
      <c r="T627" s="2">
        <f t="shared" si="139"/>
        <v>0</v>
      </c>
      <c r="U627" s="2">
        <f t="shared" si="135"/>
        <v>0</v>
      </c>
      <c r="V627" s="2">
        <f t="shared" si="136"/>
        <v>0</v>
      </c>
      <c r="W627" s="9">
        <f t="shared" si="137"/>
        <v>0</v>
      </c>
      <c r="X627" s="221"/>
      <c r="Y627" s="276"/>
      <c r="Z627" s="209"/>
      <c r="AA627" s="235"/>
      <c r="AB627" s="206"/>
      <c r="AC627" s="198"/>
      <c r="AD627" s="198"/>
      <c r="AE627" s="198"/>
      <c r="AF627" s="198"/>
      <c r="AG627" s="216"/>
      <c r="AH627" s="199"/>
      <c r="AI627" s="197"/>
      <c r="AJ627" s="197"/>
      <c r="AK627" s="113"/>
      <c r="AL627" s="113"/>
      <c r="AM627" s="113"/>
      <c r="AN627" s="2">
        <f t="shared" si="140"/>
        <v>0</v>
      </c>
      <c r="AO627" s="2">
        <f t="shared" si="141"/>
        <v>0</v>
      </c>
      <c r="AP627" s="2">
        <f>IF(AA627='User Input'!$C$1,1,0)</f>
        <v>0</v>
      </c>
      <c r="AQ627" s="2">
        <f t="shared" si="142"/>
        <v>0</v>
      </c>
      <c r="AR627" s="2">
        <f t="shared" si="143"/>
        <v>0</v>
      </c>
      <c r="AS627" s="2">
        <f t="shared" si="144"/>
        <v>0</v>
      </c>
      <c r="AT627" s="2">
        <f t="shared" si="145"/>
        <v>0</v>
      </c>
      <c r="AU627" s="9">
        <f t="shared" si="146"/>
        <v>0</v>
      </c>
    </row>
    <row r="628" spans="1:47" s="202" customFormat="1">
      <c r="A628" s="272"/>
      <c r="B628" s="272"/>
      <c r="C628" s="226"/>
      <c r="D628" s="235"/>
      <c r="E628" s="204"/>
      <c r="F628" s="198"/>
      <c r="G628" s="198"/>
      <c r="H628" s="198"/>
      <c r="I628" s="198"/>
      <c r="J628" s="117"/>
      <c r="K628" s="113"/>
      <c r="L628" s="113"/>
      <c r="M628" s="113"/>
      <c r="N628" s="113"/>
      <c r="O628" s="113"/>
      <c r="P628" s="205"/>
      <c r="Q628" s="2">
        <f t="shared" si="134"/>
        <v>0</v>
      </c>
      <c r="R628" s="2">
        <f>IF(D628='User Input'!$C$1,1,0)</f>
        <v>0</v>
      </c>
      <c r="S628" s="2">
        <f t="shared" si="138"/>
        <v>0</v>
      </c>
      <c r="T628" s="2">
        <f t="shared" si="139"/>
        <v>0</v>
      </c>
      <c r="U628" s="2">
        <f t="shared" si="135"/>
        <v>0</v>
      </c>
      <c r="V628" s="2">
        <f t="shared" si="136"/>
        <v>0</v>
      </c>
      <c r="W628" s="9">
        <f t="shared" si="137"/>
        <v>0</v>
      </c>
      <c r="X628" s="221"/>
      <c r="Y628" s="276"/>
      <c r="Z628" s="226"/>
      <c r="AA628" s="235"/>
      <c r="AB628" s="206"/>
      <c r="AC628" s="198"/>
      <c r="AD628" s="198"/>
      <c r="AE628" s="198"/>
      <c r="AF628" s="198"/>
      <c r="AG628" s="216"/>
      <c r="AH628" s="199"/>
      <c r="AI628" s="197"/>
      <c r="AJ628" s="197"/>
      <c r="AK628" s="113"/>
      <c r="AL628" s="113"/>
      <c r="AM628" s="113"/>
      <c r="AN628" s="2">
        <f t="shared" si="140"/>
        <v>0</v>
      </c>
      <c r="AO628" s="2">
        <f t="shared" si="141"/>
        <v>0</v>
      </c>
      <c r="AP628" s="2">
        <f>IF(AA628='User Input'!$C$1,1,0)</f>
        <v>0</v>
      </c>
      <c r="AQ628" s="2">
        <f t="shared" si="142"/>
        <v>0</v>
      </c>
      <c r="AR628" s="2">
        <f t="shared" si="143"/>
        <v>0</v>
      </c>
      <c r="AS628" s="2">
        <f t="shared" si="144"/>
        <v>0</v>
      </c>
      <c r="AT628" s="2">
        <f t="shared" si="145"/>
        <v>0</v>
      </c>
      <c r="AU628" s="9">
        <f t="shared" si="146"/>
        <v>0</v>
      </c>
    </row>
    <row r="629" spans="1:47" s="202" customFormat="1">
      <c r="A629" s="272"/>
      <c r="B629" s="272"/>
      <c r="C629" s="226"/>
      <c r="D629" s="235"/>
      <c r="E629" s="204"/>
      <c r="F629" s="198"/>
      <c r="G629" s="198"/>
      <c r="H629" s="198"/>
      <c r="I629" s="198"/>
      <c r="J629" s="117"/>
      <c r="K629" s="113"/>
      <c r="L629" s="113"/>
      <c r="M629" s="113"/>
      <c r="N629" s="113"/>
      <c r="O629" s="113"/>
      <c r="P629" s="205"/>
      <c r="Q629" s="2">
        <f t="shared" si="134"/>
        <v>0</v>
      </c>
      <c r="R629" s="2">
        <f>IF(D629='User Input'!$C$1,1,0)</f>
        <v>0</v>
      </c>
      <c r="S629" s="2">
        <f t="shared" si="138"/>
        <v>0</v>
      </c>
      <c r="T629" s="2">
        <f t="shared" si="139"/>
        <v>0</v>
      </c>
      <c r="U629" s="2">
        <f t="shared" si="135"/>
        <v>0</v>
      </c>
      <c r="V629" s="2">
        <f t="shared" si="136"/>
        <v>0</v>
      </c>
      <c r="W629" s="9">
        <f t="shared" si="137"/>
        <v>0</v>
      </c>
      <c r="X629" s="221"/>
      <c r="Y629" s="276"/>
      <c r="Z629" s="226"/>
      <c r="AA629" s="235"/>
      <c r="AB629" s="206"/>
      <c r="AC629" s="198"/>
      <c r="AD629" s="198"/>
      <c r="AE629" s="198"/>
      <c r="AF629" s="198"/>
      <c r="AG629" s="216"/>
      <c r="AH629" s="199"/>
      <c r="AI629" s="197"/>
      <c r="AJ629" s="197"/>
      <c r="AK629" s="113"/>
      <c r="AL629" s="113"/>
      <c r="AM629" s="113"/>
      <c r="AN629" s="2">
        <f t="shared" si="140"/>
        <v>0</v>
      </c>
      <c r="AO629" s="2">
        <f t="shared" si="141"/>
        <v>0</v>
      </c>
      <c r="AP629" s="2">
        <f>IF(AA629='User Input'!$C$1,1,0)</f>
        <v>0</v>
      </c>
      <c r="AQ629" s="2">
        <f t="shared" si="142"/>
        <v>0</v>
      </c>
      <c r="AR629" s="2">
        <f t="shared" si="143"/>
        <v>0</v>
      </c>
      <c r="AS629" s="2">
        <f t="shared" si="144"/>
        <v>0</v>
      </c>
      <c r="AT629" s="2">
        <f t="shared" si="145"/>
        <v>0</v>
      </c>
      <c r="AU629" s="9">
        <f t="shared" si="146"/>
        <v>0</v>
      </c>
    </row>
    <row r="630" spans="1:47" s="202" customFormat="1">
      <c r="A630" s="272"/>
      <c r="B630" s="272"/>
      <c r="C630" s="226"/>
      <c r="D630" s="235"/>
      <c r="E630" s="204"/>
      <c r="F630" s="198"/>
      <c r="G630" s="198"/>
      <c r="H630" s="198"/>
      <c r="I630" s="198"/>
      <c r="J630" s="117"/>
      <c r="K630" s="113"/>
      <c r="L630" s="113"/>
      <c r="M630" s="113"/>
      <c r="N630" s="113"/>
      <c r="O630" s="113"/>
      <c r="P630" s="205"/>
      <c r="Q630" s="2">
        <f t="shared" si="134"/>
        <v>0</v>
      </c>
      <c r="R630" s="2">
        <f>IF(D630='User Input'!$C$1,1,0)</f>
        <v>0</v>
      </c>
      <c r="S630" s="2">
        <f t="shared" si="138"/>
        <v>0</v>
      </c>
      <c r="T630" s="2">
        <f t="shared" si="139"/>
        <v>0</v>
      </c>
      <c r="U630" s="2">
        <f t="shared" si="135"/>
        <v>0</v>
      </c>
      <c r="V630" s="2">
        <f t="shared" si="136"/>
        <v>0</v>
      </c>
      <c r="W630" s="9">
        <f t="shared" si="137"/>
        <v>0</v>
      </c>
      <c r="X630" s="221"/>
      <c r="Y630" s="276"/>
      <c r="Z630" s="209"/>
      <c r="AA630" s="235"/>
      <c r="AB630" s="206"/>
      <c r="AC630" s="198"/>
      <c r="AD630" s="198"/>
      <c r="AE630" s="198"/>
      <c r="AF630" s="198"/>
      <c r="AG630" s="216"/>
      <c r="AH630" s="199"/>
      <c r="AI630" s="197"/>
      <c r="AJ630" s="197"/>
      <c r="AK630" s="113"/>
      <c r="AL630" s="113"/>
      <c r="AM630" s="113"/>
      <c r="AN630" s="2">
        <f t="shared" si="140"/>
        <v>0</v>
      </c>
      <c r="AO630" s="2">
        <f t="shared" si="141"/>
        <v>0</v>
      </c>
      <c r="AP630" s="2">
        <f>IF(AA630='User Input'!$C$1,1,0)</f>
        <v>0</v>
      </c>
      <c r="AQ630" s="2">
        <f t="shared" si="142"/>
        <v>0</v>
      </c>
      <c r="AR630" s="2">
        <f t="shared" si="143"/>
        <v>0</v>
      </c>
      <c r="AS630" s="2">
        <f t="shared" si="144"/>
        <v>0</v>
      </c>
      <c r="AT630" s="2">
        <f t="shared" si="145"/>
        <v>0</v>
      </c>
      <c r="AU630" s="9">
        <f t="shared" si="146"/>
        <v>0</v>
      </c>
    </row>
    <row r="631" spans="1:47" s="202" customFormat="1">
      <c r="A631" s="272"/>
      <c r="B631" s="272"/>
      <c r="C631" s="226"/>
      <c r="D631" s="235"/>
      <c r="E631" s="204"/>
      <c r="F631" s="198"/>
      <c r="G631" s="198"/>
      <c r="H631" s="198"/>
      <c r="I631" s="198"/>
      <c r="J631" s="117"/>
      <c r="K631" s="113"/>
      <c r="L631" s="113"/>
      <c r="M631" s="113"/>
      <c r="N631" s="113"/>
      <c r="O631" s="113"/>
      <c r="P631" s="205"/>
      <c r="Q631" s="2">
        <f t="shared" si="134"/>
        <v>0</v>
      </c>
      <c r="R631" s="2">
        <f>IF(D631='User Input'!$C$1,1,0)</f>
        <v>0</v>
      </c>
      <c r="S631" s="2">
        <f t="shared" si="138"/>
        <v>0</v>
      </c>
      <c r="T631" s="2">
        <f t="shared" si="139"/>
        <v>0</v>
      </c>
      <c r="U631" s="2">
        <f t="shared" si="135"/>
        <v>0</v>
      </c>
      <c r="V631" s="2">
        <f t="shared" si="136"/>
        <v>0</v>
      </c>
      <c r="W631" s="9">
        <f t="shared" si="137"/>
        <v>0</v>
      </c>
      <c r="X631" s="221"/>
      <c r="Y631" s="276"/>
      <c r="Z631" s="209"/>
      <c r="AA631" s="235"/>
      <c r="AB631" s="206"/>
      <c r="AC631" s="198"/>
      <c r="AD631" s="198"/>
      <c r="AE631" s="198"/>
      <c r="AF631" s="198"/>
      <c r="AG631" s="216"/>
      <c r="AH631" s="199"/>
      <c r="AI631" s="197"/>
      <c r="AJ631" s="197"/>
      <c r="AK631" s="113"/>
      <c r="AL631" s="113"/>
      <c r="AM631" s="113"/>
      <c r="AN631" s="2">
        <f t="shared" si="140"/>
        <v>0</v>
      </c>
      <c r="AO631" s="2">
        <f t="shared" si="141"/>
        <v>0</v>
      </c>
      <c r="AP631" s="2">
        <f>IF(AA631='User Input'!$C$1,1,0)</f>
        <v>0</v>
      </c>
      <c r="AQ631" s="2">
        <f t="shared" si="142"/>
        <v>0</v>
      </c>
      <c r="AR631" s="2">
        <f t="shared" si="143"/>
        <v>0</v>
      </c>
      <c r="AS631" s="2">
        <f t="shared" si="144"/>
        <v>0</v>
      </c>
      <c r="AT631" s="2">
        <f t="shared" si="145"/>
        <v>0</v>
      </c>
      <c r="AU631" s="9">
        <f t="shared" si="146"/>
        <v>0</v>
      </c>
    </row>
    <row r="632" spans="1:47" s="202" customFormat="1">
      <c r="A632" s="272"/>
      <c r="B632" s="272"/>
      <c r="C632" s="226"/>
      <c r="D632" s="235"/>
      <c r="E632" s="204"/>
      <c r="F632" s="198"/>
      <c r="G632" s="198"/>
      <c r="H632" s="198"/>
      <c r="I632" s="198"/>
      <c r="J632" s="117"/>
      <c r="K632" s="113"/>
      <c r="L632" s="113"/>
      <c r="M632" s="113"/>
      <c r="N632" s="113"/>
      <c r="O632" s="113"/>
      <c r="P632" s="205"/>
      <c r="Q632" s="2">
        <f t="shared" si="134"/>
        <v>0</v>
      </c>
      <c r="R632" s="2">
        <f>IF(D632='User Input'!$C$1,1,0)</f>
        <v>0</v>
      </c>
      <c r="S632" s="2">
        <f t="shared" si="138"/>
        <v>0</v>
      </c>
      <c r="T632" s="2">
        <f t="shared" si="139"/>
        <v>0</v>
      </c>
      <c r="U632" s="2">
        <f t="shared" si="135"/>
        <v>0</v>
      </c>
      <c r="V632" s="2">
        <f t="shared" si="136"/>
        <v>0</v>
      </c>
      <c r="W632" s="9">
        <f t="shared" si="137"/>
        <v>0</v>
      </c>
      <c r="X632" s="221"/>
      <c r="Y632" s="276"/>
      <c r="Z632" s="209"/>
      <c r="AA632" s="235"/>
      <c r="AB632" s="206"/>
      <c r="AC632" s="198"/>
      <c r="AD632" s="198"/>
      <c r="AE632" s="198"/>
      <c r="AF632" s="198"/>
      <c r="AG632" s="216"/>
      <c r="AH632" s="199"/>
      <c r="AI632" s="197"/>
      <c r="AJ632" s="197"/>
      <c r="AK632" s="113"/>
      <c r="AL632" s="113"/>
      <c r="AM632" s="113"/>
      <c r="AN632" s="2">
        <f t="shared" si="140"/>
        <v>0</v>
      </c>
      <c r="AO632" s="2">
        <f t="shared" si="141"/>
        <v>0</v>
      </c>
      <c r="AP632" s="2">
        <f>IF(AA632='User Input'!$C$1,1,0)</f>
        <v>0</v>
      </c>
      <c r="AQ632" s="2">
        <f t="shared" si="142"/>
        <v>0</v>
      </c>
      <c r="AR632" s="2">
        <f t="shared" si="143"/>
        <v>0</v>
      </c>
      <c r="AS632" s="2">
        <f t="shared" si="144"/>
        <v>0</v>
      </c>
      <c r="AT632" s="2">
        <f t="shared" si="145"/>
        <v>0</v>
      </c>
      <c r="AU632" s="9">
        <f t="shared" si="146"/>
        <v>0</v>
      </c>
    </row>
    <row r="633" spans="1:47" s="202" customFormat="1">
      <c r="A633" s="272"/>
      <c r="B633" s="272"/>
      <c r="C633" s="226"/>
      <c r="D633" s="235"/>
      <c r="E633" s="204"/>
      <c r="F633" s="198"/>
      <c r="G633" s="198"/>
      <c r="H633" s="198"/>
      <c r="I633" s="198"/>
      <c r="J633" s="117"/>
      <c r="K633" s="113"/>
      <c r="L633" s="113"/>
      <c r="M633" s="113"/>
      <c r="N633" s="113"/>
      <c r="O633" s="113"/>
      <c r="P633" s="205"/>
      <c r="Q633" s="2">
        <f t="shared" si="134"/>
        <v>0</v>
      </c>
      <c r="R633" s="2">
        <f>IF(D633='User Input'!$C$1,1,0)</f>
        <v>0</v>
      </c>
      <c r="S633" s="2">
        <f t="shared" si="138"/>
        <v>0</v>
      </c>
      <c r="T633" s="2">
        <f t="shared" si="139"/>
        <v>0</v>
      </c>
      <c r="U633" s="2">
        <f t="shared" si="135"/>
        <v>0</v>
      </c>
      <c r="V633" s="2">
        <f t="shared" si="136"/>
        <v>0</v>
      </c>
      <c r="W633" s="9">
        <f t="shared" si="137"/>
        <v>0</v>
      </c>
      <c r="X633" s="221"/>
      <c r="Y633" s="276"/>
      <c r="Z633" s="209"/>
      <c r="AA633" s="235"/>
      <c r="AB633" s="206"/>
      <c r="AC633" s="198"/>
      <c r="AD633" s="198"/>
      <c r="AE633" s="198"/>
      <c r="AF633" s="198"/>
      <c r="AG633" s="216"/>
      <c r="AH633" s="199"/>
      <c r="AI633" s="197"/>
      <c r="AJ633" s="197"/>
      <c r="AK633" s="113"/>
      <c r="AL633" s="113"/>
      <c r="AM633" s="113"/>
      <c r="AN633" s="2">
        <f t="shared" si="140"/>
        <v>0</v>
      </c>
      <c r="AO633" s="2">
        <f t="shared" si="141"/>
        <v>0</v>
      </c>
      <c r="AP633" s="2">
        <f>IF(AA633='User Input'!$C$1,1,0)</f>
        <v>0</v>
      </c>
      <c r="AQ633" s="2">
        <f t="shared" si="142"/>
        <v>0</v>
      </c>
      <c r="AR633" s="2">
        <f t="shared" si="143"/>
        <v>0</v>
      </c>
      <c r="AS633" s="2">
        <f t="shared" si="144"/>
        <v>0</v>
      </c>
      <c r="AT633" s="2">
        <f t="shared" si="145"/>
        <v>0</v>
      </c>
      <c r="AU633" s="9">
        <f t="shared" si="146"/>
        <v>0</v>
      </c>
    </row>
    <row r="634" spans="1:47" s="202" customFormat="1">
      <c r="A634" s="272"/>
      <c r="B634" s="272"/>
      <c r="C634" s="226"/>
      <c r="D634" s="235"/>
      <c r="E634" s="204"/>
      <c r="F634" s="198"/>
      <c r="G634" s="198"/>
      <c r="H634" s="198"/>
      <c r="I634" s="198"/>
      <c r="J634" s="117"/>
      <c r="K634" s="113"/>
      <c r="L634" s="113"/>
      <c r="M634" s="113"/>
      <c r="N634" s="113"/>
      <c r="O634" s="113"/>
      <c r="P634" s="205"/>
      <c r="Q634" s="2">
        <f t="shared" si="134"/>
        <v>0</v>
      </c>
      <c r="R634" s="2">
        <f>IF(D634='User Input'!$C$1,1,0)</f>
        <v>0</v>
      </c>
      <c r="S634" s="2">
        <f t="shared" si="138"/>
        <v>0</v>
      </c>
      <c r="T634" s="2">
        <f t="shared" si="139"/>
        <v>0</v>
      </c>
      <c r="U634" s="2">
        <f t="shared" si="135"/>
        <v>0</v>
      </c>
      <c r="V634" s="2">
        <f t="shared" si="136"/>
        <v>0</v>
      </c>
      <c r="W634" s="9">
        <f t="shared" si="137"/>
        <v>0</v>
      </c>
      <c r="X634" s="221"/>
      <c r="Y634" s="276"/>
      <c r="Z634" s="209"/>
      <c r="AA634" s="235"/>
      <c r="AB634" s="206"/>
      <c r="AC634" s="198"/>
      <c r="AD634" s="198"/>
      <c r="AE634" s="198"/>
      <c r="AF634" s="198"/>
      <c r="AG634" s="216"/>
      <c r="AH634" s="199"/>
      <c r="AI634" s="197"/>
      <c r="AJ634" s="197"/>
      <c r="AK634" s="113"/>
      <c r="AL634" s="113"/>
      <c r="AM634" s="113"/>
      <c r="AN634" s="2">
        <f t="shared" si="140"/>
        <v>0</v>
      </c>
      <c r="AO634" s="2">
        <f t="shared" si="141"/>
        <v>0</v>
      </c>
      <c r="AP634" s="2">
        <f>IF(AA634='User Input'!$C$1,1,0)</f>
        <v>0</v>
      </c>
      <c r="AQ634" s="2">
        <f t="shared" si="142"/>
        <v>0</v>
      </c>
      <c r="AR634" s="2">
        <f t="shared" si="143"/>
        <v>0</v>
      </c>
      <c r="AS634" s="2">
        <f t="shared" si="144"/>
        <v>0</v>
      </c>
      <c r="AT634" s="2">
        <f t="shared" si="145"/>
        <v>0</v>
      </c>
      <c r="AU634" s="9">
        <f t="shared" si="146"/>
        <v>0</v>
      </c>
    </row>
    <row r="635" spans="1:47" s="202" customFormat="1">
      <c r="A635" s="272"/>
      <c r="B635" s="272"/>
      <c r="C635" s="226"/>
      <c r="D635" s="235"/>
      <c r="E635" s="204"/>
      <c r="F635" s="198"/>
      <c r="G635" s="198"/>
      <c r="H635" s="198"/>
      <c r="I635" s="198"/>
      <c r="J635" s="117"/>
      <c r="K635" s="113"/>
      <c r="L635" s="113"/>
      <c r="M635" s="113"/>
      <c r="N635" s="113"/>
      <c r="O635" s="113"/>
      <c r="P635" s="205"/>
      <c r="Q635" s="2">
        <f t="shared" si="134"/>
        <v>0</v>
      </c>
      <c r="R635" s="2">
        <f>IF(D635='User Input'!$C$1,1,0)</f>
        <v>0</v>
      </c>
      <c r="S635" s="2">
        <f t="shared" si="138"/>
        <v>0</v>
      </c>
      <c r="T635" s="2">
        <f t="shared" si="139"/>
        <v>0</v>
      </c>
      <c r="U635" s="2">
        <f t="shared" si="135"/>
        <v>0</v>
      </c>
      <c r="V635" s="2">
        <f t="shared" si="136"/>
        <v>0</v>
      </c>
      <c r="W635" s="9">
        <f t="shared" si="137"/>
        <v>0</v>
      </c>
      <c r="X635" s="221"/>
      <c r="Y635" s="276"/>
      <c r="Z635" s="209"/>
      <c r="AA635" s="235"/>
      <c r="AB635" s="206"/>
      <c r="AC635" s="198"/>
      <c r="AD635" s="198"/>
      <c r="AE635" s="198"/>
      <c r="AF635" s="198"/>
      <c r="AG635" s="216"/>
      <c r="AH635" s="199"/>
      <c r="AI635" s="197"/>
      <c r="AJ635" s="197"/>
      <c r="AK635" s="113"/>
      <c r="AL635" s="113"/>
      <c r="AM635" s="113"/>
      <c r="AN635" s="2">
        <f t="shared" si="140"/>
        <v>0</v>
      </c>
      <c r="AO635" s="2">
        <f t="shared" si="141"/>
        <v>0</v>
      </c>
      <c r="AP635" s="2">
        <f>IF(AA635='User Input'!$C$1,1,0)</f>
        <v>0</v>
      </c>
      <c r="AQ635" s="2">
        <f t="shared" si="142"/>
        <v>0</v>
      </c>
      <c r="AR635" s="2">
        <f t="shared" si="143"/>
        <v>0</v>
      </c>
      <c r="AS635" s="2">
        <f t="shared" si="144"/>
        <v>0</v>
      </c>
      <c r="AT635" s="2">
        <f t="shared" si="145"/>
        <v>0</v>
      </c>
      <c r="AU635" s="9">
        <f t="shared" si="146"/>
        <v>0</v>
      </c>
    </row>
    <row r="636" spans="1:47" s="202" customFormat="1">
      <c r="A636" s="272"/>
      <c r="B636" s="272"/>
      <c r="C636" s="226"/>
      <c r="D636" s="235"/>
      <c r="E636" s="204"/>
      <c r="F636" s="198"/>
      <c r="G636" s="198"/>
      <c r="H636" s="198"/>
      <c r="I636" s="198"/>
      <c r="J636" s="117"/>
      <c r="K636" s="113"/>
      <c r="L636" s="113"/>
      <c r="M636" s="113"/>
      <c r="N636" s="113"/>
      <c r="O636" s="113"/>
      <c r="P636" s="205"/>
      <c r="Q636" s="2">
        <f t="shared" si="134"/>
        <v>0</v>
      </c>
      <c r="R636" s="2">
        <f>IF(D636='User Input'!$C$1,1,0)</f>
        <v>0</v>
      </c>
      <c r="S636" s="2">
        <f t="shared" si="138"/>
        <v>0</v>
      </c>
      <c r="T636" s="2">
        <f t="shared" si="139"/>
        <v>0</v>
      </c>
      <c r="U636" s="2">
        <f t="shared" si="135"/>
        <v>0</v>
      </c>
      <c r="V636" s="2">
        <f t="shared" si="136"/>
        <v>0</v>
      </c>
      <c r="W636" s="9">
        <f t="shared" si="137"/>
        <v>0</v>
      </c>
      <c r="X636" s="221"/>
      <c r="Y636" s="276"/>
      <c r="Z636" s="209"/>
      <c r="AA636" s="235"/>
      <c r="AB636" s="206"/>
      <c r="AC636" s="198"/>
      <c r="AD636" s="198"/>
      <c r="AE636" s="198"/>
      <c r="AF636" s="198"/>
      <c r="AG636" s="216"/>
      <c r="AH636" s="199"/>
      <c r="AI636" s="197"/>
      <c r="AJ636" s="197"/>
      <c r="AK636" s="113"/>
      <c r="AL636" s="113"/>
      <c r="AM636" s="113"/>
      <c r="AN636" s="2">
        <f t="shared" si="140"/>
        <v>0</v>
      </c>
      <c r="AO636" s="2">
        <f t="shared" si="141"/>
        <v>0</v>
      </c>
      <c r="AP636" s="2">
        <f>IF(AA636='User Input'!$C$1,1,0)</f>
        <v>0</v>
      </c>
      <c r="AQ636" s="2">
        <f t="shared" si="142"/>
        <v>0</v>
      </c>
      <c r="AR636" s="2">
        <f t="shared" si="143"/>
        <v>0</v>
      </c>
      <c r="AS636" s="2">
        <f t="shared" si="144"/>
        <v>0</v>
      </c>
      <c r="AT636" s="2">
        <f t="shared" si="145"/>
        <v>0</v>
      </c>
      <c r="AU636" s="9">
        <f t="shared" si="146"/>
        <v>0</v>
      </c>
    </row>
    <row r="637" spans="1:47" s="202" customFormat="1">
      <c r="A637" s="272"/>
      <c r="B637" s="272"/>
      <c r="C637" s="226"/>
      <c r="D637" s="235"/>
      <c r="E637" s="204"/>
      <c r="F637" s="198"/>
      <c r="G637" s="198"/>
      <c r="H637" s="198"/>
      <c r="I637" s="198"/>
      <c r="J637" s="117"/>
      <c r="K637" s="113"/>
      <c r="L637" s="113"/>
      <c r="M637" s="113"/>
      <c r="N637" s="113"/>
      <c r="O637" s="113"/>
      <c r="P637" s="205"/>
      <c r="Q637" s="2">
        <f t="shared" si="134"/>
        <v>0</v>
      </c>
      <c r="R637" s="2">
        <f>IF(D637='User Input'!$C$1,1,0)</f>
        <v>0</v>
      </c>
      <c r="S637" s="2">
        <f t="shared" si="138"/>
        <v>0</v>
      </c>
      <c r="T637" s="2">
        <f t="shared" si="139"/>
        <v>0</v>
      </c>
      <c r="U637" s="2">
        <f t="shared" si="135"/>
        <v>0</v>
      </c>
      <c r="V637" s="2">
        <f t="shared" si="136"/>
        <v>0</v>
      </c>
      <c r="W637" s="9">
        <f t="shared" si="137"/>
        <v>0</v>
      </c>
      <c r="X637" s="221"/>
      <c r="Y637" s="276"/>
      <c r="Z637" s="209"/>
      <c r="AA637" s="235"/>
      <c r="AB637" s="206"/>
      <c r="AC637" s="198"/>
      <c r="AD637" s="198"/>
      <c r="AE637" s="198"/>
      <c r="AF637" s="198"/>
      <c r="AG637" s="216"/>
      <c r="AH637" s="199"/>
      <c r="AI637" s="197"/>
      <c r="AJ637" s="197"/>
      <c r="AK637" s="113"/>
      <c r="AL637" s="113"/>
      <c r="AM637" s="113"/>
      <c r="AN637" s="2">
        <f t="shared" si="140"/>
        <v>0</v>
      </c>
      <c r="AO637" s="2">
        <f t="shared" si="141"/>
        <v>0</v>
      </c>
      <c r="AP637" s="2">
        <f>IF(AA637='User Input'!$C$1,1,0)</f>
        <v>0</v>
      </c>
      <c r="AQ637" s="2">
        <f t="shared" si="142"/>
        <v>0</v>
      </c>
      <c r="AR637" s="2">
        <f t="shared" si="143"/>
        <v>0</v>
      </c>
      <c r="AS637" s="2">
        <f t="shared" si="144"/>
        <v>0</v>
      </c>
      <c r="AT637" s="2">
        <f t="shared" si="145"/>
        <v>0</v>
      </c>
      <c r="AU637" s="9">
        <f t="shared" si="146"/>
        <v>0</v>
      </c>
    </row>
    <row r="638" spans="1:47" s="202" customFormat="1">
      <c r="A638" s="272"/>
      <c r="B638" s="272"/>
      <c r="C638" s="226"/>
      <c r="D638" s="235"/>
      <c r="E638" s="204"/>
      <c r="F638" s="198"/>
      <c r="G638" s="198"/>
      <c r="H638" s="198"/>
      <c r="I638" s="198"/>
      <c r="J638" s="117"/>
      <c r="K638" s="113"/>
      <c r="L638" s="113"/>
      <c r="M638" s="113"/>
      <c r="N638" s="113"/>
      <c r="O638" s="113"/>
      <c r="P638" s="205"/>
      <c r="Q638" s="2">
        <f t="shared" si="134"/>
        <v>0</v>
      </c>
      <c r="R638" s="2">
        <f>IF(D638='User Input'!$C$1,1,0)</f>
        <v>0</v>
      </c>
      <c r="S638" s="2">
        <f t="shared" si="138"/>
        <v>0</v>
      </c>
      <c r="T638" s="2">
        <f t="shared" si="139"/>
        <v>0</v>
      </c>
      <c r="U638" s="2">
        <f t="shared" si="135"/>
        <v>0</v>
      </c>
      <c r="V638" s="2">
        <f t="shared" si="136"/>
        <v>0</v>
      </c>
      <c r="W638" s="9">
        <f t="shared" si="137"/>
        <v>0</v>
      </c>
      <c r="X638" s="221"/>
      <c r="Y638" s="276"/>
      <c r="Z638" s="226"/>
      <c r="AA638" s="235"/>
      <c r="AB638" s="206"/>
      <c r="AC638" s="198"/>
      <c r="AD638" s="198"/>
      <c r="AE638" s="198"/>
      <c r="AF638" s="198"/>
      <c r="AG638" s="216"/>
      <c r="AH638" s="199"/>
      <c r="AI638" s="197"/>
      <c r="AJ638" s="197"/>
      <c r="AK638" s="113"/>
      <c r="AL638" s="113"/>
      <c r="AM638" s="113"/>
      <c r="AN638" s="2">
        <f t="shared" si="140"/>
        <v>0</v>
      </c>
      <c r="AO638" s="2">
        <f t="shared" si="141"/>
        <v>0</v>
      </c>
      <c r="AP638" s="2">
        <f>IF(AA638='User Input'!$C$1,1,0)</f>
        <v>0</v>
      </c>
      <c r="AQ638" s="2">
        <f t="shared" si="142"/>
        <v>0</v>
      </c>
      <c r="AR638" s="2">
        <f t="shared" si="143"/>
        <v>0</v>
      </c>
      <c r="AS638" s="2">
        <f t="shared" si="144"/>
        <v>0</v>
      </c>
      <c r="AT638" s="2">
        <f t="shared" si="145"/>
        <v>0</v>
      </c>
      <c r="AU638" s="9">
        <f t="shared" si="146"/>
        <v>0</v>
      </c>
    </row>
    <row r="639" spans="1:47" s="202" customFormat="1">
      <c r="A639" s="272"/>
      <c r="B639" s="272"/>
      <c r="C639" s="226"/>
      <c r="D639" s="235"/>
      <c r="E639" s="204"/>
      <c r="F639" s="198"/>
      <c r="G639" s="198"/>
      <c r="H639" s="198"/>
      <c r="I639" s="198"/>
      <c r="J639" s="117"/>
      <c r="K639" s="113"/>
      <c r="L639" s="113"/>
      <c r="M639" s="113"/>
      <c r="N639" s="113"/>
      <c r="O639" s="113"/>
      <c r="P639" s="205"/>
      <c r="Q639" s="2">
        <f t="shared" si="134"/>
        <v>0</v>
      </c>
      <c r="R639" s="2">
        <f>IF(D639='User Input'!$C$1,1,0)</f>
        <v>0</v>
      </c>
      <c r="S639" s="2">
        <f t="shared" si="138"/>
        <v>0</v>
      </c>
      <c r="T639" s="2">
        <f t="shared" si="139"/>
        <v>0</v>
      </c>
      <c r="U639" s="2">
        <f t="shared" si="135"/>
        <v>0</v>
      </c>
      <c r="V639" s="2">
        <f t="shared" si="136"/>
        <v>0</v>
      </c>
      <c r="W639" s="9">
        <f t="shared" si="137"/>
        <v>0</v>
      </c>
      <c r="X639" s="221"/>
      <c r="Y639" s="276"/>
      <c r="Z639" s="209"/>
      <c r="AA639" s="235"/>
      <c r="AB639" s="206"/>
      <c r="AC639" s="198"/>
      <c r="AD639" s="198"/>
      <c r="AE639" s="198"/>
      <c r="AF639" s="198"/>
      <c r="AG639" s="216"/>
      <c r="AH639" s="199"/>
      <c r="AI639" s="197"/>
      <c r="AJ639" s="197"/>
      <c r="AK639" s="113"/>
      <c r="AL639" s="113"/>
      <c r="AM639" s="113"/>
      <c r="AN639" s="2">
        <f t="shared" si="140"/>
        <v>0</v>
      </c>
      <c r="AO639" s="2">
        <f t="shared" si="141"/>
        <v>0</v>
      </c>
      <c r="AP639" s="2">
        <f>IF(AA639='User Input'!$C$1,1,0)</f>
        <v>0</v>
      </c>
      <c r="AQ639" s="2">
        <f t="shared" si="142"/>
        <v>0</v>
      </c>
      <c r="AR639" s="2">
        <f t="shared" si="143"/>
        <v>0</v>
      </c>
      <c r="AS639" s="2">
        <f t="shared" si="144"/>
        <v>0</v>
      </c>
      <c r="AT639" s="2">
        <f t="shared" si="145"/>
        <v>0</v>
      </c>
      <c r="AU639" s="9">
        <f t="shared" si="146"/>
        <v>0</v>
      </c>
    </row>
    <row r="640" spans="1:47" s="202" customFormat="1">
      <c r="A640" s="272"/>
      <c r="B640" s="272"/>
      <c r="C640" s="226"/>
      <c r="D640" s="235"/>
      <c r="E640" s="204"/>
      <c r="F640" s="198"/>
      <c r="G640" s="198"/>
      <c r="H640" s="198"/>
      <c r="I640" s="198"/>
      <c r="J640" s="117"/>
      <c r="K640" s="113"/>
      <c r="L640" s="113"/>
      <c r="M640" s="113"/>
      <c r="N640" s="113"/>
      <c r="O640" s="113"/>
      <c r="P640" s="205"/>
      <c r="Q640" s="2">
        <f t="shared" si="134"/>
        <v>0</v>
      </c>
      <c r="R640" s="2">
        <f>IF(D640='User Input'!$C$1,1,0)</f>
        <v>0</v>
      </c>
      <c r="S640" s="2">
        <f t="shared" si="138"/>
        <v>0</v>
      </c>
      <c r="T640" s="2">
        <f t="shared" si="139"/>
        <v>0</v>
      </c>
      <c r="U640" s="2">
        <f t="shared" si="135"/>
        <v>0</v>
      </c>
      <c r="V640" s="2">
        <f t="shared" si="136"/>
        <v>0</v>
      </c>
      <c r="W640" s="9">
        <f t="shared" si="137"/>
        <v>0</v>
      </c>
      <c r="X640" s="221"/>
      <c r="Y640" s="276"/>
      <c r="Z640" s="209"/>
      <c r="AA640" s="235"/>
      <c r="AB640" s="206"/>
      <c r="AC640" s="198"/>
      <c r="AD640" s="198"/>
      <c r="AE640" s="198"/>
      <c r="AF640" s="198"/>
      <c r="AG640" s="216"/>
      <c r="AH640" s="199"/>
      <c r="AI640" s="197"/>
      <c r="AJ640" s="197"/>
      <c r="AK640" s="113"/>
      <c r="AL640" s="113"/>
      <c r="AM640" s="113"/>
      <c r="AN640" s="2">
        <f t="shared" si="140"/>
        <v>0</v>
      </c>
      <c r="AO640" s="2">
        <f t="shared" si="141"/>
        <v>0</v>
      </c>
      <c r="AP640" s="2">
        <f>IF(AA640='User Input'!$C$1,1,0)</f>
        <v>0</v>
      </c>
      <c r="AQ640" s="2">
        <f t="shared" si="142"/>
        <v>0</v>
      </c>
      <c r="AR640" s="2">
        <f t="shared" si="143"/>
        <v>0</v>
      </c>
      <c r="AS640" s="2">
        <f t="shared" si="144"/>
        <v>0</v>
      </c>
      <c r="AT640" s="2">
        <f t="shared" si="145"/>
        <v>0</v>
      </c>
      <c r="AU640" s="9">
        <f t="shared" si="146"/>
        <v>0</v>
      </c>
    </row>
    <row r="641" spans="1:47" s="202" customFormat="1">
      <c r="A641" s="272"/>
      <c r="B641" s="272"/>
      <c r="C641" s="226"/>
      <c r="D641" s="235"/>
      <c r="E641" s="204"/>
      <c r="F641" s="198"/>
      <c r="G641" s="198"/>
      <c r="H641" s="198"/>
      <c r="I641" s="198"/>
      <c r="J641" s="117"/>
      <c r="K641" s="113"/>
      <c r="L641" s="113"/>
      <c r="M641" s="113"/>
      <c r="N641" s="113"/>
      <c r="O641" s="113"/>
      <c r="P641" s="205"/>
      <c r="Q641" s="2">
        <f t="shared" si="134"/>
        <v>0</v>
      </c>
      <c r="R641" s="2">
        <f>IF(D641='User Input'!$C$1,1,0)</f>
        <v>0</v>
      </c>
      <c r="S641" s="2">
        <f t="shared" si="138"/>
        <v>0</v>
      </c>
      <c r="T641" s="2">
        <f t="shared" si="139"/>
        <v>0</v>
      </c>
      <c r="U641" s="2">
        <f t="shared" si="135"/>
        <v>0</v>
      </c>
      <c r="V641" s="2">
        <f t="shared" si="136"/>
        <v>0</v>
      </c>
      <c r="W641" s="9">
        <f t="shared" si="137"/>
        <v>0</v>
      </c>
      <c r="X641" s="221"/>
      <c r="Y641" s="276"/>
      <c r="Z641" s="226"/>
      <c r="AA641" s="235"/>
      <c r="AB641" s="206"/>
      <c r="AC641" s="198"/>
      <c r="AD641" s="198"/>
      <c r="AE641" s="198"/>
      <c r="AF641" s="198"/>
      <c r="AG641" s="216"/>
      <c r="AH641" s="199"/>
      <c r="AI641" s="197"/>
      <c r="AJ641" s="197"/>
      <c r="AK641" s="113"/>
      <c r="AL641" s="113"/>
      <c r="AM641" s="113"/>
      <c r="AN641" s="2">
        <f t="shared" si="140"/>
        <v>0</v>
      </c>
      <c r="AO641" s="2">
        <f t="shared" si="141"/>
        <v>0</v>
      </c>
      <c r="AP641" s="2">
        <f>IF(AA641='User Input'!$C$1,1,0)</f>
        <v>0</v>
      </c>
      <c r="AQ641" s="2">
        <f t="shared" si="142"/>
        <v>0</v>
      </c>
      <c r="AR641" s="2">
        <f t="shared" si="143"/>
        <v>0</v>
      </c>
      <c r="AS641" s="2">
        <f t="shared" si="144"/>
        <v>0</v>
      </c>
      <c r="AT641" s="2">
        <f t="shared" si="145"/>
        <v>0</v>
      </c>
      <c r="AU641" s="9">
        <f t="shared" si="146"/>
        <v>0</v>
      </c>
    </row>
    <row r="642" spans="1:47" s="202" customFormat="1">
      <c r="A642" s="272"/>
      <c r="B642" s="272"/>
      <c r="C642" s="226"/>
      <c r="D642" s="235"/>
      <c r="E642" s="204"/>
      <c r="F642" s="198"/>
      <c r="G642" s="198"/>
      <c r="H642" s="198"/>
      <c r="I642" s="198"/>
      <c r="J642" s="117"/>
      <c r="K642" s="113"/>
      <c r="L642" s="113"/>
      <c r="M642" s="113"/>
      <c r="N642" s="113"/>
      <c r="O642" s="113"/>
      <c r="P642" s="205"/>
      <c r="Q642" s="2">
        <f t="shared" si="134"/>
        <v>0</v>
      </c>
      <c r="R642" s="2">
        <f>IF(D642='User Input'!$C$1,1,0)</f>
        <v>0</v>
      </c>
      <c r="S642" s="2">
        <f t="shared" si="138"/>
        <v>0</v>
      </c>
      <c r="T642" s="2">
        <f t="shared" si="139"/>
        <v>0</v>
      </c>
      <c r="U642" s="2">
        <f t="shared" si="135"/>
        <v>0</v>
      </c>
      <c r="V642" s="2">
        <f t="shared" si="136"/>
        <v>0</v>
      </c>
      <c r="W642" s="9">
        <f t="shared" si="137"/>
        <v>0</v>
      </c>
      <c r="X642" s="221"/>
      <c r="Y642" s="276"/>
      <c r="Z642" s="209"/>
      <c r="AA642" s="235"/>
      <c r="AB642" s="206"/>
      <c r="AC642" s="198"/>
      <c r="AD642" s="198"/>
      <c r="AE642" s="198"/>
      <c r="AF642" s="198"/>
      <c r="AG642" s="216"/>
      <c r="AH642" s="199"/>
      <c r="AI642" s="197"/>
      <c r="AJ642" s="197"/>
      <c r="AK642" s="113"/>
      <c r="AL642" s="113"/>
      <c r="AM642" s="113"/>
      <c r="AN642" s="2">
        <f t="shared" si="140"/>
        <v>0</v>
      </c>
      <c r="AO642" s="2">
        <f t="shared" si="141"/>
        <v>0</v>
      </c>
      <c r="AP642" s="2">
        <f>IF(AA642='User Input'!$C$1,1,0)</f>
        <v>0</v>
      </c>
      <c r="AQ642" s="2">
        <f t="shared" si="142"/>
        <v>0</v>
      </c>
      <c r="AR642" s="2">
        <f t="shared" si="143"/>
        <v>0</v>
      </c>
      <c r="AS642" s="2">
        <f t="shared" si="144"/>
        <v>0</v>
      </c>
      <c r="AT642" s="2">
        <f t="shared" si="145"/>
        <v>0</v>
      </c>
      <c r="AU642" s="9">
        <f t="shared" si="146"/>
        <v>0</v>
      </c>
    </row>
    <row r="643" spans="1:47" s="202" customFormat="1">
      <c r="A643" s="272"/>
      <c r="B643" s="272"/>
      <c r="C643" s="226"/>
      <c r="D643" s="235"/>
      <c r="E643" s="204"/>
      <c r="F643" s="198"/>
      <c r="G643" s="198"/>
      <c r="H643" s="198"/>
      <c r="I643" s="198"/>
      <c r="J643" s="117"/>
      <c r="K643" s="113"/>
      <c r="L643" s="113"/>
      <c r="M643" s="113"/>
      <c r="N643" s="113"/>
      <c r="O643" s="113"/>
      <c r="P643" s="205"/>
      <c r="Q643" s="2">
        <f t="shared" ref="Q643:Q706" si="147">P643*K643</f>
        <v>0</v>
      </c>
      <c r="R643" s="2">
        <f>IF(D643='User Input'!$C$1,1,0)</f>
        <v>0</v>
      </c>
      <c r="S643" s="2">
        <f t="shared" si="138"/>
        <v>0</v>
      </c>
      <c r="T643" s="2">
        <f t="shared" si="139"/>
        <v>0</v>
      </c>
      <c r="U643" s="2">
        <f t="shared" ref="U643:U706" si="148">C643</f>
        <v>0</v>
      </c>
      <c r="V643" s="2">
        <f t="shared" ref="V643:V706" si="149">E643</f>
        <v>0</v>
      </c>
      <c r="W643" s="9">
        <f t="shared" ref="W643:W706" si="150">J643</f>
        <v>0</v>
      </c>
      <c r="X643" s="221"/>
      <c r="Y643" s="276"/>
      <c r="Z643" s="226"/>
      <c r="AA643" s="235"/>
      <c r="AB643" s="206"/>
      <c r="AC643" s="198"/>
      <c r="AD643" s="198"/>
      <c r="AE643" s="198"/>
      <c r="AF643" s="198"/>
      <c r="AG643" s="216"/>
      <c r="AH643" s="199"/>
      <c r="AI643" s="197"/>
      <c r="AJ643" s="197"/>
      <c r="AK643" s="113"/>
      <c r="AL643" s="113"/>
      <c r="AM643" s="113"/>
      <c r="AN643" s="2">
        <f t="shared" si="140"/>
        <v>0</v>
      </c>
      <c r="AO643" s="2">
        <f t="shared" si="141"/>
        <v>0</v>
      </c>
      <c r="AP643" s="2">
        <f>IF(AA643='User Input'!$C$1,1,0)</f>
        <v>0</v>
      </c>
      <c r="AQ643" s="2">
        <f t="shared" si="142"/>
        <v>0</v>
      </c>
      <c r="AR643" s="2">
        <f t="shared" si="143"/>
        <v>0</v>
      </c>
      <c r="AS643" s="2">
        <f t="shared" si="144"/>
        <v>0</v>
      </c>
      <c r="AT643" s="2">
        <f t="shared" si="145"/>
        <v>0</v>
      </c>
      <c r="AU643" s="9">
        <f t="shared" si="146"/>
        <v>0</v>
      </c>
    </row>
    <row r="644" spans="1:47" s="202" customFormat="1">
      <c r="A644" s="272"/>
      <c r="B644" s="272"/>
      <c r="C644" s="226"/>
      <c r="D644" s="235"/>
      <c r="E644" s="204"/>
      <c r="F644" s="198"/>
      <c r="G644" s="198"/>
      <c r="H644" s="198"/>
      <c r="I644" s="198"/>
      <c r="J644" s="117"/>
      <c r="K644" s="113"/>
      <c r="L644" s="113"/>
      <c r="M644" s="113"/>
      <c r="N644" s="113"/>
      <c r="O644" s="113"/>
      <c r="P644" s="205"/>
      <c r="Q644" s="2">
        <f t="shared" si="147"/>
        <v>0</v>
      </c>
      <c r="R644" s="2">
        <f>IF(D644='User Input'!$C$1,1,0)</f>
        <v>0</v>
      </c>
      <c r="S644" s="2">
        <f t="shared" ref="S644:S707" si="151">R644+S643</f>
        <v>0</v>
      </c>
      <c r="T644" s="2">
        <f t="shared" ref="T644:T707" si="152">IF(S644=S643,0,S644)</f>
        <v>0</v>
      </c>
      <c r="U644" s="2">
        <f t="shared" si="148"/>
        <v>0</v>
      </c>
      <c r="V644" s="2">
        <f t="shared" si="149"/>
        <v>0</v>
      </c>
      <c r="W644" s="9">
        <f t="shared" si="150"/>
        <v>0</v>
      </c>
      <c r="X644" s="221"/>
      <c r="Y644" s="276"/>
      <c r="Z644" s="209"/>
      <c r="AA644" s="235"/>
      <c r="AB644" s="206"/>
      <c r="AC644" s="198"/>
      <c r="AD644" s="198"/>
      <c r="AE644" s="198"/>
      <c r="AF644" s="198"/>
      <c r="AG644" s="216"/>
      <c r="AH644" s="199"/>
      <c r="AI644" s="197"/>
      <c r="AJ644" s="197"/>
      <c r="AK644" s="113"/>
      <c r="AL644" s="113"/>
      <c r="AM644" s="113"/>
      <c r="AN644" s="2">
        <f t="shared" ref="AN644:AN707" si="153">AI644*AH644</f>
        <v>0</v>
      </c>
      <c r="AO644" s="2">
        <f t="shared" ref="AO644:AO707" si="154">AJ644*AH644</f>
        <v>0</v>
      </c>
      <c r="AP644" s="2">
        <f>IF(AA644='User Input'!$C$1,1,0)</f>
        <v>0</v>
      </c>
      <c r="AQ644" s="2">
        <f t="shared" si="142"/>
        <v>0</v>
      </c>
      <c r="AR644" s="2">
        <f t="shared" si="143"/>
        <v>0</v>
      </c>
      <c r="AS644" s="2">
        <f t="shared" si="144"/>
        <v>0</v>
      </c>
      <c r="AT644" s="2">
        <f t="shared" si="145"/>
        <v>0</v>
      </c>
      <c r="AU644" s="9">
        <f t="shared" si="146"/>
        <v>0</v>
      </c>
    </row>
    <row r="645" spans="1:47" s="202" customFormat="1">
      <c r="A645" s="272"/>
      <c r="B645" s="272"/>
      <c r="C645" s="226"/>
      <c r="D645" s="235"/>
      <c r="E645" s="204"/>
      <c r="F645" s="198"/>
      <c r="G645" s="198"/>
      <c r="H645" s="198"/>
      <c r="I645" s="198"/>
      <c r="J645" s="117"/>
      <c r="K645" s="113"/>
      <c r="L645" s="113"/>
      <c r="M645" s="113"/>
      <c r="N645" s="113"/>
      <c r="O645" s="113"/>
      <c r="P645" s="205"/>
      <c r="Q645" s="2">
        <f t="shared" si="147"/>
        <v>0</v>
      </c>
      <c r="R645" s="2">
        <f>IF(D645='User Input'!$C$1,1,0)</f>
        <v>0</v>
      </c>
      <c r="S645" s="2">
        <f t="shared" si="151"/>
        <v>0</v>
      </c>
      <c r="T645" s="2">
        <f t="shared" si="152"/>
        <v>0</v>
      </c>
      <c r="U645" s="2">
        <f t="shared" si="148"/>
        <v>0</v>
      </c>
      <c r="V645" s="2">
        <f t="shared" si="149"/>
        <v>0</v>
      </c>
      <c r="W645" s="9">
        <f t="shared" si="150"/>
        <v>0</v>
      </c>
      <c r="X645" s="221"/>
      <c r="Y645" s="276"/>
      <c r="Z645" s="226"/>
      <c r="AA645" s="235"/>
      <c r="AB645" s="206"/>
      <c r="AC645" s="198"/>
      <c r="AD645" s="198"/>
      <c r="AE645" s="198"/>
      <c r="AF645" s="198"/>
      <c r="AG645" s="216"/>
      <c r="AH645" s="199"/>
      <c r="AI645" s="197"/>
      <c r="AJ645" s="197"/>
      <c r="AK645" s="113"/>
      <c r="AL645" s="113"/>
      <c r="AM645" s="113"/>
      <c r="AN645" s="2">
        <f t="shared" si="153"/>
        <v>0</v>
      </c>
      <c r="AO645" s="2">
        <f t="shared" si="154"/>
        <v>0</v>
      </c>
      <c r="AP645" s="2">
        <f>IF(AA645='User Input'!$C$1,1,0)</f>
        <v>0</v>
      </c>
      <c r="AQ645" s="2">
        <f t="shared" si="142"/>
        <v>0</v>
      </c>
      <c r="AR645" s="2">
        <f t="shared" si="143"/>
        <v>0</v>
      </c>
      <c r="AS645" s="2">
        <f t="shared" si="144"/>
        <v>0</v>
      </c>
      <c r="AT645" s="2">
        <f t="shared" si="145"/>
        <v>0</v>
      </c>
      <c r="AU645" s="9">
        <f t="shared" si="146"/>
        <v>0</v>
      </c>
    </row>
    <row r="646" spans="1:47" s="202" customFormat="1">
      <c r="A646" s="272"/>
      <c r="B646" s="272"/>
      <c r="C646" s="226"/>
      <c r="D646" s="235"/>
      <c r="E646" s="204"/>
      <c r="F646" s="198"/>
      <c r="G646" s="198"/>
      <c r="H646" s="198"/>
      <c r="I646" s="198"/>
      <c r="J646" s="117"/>
      <c r="K646" s="113"/>
      <c r="L646" s="113"/>
      <c r="M646" s="113"/>
      <c r="N646" s="113"/>
      <c r="O646" s="113"/>
      <c r="P646" s="205"/>
      <c r="Q646" s="2">
        <f t="shared" si="147"/>
        <v>0</v>
      </c>
      <c r="R646" s="2">
        <f>IF(D646='User Input'!$C$1,1,0)</f>
        <v>0</v>
      </c>
      <c r="S646" s="2">
        <f t="shared" si="151"/>
        <v>0</v>
      </c>
      <c r="T646" s="2">
        <f t="shared" si="152"/>
        <v>0</v>
      </c>
      <c r="U646" s="2">
        <f t="shared" si="148"/>
        <v>0</v>
      </c>
      <c r="V646" s="2">
        <f t="shared" si="149"/>
        <v>0</v>
      </c>
      <c r="W646" s="9">
        <f t="shared" si="150"/>
        <v>0</v>
      </c>
      <c r="X646" s="221"/>
      <c r="Y646" s="276"/>
      <c r="Z646" s="226"/>
      <c r="AA646" s="235"/>
      <c r="AB646" s="206"/>
      <c r="AC646" s="198"/>
      <c r="AD646" s="198"/>
      <c r="AE646" s="198"/>
      <c r="AF646" s="198"/>
      <c r="AG646" s="216"/>
      <c r="AH646" s="199"/>
      <c r="AI646" s="197"/>
      <c r="AJ646" s="197"/>
      <c r="AK646" s="113"/>
      <c r="AL646" s="113"/>
      <c r="AM646" s="113"/>
      <c r="AN646" s="2">
        <f t="shared" si="153"/>
        <v>0</v>
      </c>
      <c r="AO646" s="2">
        <f t="shared" si="154"/>
        <v>0</v>
      </c>
      <c r="AP646" s="2">
        <f>IF(AA646='User Input'!$C$1,1,0)</f>
        <v>0</v>
      </c>
      <c r="AQ646" s="2">
        <f t="shared" si="142"/>
        <v>0</v>
      </c>
      <c r="AR646" s="2">
        <f t="shared" si="143"/>
        <v>0</v>
      </c>
      <c r="AS646" s="2">
        <f t="shared" si="144"/>
        <v>0</v>
      </c>
      <c r="AT646" s="2">
        <f t="shared" si="145"/>
        <v>0</v>
      </c>
      <c r="AU646" s="9">
        <f t="shared" si="146"/>
        <v>0</v>
      </c>
    </row>
    <row r="647" spans="1:47" s="202" customFormat="1">
      <c r="A647" s="272"/>
      <c r="B647" s="272"/>
      <c r="C647" s="226"/>
      <c r="D647" s="235"/>
      <c r="E647" s="204"/>
      <c r="F647" s="198"/>
      <c r="G647" s="198"/>
      <c r="H647" s="198"/>
      <c r="I647" s="198"/>
      <c r="J647" s="117"/>
      <c r="K647" s="113"/>
      <c r="L647" s="113"/>
      <c r="M647" s="113"/>
      <c r="N647" s="113"/>
      <c r="O647" s="113"/>
      <c r="P647" s="205"/>
      <c r="Q647" s="2">
        <f t="shared" si="147"/>
        <v>0</v>
      </c>
      <c r="R647" s="2">
        <f>IF(D647='User Input'!$C$1,1,0)</f>
        <v>0</v>
      </c>
      <c r="S647" s="2">
        <f t="shared" si="151"/>
        <v>0</v>
      </c>
      <c r="T647" s="2">
        <f t="shared" si="152"/>
        <v>0</v>
      </c>
      <c r="U647" s="2">
        <f t="shared" si="148"/>
        <v>0</v>
      </c>
      <c r="V647" s="2">
        <f t="shared" si="149"/>
        <v>0</v>
      </c>
      <c r="W647" s="9">
        <f t="shared" si="150"/>
        <v>0</v>
      </c>
      <c r="X647" s="221"/>
      <c r="Y647" s="276"/>
      <c r="Z647" s="209"/>
      <c r="AA647" s="235"/>
      <c r="AB647" s="206"/>
      <c r="AC647" s="198"/>
      <c r="AD647" s="198"/>
      <c r="AE647" s="198"/>
      <c r="AF647" s="198"/>
      <c r="AG647" s="216"/>
      <c r="AH647" s="199"/>
      <c r="AI647" s="197"/>
      <c r="AJ647" s="197"/>
      <c r="AK647" s="113"/>
      <c r="AL647" s="113"/>
      <c r="AM647" s="113"/>
      <c r="AN647" s="2">
        <f t="shared" si="153"/>
        <v>0</v>
      </c>
      <c r="AO647" s="2">
        <f t="shared" si="154"/>
        <v>0</v>
      </c>
      <c r="AP647" s="2">
        <f>IF(AA647='User Input'!$C$1,1,0)</f>
        <v>0</v>
      </c>
      <c r="AQ647" s="2">
        <f t="shared" si="142"/>
        <v>0</v>
      </c>
      <c r="AR647" s="2">
        <f t="shared" si="143"/>
        <v>0</v>
      </c>
      <c r="AS647" s="2">
        <f t="shared" si="144"/>
        <v>0</v>
      </c>
      <c r="AT647" s="2">
        <f t="shared" si="145"/>
        <v>0</v>
      </c>
      <c r="AU647" s="9">
        <f t="shared" si="146"/>
        <v>0</v>
      </c>
    </row>
    <row r="648" spans="1:47" s="202" customFormat="1">
      <c r="A648" s="272"/>
      <c r="B648" s="272"/>
      <c r="C648" s="226"/>
      <c r="D648" s="235"/>
      <c r="E648" s="204"/>
      <c r="F648" s="198"/>
      <c r="G648" s="198"/>
      <c r="H648" s="198"/>
      <c r="I648" s="198"/>
      <c r="J648" s="117"/>
      <c r="K648" s="113"/>
      <c r="L648" s="113"/>
      <c r="M648" s="113"/>
      <c r="N648" s="113"/>
      <c r="O648" s="113"/>
      <c r="P648" s="205"/>
      <c r="Q648" s="2">
        <f t="shared" si="147"/>
        <v>0</v>
      </c>
      <c r="R648" s="2">
        <f>IF(D648='User Input'!$C$1,1,0)</f>
        <v>0</v>
      </c>
      <c r="S648" s="2">
        <f t="shared" si="151"/>
        <v>0</v>
      </c>
      <c r="T648" s="2">
        <f t="shared" si="152"/>
        <v>0</v>
      </c>
      <c r="U648" s="2">
        <f t="shared" si="148"/>
        <v>0</v>
      </c>
      <c r="V648" s="2">
        <f t="shared" si="149"/>
        <v>0</v>
      </c>
      <c r="W648" s="9">
        <f t="shared" si="150"/>
        <v>0</v>
      </c>
      <c r="X648" s="221"/>
      <c r="Y648" s="276"/>
      <c r="Z648" s="209"/>
      <c r="AA648" s="235"/>
      <c r="AB648" s="206"/>
      <c r="AC648" s="198"/>
      <c r="AD648" s="198"/>
      <c r="AE648" s="198"/>
      <c r="AF648" s="198"/>
      <c r="AG648" s="216"/>
      <c r="AH648" s="199"/>
      <c r="AI648" s="197"/>
      <c r="AJ648" s="197"/>
      <c r="AK648" s="113"/>
      <c r="AL648" s="113"/>
      <c r="AM648" s="113"/>
      <c r="AN648" s="2">
        <f t="shared" si="153"/>
        <v>0</v>
      </c>
      <c r="AO648" s="2">
        <f t="shared" si="154"/>
        <v>0</v>
      </c>
      <c r="AP648" s="2">
        <f>IF(AA648='User Input'!$C$1,1,0)</f>
        <v>0</v>
      </c>
      <c r="AQ648" s="2">
        <f t="shared" si="142"/>
        <v>0</v>
      </c>
      <c r="AR648" s="2">
        <f t="shared" si="143"/>
        <v>0</v>
      </c>
      <c r="AS648" s="2">
        <f t="shared" si="144"/>
        <v>0</v>
      </c>
      <c r="AT648" s="2">
        <f t="shared" si="145"/>
        <v>0</v>
      </c>
      <c r="AU648" s="9">
        <f t="shared" si="146"/>
        <v>0</v>
      </c>
    </row>
    <row r="649" spans="1:47" s="202" customFormat="1">
      <c r="A649" s="272"/>
      <c r="B649" s="272"/>
      <c r="C649" s="226"/>
      <c r="D649" s="235"/>
      <c r="E649" s="204"/>
      <c r="F649" s="198"/>
      <c r="G649" s="198"/>
      <c r="H649" s="198"/>
      <c r="I649" s="198"/>
      <c r="J649" s="117"/>
      <c r="K649" s="113"/>
      <c r="L649" s="113"/>
      <c r="M649" s="113"/>
      <c r="N649" s="113"/>
      <c r="O649" s="113"/>
      <c r="P649" s="205"/>
      <c r="Q649" s="2">
        <f t="shared" si="147"/>
        <v>0</v>
      </c>
      <c r="R649" s="2">
        <f>IF(D649='User Input'!$C$1,1,0)</f>
        <v>0</v>
      </c>
      <c r="S649" s="2">
        <f t="shared" si="151"/>
        <v>0</v>
      </c>
      <c r="T649" s="2">
        <f t="shared" si="152"/>
        <v>0</v>
      </c>
      <c r="U649" s="2">
        <f t="shared" si="148"/>
        <v>0</v>
      </c>
      <c r="V649" s="2">
        <f t="shared" si="149"/>
        <v>0</v>
      </c>
      <c r="W649" s="9">
        <f t="shared" si="150"/>
        <v>0</v>
      </c>
      <c r="X649" s="221"/>
      <c r="Y649" s="276"/>
      <c r="Z649" s="209"/>
      <c r="AA649" s="235"/>
      <c r="AB649" s="206"/>
      <c r="AC649" s="198"/>
      <c r="AD649" s="198"/>
      <c r="AE649" s="198"/>
      <c r="AF649" s="198"/>
      <c r="AG649" s="216"/>
      <c r="AH649" s="199"/>
      <c r="AI649" s="197"/>
      <c r="AJ649" s="197"/>
      <c r="AK649" s="113"/>
      <c r="AL649" s="113"/>
      <c r="AM649" s="113"/>
      <c r="AN649" s="2">
        <f t="shared" si="153"/>
        <v>0</v>
      </c>
      <c r="AO649" s="2">
        <f t="shared" si="154"/>
        <v>0</v>
      </c>
      <c r="AP649" s="2">
        <f>IF(AA649='User Input'!$C$1,1,0)</f>
        <v>0</v>
      </c>
      <c r="AQ649" s="2">
        <f t="shared" si="142"/>
        <v>0</v>
      </c>
      <c r="AR649" s="2">
        <f t="shared" si="143"/>
        <v>0</v>
      </c>
      <c r="AS649" s="2">
        <f t="shared" si="144"/>
        <v>0</v>
      </c>
      <c r="AT649" s="2">
        <f t="shared" si="145"/>
        <v>0</v>
      </c>
      <c r="AU649" s="9">
        <f t="shared" si="146"/>
        <v>0</v>
      </c>
    </row>
    <row r="650" spans="1:47" s="202" customFormat="1">
      <c r="A650" s="272"/>
      <c r="B650" s="272"/>
      <c r="C650" s="226"/>
      <c r="D650" s="235"/>
      <c r="E650" s="204"/>
      <c r="F650" s="198"/>
      <c r="G650" s="198"/>
      <c r="H650" s="198"/>
      <c r="I650" s="198"/>
      <c r="J650" s="117"/>
      <c r="K650" s="113"/>
      <c r="L650" s="113"/>
      <c r="M650" s="113"/>
      <c r="N650" s="113"/>
      <c r="O650" s="113"/>
      <c r="P650" s="205"/>
      <c r="Q650" s="2">
        <f t="shared" si="147"/>
        <v>0</v>
      </c>
      <c r="R650" s="2">
        <f>IF(D650='User Input'!$C$1,1,0)</f>
        <v>0</v>
      </c>
      <c r="S650" s="2">
        <f t="shared" si="151"/>
        <v>0</v>
      </c>
      <c r="T650" s="2">
        <f t="shared" si="152"/>
        <v>0</v>
      </c>
      <c r="U650" s="2">
        <f t="shared" si="148"/>
        <v>0</v>
      </c>
      <c r="V650" s="2">
        <f t="shared" si="149"/>
        <v>0</v>
      </c>
      <c r="W650" s="9">
        <f t="shared" si="150"/>
        <v>0</v>
      </c>
      <c r="X650" s="221"/>
      <c r="Y650" s="276"/>
      <c r="Z650" s="226"/>
      <c r="AA650" s="235"/>
      <c r="AB650" s="206"/>
      <c r="AC650" s="198"/>
      <c r="AD650" s="198"/>
      <c r="AE650" s="198"/>
      <c r="AF650" s="198"/>
      <c r="AG650" s="216"/>
      <c r="AH650" s="199"/>
      <c r="AI650" s="197"/>
      <c r="AJ650" s="197"/>
      <c r="AK650" s="113"/>
      <c r="AL650" s="113"/>
      <c r="AM650" s="113"/>
      <c r="AN650" s="2">
        <f t="shared" si="153"/>
        <v>0</v>
      </c>
      <c r="AO650" s="2">
        <f t="shared" si="154"/>
        <v>0</v>
      </c>
      <c r="AP650" s="2">
        <f>IF(AA650='User Input'!$C$1,1,0)</f>
        <v>0</v>
      </c>
      <c r="AQ650" s="2">
        <f t="shared" si="142"/>
        <v>0</v>
      </c>
      <c r="AR650" s="2">
        <f t="shared" si="143"/>
        <v>0</v>
      </c>
      <c r="AS650" s="2">
        <f t="shared" si="144"/>
        <v>0</v>
      </c>
      <c r="AT650" s="2">
        <f t="shared" si="145"/>
        <v>0</v>
      </c>
      <c r="AU650" s="9">
        <f t="shared" si="146"/>
        <v>0</v>
      </c>
    </row>
    <row r="651" spans="1:47" s="202" customFormat="1">
      <c r="A651" s="272"/>
      <c r="B651" s="272"/>
      <c r="C651" s="226"/>
      <c r="D651" s="235"/>
      <c r="E651" s="204"/>
      <c r="F651" s="198"/>
      <c r="G651" s="198"/>
      <c r="H651" s="198"/>
      <c r="I651" s="198"/>
      <c r="J651" s="117"/>
      <c r="K651" s="113"/>
      <c r="L651" s="113"/>
      <c r="M651" s="113"/>
      <c r="N651" s="113"/>
      <c r="O651" s="113"/>
      <c r="P651" s="205"/>
      <c r="Q651" s="2">
        <f t="shared" si="147"/>
        <v>0</v>
      </c>
      <c r="R651" s="2">
        <f>IF(D651='User Input'!$C$1,1,0)</f>
        <v>0</v>
      </c>
      <c r="S651" s="2">
        <f t="shared" si="151"/>
        <v>0</v>
      </c>
      <c r="T651" s="2">
        <f t="shared" si="152"/>
        <v>0</v>
      </c>
      <c r="U651" s="2">
        <f t="shared" si="148"/>
        <v>0</v>
      </c>
      <c r="V651" s="2">
        <f t="shared" si="149"/>
        <v>0</v>
      </c>
      <c r="W651" s="9">
        <f t="shared" si="150"/>
        <v>0</v>
      </c>
      <c r="X651" s="221"/>
      <c r="Y651" s="276"/>
      <c r="Z651" s="209"/>
      <c r="AA651" s="235"/>
      <c r="AB651" s="206"/>
      <c r="AC651" s="198"/>
      <c r="AD651" s="198"/>
      <c r="AE651" s="198"/>
      <c r="AF651" s="198"/>
      <c r="AG651" s="216"/>
      <c r="AH651" s="199"/>
      <c r="AI651" s="197"/>
      <c r="AJ651" s="197"/>
      <c r="AK651" s="113"/>
      <c r="AL651" s="113"/>
      <c r="AM651" s="113"/>
      <c r="AN651" s="2">
        <f t="shared" si="153"/>
        <v>0</v>
      </c>
      <c r="AO651" s="2">
        <f t="shared" si="154"/>
        <v>0</v>
      </c>
      <c r="AP651" s="2">
        <f>IF(AA651='User Input'!$C$1,1,0)</f>
        <v>0</v>
      </c>
      <c r="AQ651" s="2">
        <f t="shared" si="142"/>
        <v>0</v>
      </c>
      <c r="AR651" s="2">
        <f t="shared" si="143"/>
        <v>0</v>
      </c>
      <c r="AS651" s="2">
        <f t="shared" si="144"/>
        <v>0</v>
      </c>
      <c r="AT651" s="2">
        <f t="shared" si="145"/>
        <v>0</v>
      </c>
      <c r="AU651" s="9">
        <f t="shared" si="146"/>
        <v>0</v>
      </c>
    </row>
    <row r="652" spans="1:47" s="202" customFormat="1">
      <c r="A652" s="272"/>
      <c r="B652" s="272"/>
      <c r="C652" s="226"/>
      <c r="D652" s="235"/>
      <c r="E652" s="204"/>
      <c r="F652" s="198"/>
      <c r="G652" s="198"/>
      <c r="H652" s="198"/>
      <c r="I652" s="198"/>
      <c r="J652" s="117"/>
      <c r="K652" s="113"/>
      <c r="L652" s="113"/>
      <c r="M652" s="113"/>
      <c r="N652" s="113"/>
      <c r="O652" s="113"/>
      <c r="P652" s="205"/>
      <c r="Q652" s="2">
        <f t="shared" si="147"/>
        <v>0</v>
      </c>
      <c r="R652" s="2">
        <f>IF(D652='User Input'!$C$1,1,0)</f>
        <v>0</v>
      </c>
      <c r="S652" s="2">
        <f t="shared" si="151"/>
        <v>0</v>
      </c>
      <c r="T652" s="2">
        <f t="shared" si="152"/>
        <v>0</v>
      </c>
      <c r="U652" s="2">
        <f t="shared" si="148"/>
        <v>0</v>
      </c>
      <c r="V652" s="2">
        <f t="shared" si="149"/>
        <v>0</v>
      </c>
      <c r="W652" s="9">
        <f t="shared" si="150"/>
        <v>0</v>
      </c>
      <c r="X652" s="221"/>
      <c r="Y652" s="276"/>
      <c r="Z652" s="209"/>
      <c r="AA652" s="235"/>
      <c r="AB652" s="206"/>
      <c r="AC652" s="198"/>
      <c r="AD652" s="198"/>
      <c r="AE652" s="198"/>
      <c r="AF652" s="198"/>
      <c r="AG652" s="216"/>
      <c r="AH652" s="199"/>
      <c r="AI652" s="197"/>
      <c r="AJ652" s="197"/>
      <c r="AK652" s="113"/>
      <c r="AL652" s="113"/>
      <c r="AM652" s="113"/>
      <c r="AN652" s="2">
        <f t="shared" si="153"/>
        <v>0</v>
      </c>
      <c r="AO652" s="2">
        <f t="shared" si="154"/>
        <v>0</v>
      </c>
      <c r="AP652" s="2">
        <f>IF(AA652='User Input'!$C$1,1,0)</f>
        <v>0</v>
      </c>
      <c r="AQ652" s="2">
        <f t="shared" si="142"/>
        <v>0</v>
      </c>
      <c r="AR652" s="2">
        <f t="shared" si="143"/>
        <v>0</v>
      </c>
      <c r="AS652" s="2">
        <f t="shared" si="144"/>
        <v>0</v>
      </c>
      <c r="AT652" s="2">
        <f t="shared" si="145"/>
        <v>0</v>
      </c>
      <c r="AU652" s="9">
        <f t="shared" si="146"/>
        <v>0</v>
      </c>
    </row>
    <row r="653" spans="1:47" s="202" customFormat="1">
      <c r="A653" s="272"/>
      <c r="B653" s="272"/>
      <c r="C653" s="226"/>
      <c r="D653" s="235"/>
      <c r="E653" s="204"/>
      <c r="F653" s="198"/>
      <c r="G653" s="198"/>
      <c r="H653" s="198"/>
      <c r="I653" s="198"/>
      <c r="J653" s="117"/>
      <c r="K653" s="113"/>
      <c r="L653" s="113"/>
      <c r="M653" s="113"/>
      <c r="N653" s="113"/>
      <c r="O653" s="113"/>
      <c r="P653" s="205"/>
      <c r="Q653" s="2">
        <f t="shared" si="147"/>
        <v>0</v>
      </c>
      <c r="R653" s="2">
        <f>IF(D653='User Input'!$C$1,1,0)</f>
        <v>0</v>
      </c>
      <c r="S653" s="2">
        <f t="shared" si="151"/>
        <v>0</v>
      </c>
      <c r="T653" s="2">
        <f t="shared" si="152"/>
        <v>0</v>
      </c>
      <c r="U653" s="2">
        <f t="shared" si="148"/>
        <v>0</v>
      </c>
      <c r="V653" s="2">
        <f t="shared" si="149"/>
        <v>0</v>
      </c>
      <c r="W653" s="9">
        <f t="shared" si="150"/>
        <v>0</v>
      </c>
      <c r="X653" s="221"/>
      <c r="Y653" s="276"/>
      <c r="Z653" s="209"/>
      <c r="AA653" s="235"/>
      <c r="AB653" s="206"/>
      <c r="AC653" s="198"/>
      <c r="AD653" s="198"/>
      <c r="AE653" s="198"/>
      <c r="AF653" s="198"/>
      <c r="AG653" s="216"/>
      <c r="AH653" s="199"/>
      <c r="AI653" s="197"/>
      <c r="AJ653" s="197"/>
      <c r="AK653" s="113"/>
      <c r="AL653" s="113"/>
      <c r="AM653" s="113"/>
      <c r="AN653" s="2">
        <f t="shared" si="153"/>
        <v>0</v>
      </c>
      <c r="AO653" s="2">
        <f t="shared" si="154"/>
        <v>0</v>
      </c>
      <c r="AP653" s="2">
        <f>IF(AA653='User Input'!$C$1,1,0)</f>
        <v>0</v>
      </c>
      <c r="AQ653" s="2">
        <f t="shared" si="142"/>
        <v>0</v>
      </c>
      <c r="AR653" s="2">
        <f t="shared" si="143"/>
        <v>0</v>
      </c>
      <c r="AS653" s="2">
        <f t="shared" si="144"/>
        <v>0</v>
      </c>
      <c r="AT653" s="2">
        <f t="shared" si="145"/>
        <v>0</v>
      </c>
      <c r="AU653" s="9">
        <f t="shared" si="146"/>
        <v>0</v>
      </c>
    </row>
    <row r="654" spans="1:47" s="202" customFormat="1">
      <c r="A654" s="272"/>
      <c r="B654" s="272"/>
      <c r="C654" s="226"/>
      <c r="D654" s="235"/>
      <c r="E654" s="204"/>
      <c r="F654" s="198"/>
      <c r="G654" s="198"/>
      <c r="H654" s="198"/>
      <c r="I654" s="198"/>
      <c r="J654" s="117"/>
      <c r="K654" s="113"/>
      <c r="L654" s="113"/>
      <c r="M654" s="113"/>
      <c r="N654" s="113"/>
      <c r="O654" s="113"/>
      <c r="P654" s="205"/>
      <c r="Q654" s="2">
        <f t="shared" si="147"/>
        <v>0</v>
      </c>
      <c r="R654" s="2">
        <f>IF(D654='User Input'!$C$1,1,0)</f>
        <v>0</v>
      </c>
      <c r="S654" s="2">
        <f t="shared" si="151"/>
        <v>0</v>
      </c>
      <c r="T654" s="2">
        <f t="shared" si="152"/>
        <v>0</v>
      </c>
      <c r="U654" s="2">
        <f t="shared" si="148"/>
        <v>0</v>
      </c>
      <c r="V654" s="2">
        <f t="shared" si="149"/>
        <v>0</v>
      </c>
      <c r="W654" s="9">
        <f t="shared" si="150"/>
        <v>0</v>
      </c>
      <c r="X654" s="221"/>
      <c r="Y654" s="276"/>
      <c r="Z654" s="209"/>
      <c r="AA654" s="235"/>
      <c r="AB654" s="206"/>
      <c r="AC654" s="198"/>
      <c r="AD654" s="198"/>
      <c r="AE654" s="198"/>
      <c r="AF654" s="198"/>
      <c r="AG654" s="216"/>
      <c r="AH654" s="199"/>
      <c r="AI654" s="197"/>
      <c r="AJ654" s="197"/>
      <c r="AK654" s="113"/>
      <c r="AL654" s="113"/>
      <c r="AM654" s="113"/>
      <c r="AN654" s="2">
        <f t="shared" si="153"/>
        <v>0</v>
      </c>
      <c r="AO654" s="2">
        <f t="shared" si="154"/>
        <v>0</v>
      </c>
      <c r="AP654" s="2">
        <f>IF(AA654='User Input'!$C$1,1,0)</f>
        <v>0</v>
      </c>
      <c r="AQ654" s="2">
        <f t="shared" si="142"/>
        <v>0</v>
      </c>
      <c r="AR654" s="2">
        <f t="shared" si="143"/>
        <v>0</v>
      </c>
      <c r="AS654" s="2">
        <f t="shared" si="144"/>
        <v>0</v>
      </c>
      <c r="AT654" s="2">
        <f t="shared" si="145"/>
        <v>0</v>
      </c>
      <c r="AU654" s="9">
        <f t="shared" si="146"/>
        <v>0</v>
      </c>
    </row>
    <row r="655" spans="1:47" s="202" customFormat="1">
      <c r="A655" s="272"/>
      <c r="B655" s="272"/>
      <c r="C655" s="226"/>
      <c r="D655" s="235"/>
      <c r="E655" s="204"/>
      <c r="F655" s="198"/>
      <c r="G655" s="198"/>
      <c r="H655" s="198"/>
      <c r="I655" s="198"/>
      <c r="J655" s="117"/>
      <c r="K655" s="113"/>
      <c r="L655" s="113"/>
      <c r="M655" s="113"/>
      <c r="N655" s="113"/>
      <c r="O655" s="113"/>
      <c r="P655" s="205"/>
      <c r="Q655" s="2">
        <f t="shared" si="147"/>
        <v>0</v>
      </c>
      <c r="R655" s="2">
        <f>IF(D655='User Input'!$C$1,1,0)</f>
        <v>0</v>
      </c>
      <c r="S655" s="2">
        <f t="shared" si="151"/>
        <v>0</v>
      </c>
      <c r="T655" s="2">
        <f t="shared" si="152"/>
        <v>0</v>
      </c>
      <c r="U655" s="2">
        <f t="shared" si="148"/>
        <v>0</v>
      </c>
      <c r="V655" s="2">
        <f t="shared" si="149"/>
        <v>0</v>
      </c>
      <c r="W655" s="9">
        <f t="shared" si="150"/>
        <v>0</v>
      </c>
      <c r="X655" s="221"/>
      <c r="Y655" s="276"/>
      <c r="Z655" s="209"/>
      <c r="AA655" s="235"/>
      <c r="AB655" s="206"/>
      <c r="AC655" s="198"/>
      <c r="AD655" s="198"/>
      <c r="AE655" s="198"/>
      <c r="AF655" s="198"/>
      <c r="AG655" s="216"/>
      <c r="AH655" s="199"/>
      <c r="AI655" s="197"/>
      <c r="AJ655" s="197"/>
      <c r="AK655" s="113"/>
      <c r="AL655" s="113"/>
      <c r="AM655" s="113"/>
      <c r="AN655" s="2">
        <f t="shared" si="153"/>
        <v>0</v>
      </c>
      <c r="AO655" s="2">
        <f t="shared" si="154"/>
        <v>0</v>
      </c>
      <c r="AP655" s="2">
        <f>IF(AA655='User Input'!$C$1,1,0)</f>
        <v>0</v>
      </c>
      <c r="AQ655" s="2">
        <f t="shared" si="142"/>
        <v>0</v>
      </c>
      <c r="AR655" s="2">
        <f t="shared" si="143"/>
        <v>0</v>
      </c>
      <c r="AS655" s="2">
        <f t="shared" si="144"/>
        <v>0</v>
      </c>
      <c r="AT655" s="2">
        <f t="shared" si="145"/>
        <v>0</v>
      </c>
      <c r="AU655" s="9">
        <f t="shared" si="146"/>
        <v>0</v>
      </c>
    </row>
    <row r="656" spans="1:47" s="202" customFormat="1">
      <c r="A656" s="272"/>
      <c r="B656" s="272"/>
      <c r="C656" s="226"/>
      <c r="D656" s="235"/>
      <c r="E656" s="204"/>
      <c r="F656" s="198"/>
      <c r="G656" s="198"/>
      <c r="H656" s="198"/>
      <c r="I656" s="198"/>
      <c r="J656" s="117"/>
      <c r="K656" s="113"/>
      <c r="L656" s="113"/>
      <c r="M656" s="113"/>
      <c r="N656" s="113"/>
      <c r="O656" s="113"/>
      <c r="P656" s="205"/>
      <c r="Q656" s="2">
        <f t="shared" si="147"/>
        <v>0</v>
      </c>
      <c r="R656" s="2">
        <f>IF(D656='User Input'!$C$1,1,0)</f>
        <v>0</v>
      </c>
      <c r="S656" s="2">
        <f t="shared" si="151"/>
        <v>0</v>
      </c>
      <c r="T656" s="2">
        <f t="shared" si="152"/>
        <v>0</v>
      </c>
      <c r="U656" s="2">
        <f t="shared" si="148"/>
        <v>0</v>
      </c>
      <c r="V656" s="2">
        <f t="shared" si="149"/>
        <v>0</v>
      </c>
      <c r="W656" s="9">
        <f t="shared" si="150"/>
        <v>0</v>
      </c>
      <c r="X656" s="221"/>
      <c r="Y656" s="276"/>
      <c r="Z656" s="226"/>
      <c r="AA656" s="235"/>
      <c r="AB656" s="206"/>
      <c r="AC656" s="198"/>
      <c r="AD656" s="198"/>
      <c r="AE656" s="198"/>
      <c r="AF656" s="198"/>
      <c r="AG656" s="216"/>
      <c r="AH656" s="199"/>
      <c r="AI656" s="197"/>
      <c r="AJ656" s="197"/>
      <c r="AK656" s="113"/>
      <c r="AL656" s="113"/>
      <c r="AM656" s="113"/>
      <c r="AN656" s="2">
        <f t="shared" si="153"/>
        <v>0</v>
      </c>
      <c r="AO656" s="2">
        <f t="shared" si="154"/>
        <v>0</v>
      </c>
      <c r="AP656" s="2">
        <f>IF(AA656='User Input'!$C$1,1,0)</f>
        <v>0</v>
      </c>
      <c r="AQ656" s="2">
        <f t="shared" si="142"/>
        <v>0</v>
      </c>
      <c r="AR656" s="2">
        <f t="shared" si="143"/>
        <v>0</v>
      </c>
      <c r="AS656" s="2">
        <f t="shared" si="144"/>
        <v>0</v>
      </c>
      <c r="AT656" s="2">
        <f t="shared" si="145"/>
        <v>0</v>
      </c>
      <c r="AU656" s="9">
        <f t="shared" si="146"/>
        <v>0</v>
      </c>
    </row>
    <row r="657" spans="1:47" s="202" customFormat="1">
      <c r="A657" s="272"/>
      <c r="B657" s="272"/>
      <c r="C657" s="226"/>
      <c r="D657" s="235"/>
      <c r="E657" s="204"/>
      <c r="F657" s="198"/>
      <c r="G657" s="198"/>
      <c r="H657" s="198"/>
      <c r="I657" s="198"/>
      <c r="J657" s="117"/>
      <c r="K657" s="113"/>
      <c r="L657" s="113"/>
      <c r="M657" s="113"/>
      <c r="N657" s="113"/>
      <c r="O657" s="113"/>
      <c r="P657" s="205"/>
      <c r="Q657" s="2">
        <f t="shared" si="147"/>
        <v>0</v>
      </c>
      <c r="R657" s="2">
        <f>IF(D657='User Input'!$C$1,1,0)</f>
        <v>0</v>
      </c>
      <c r="S657" s="2">
        <f t="shared" si="151"/>
        <v>0</v>
      </c>
      <c r="T657" s="2">
        <f t="shared" si="152"/>
        <v>0</v>
      </c>
      <c r="U657" s="2">
        <f t="shared" si="148"/>
        <v>0</v>
      </c>
      <c r="V657" s="2">
        <f t="shared" si="149"/>
        <v>0</v>
      </c>
      <c r="W657" s="9">
        <f t="shared" si="150"/>
        <v>0</v>
      </c>
      <c r="X657" s="221"/>
      <c r="Y657" s="276"/>
      <c r="Z657" s="209"/>
      <c r="AA657" s="235"/>
      <c r="AB657" s="206"/>
      <c r="AC657" s="198"/>
      <c r="AD657" s="198"/>
      <c r="AE657" s="198"/>
      <c r="AF657" s="198"/>
      <c r="AG657" s="216"/>
      <c r="AH657" s="199"/>
      <c r="AI657" s="197"/>
      <c r="AJ657" s="197"/>
      <c r="AK657" s="113"/>
      <c r="AL657" s="113"/>
      <c r="AM657" s="113"/>
      <c r="AN657" s="2">
        <f t="shared" si="153"/>
        <v>0</v>
      </c>
      <c r="AO657" s="2">
        <f t="shared" si="154"/>
        <v>0</v>
      </c>
      <c r="AP657" s="2">
        <f>IF(AA657='User Input'!$C$1,1,0)</f>
        <v>0</v>
      </c>
      <c r="AQ657" s="2">
        <f t="shared" si="142"/>
        <v>0</v>
      </c>
      <c r="AR657" s="2">
        <f t="shared" si="143"/>
        <v>0</v>
      </c>
      <c r="AS657" s="2">
        <f t="shared" si="144"/>
        <v>0</v>
      </c>
      <c r="AT657" s="2">
        <f t="shared" si="145"/>
        <v>0</v>
      </c>
      <c r="AU657" s="9">
        <f t="shared" si="146"/>
        <v>0</v>
      </c>
    </row>
    <row r="658" spans="1:47" s="202" customFormat="1">
      <c r="A658" s="272"/>
      <c r="B658" s="272"/>
      <c r="C658" s="226"/>
      <c r="D658" s="235"/>
      <c r="E658" s="204"/>
      <c r="F658" s="198"/>
      <c r="G658" s="198"/>
      <c r="H658" s="198"/>
      <c r="I658" s="198"/>
      <c r="J658" s="117"/>
      <c r="K658" s="113"/>
      <c r="L658" s="113"/>
      <c r="M658" s="113"/>
      <c r="N658" s="113"/>
      <c r="O658" s="113"/>
      <c r="P658" s="205"/>
      <c r="Q658" s="2">
        <f t="shared" si="147"/>
        <v>0</v>
      </c>
      <c r="R658" s="2">
        <f>IF(D658='User Input'!$C$1,1,0)</f>
        <v>0</v>
      </c>
      <c r="S658" s="2">
        <f t="shared" si="151"/>
        <v>0</v>
      </c>
      <c r="T658" s="2">
        <f t="shared" si="152"/>
        <v>0</v>
      </c>
      <c r="U658" s="2">
        <f t="shared" si="148"/>
        <v>0</v>
      </c>
      <c r="V658" s="2">
        <f t="shared" si="149"/>
        <v>0</v>
      </c>
      <c r="W658" s="9">
        <f t="shared" si="150"/>
        <v>0</v>
      </c>
      <c r="X658" s="221"/>
      <c r="Y658" s="276"/>
      <c r="Z658" s="226"/>
      <c r="AA658" s="235"/>
      <c r="AB658" s="206"/>
      <c r="AC658" s="198"/>
      <c r="AD658" s="198"/>
      <c r="AE658" s="198"/>
      <c r="AF658" s="198"/>
      <c r="AG658" s="216"/>
      <c r="AH658" s="199"/>
      <c r="AI658" s="197"/>
      <c r="AJ658" s="197"/>
      <c r="AK658" s="113"/>
      <c r="AL658" s="113"/>
      <c r="AM658" s="113"/>
      <c r="AN658" s="2">
        <f t="shared" si="153"/>
        <v>0</v>
      </c>
      <c r="AO658" s="2">
        <f t="shared" si="154"/>
        <v>0</v>
      </c>
      <c r="AP658" s="2">
        <f>IF(AA658='User Input'!$C$1,1,0)</f>
        <v>0</v>
      </c>
      <c r="AQ658" s="2">
        <f t="shared" si="142"/>
        <v>0</v>
      </c>
      <c r="AR658" s="2">
        <f t="shared" si="143"/>
        <v>0</v>
      </c>
      <c r="AS658" s="2">
        <f t="shared" si="144"/>
        <v>0</v>
      </c>
      <c r="AT658" s="2">
        <f t="shared" si="145"/>
        <v>0</v>
      </c>
      <c r="AU658" s="9">
        <f t="shared" si="146"/>
        <v>0</v>
      </c>
    </row>
    <row r="659" spans="1:47" s="202" customFormat="1">
      <c r="A659" s="272"/>
      <c r="B659" s="272"/>
      <c r="C659" s="226"/>
      <c r="D659" s="235"/>
      <c r="E659" s="204"/>
      <c r="F659" s="198"/>
      <c r="G659" s="198"/>
      <c r="H659" s="198"/>
      <c r="I659" s="198"/>
      <c r="J659" s="117"/>
      <c r="K659" s="113"/>
      <c r="L659" s="113"/>
      <c r="M659" s="113"/>
      <c r="N659" s="113"/>
      <c r="O659" s="113"/>
      <c r="P659" s="205"/>
      <c r="Q659" s="2">
        <f t="shared" si="147"/>
        <v>0</v>
      </c>
      <c r="R659" s="2">
        <f>IF(D659='User Input'!$C$1,1,0)</f>
        <v>0</v>
      </c>
      <c r="S659" s="2">
        <f t="shared" si="151"/>
        <v>0</v>
      </c>
      <c r="T659" s="2">
        <f t="shared" si="152"/>
        <v>0</v>
      </c>
      <c r="U659" s="2">
        <f t="shared" si="148"/>
        <v>0</v>
      </c>
      <c r="V659" s="2">
        <f t="shared" si="149"/>
        <v>0</v>
      </c>
      <c r="W659" s="9">
        <f t="shared" si="150"/>
        <v>0</v>
      </c>
      <c r="X659" s="221"/>
      <c r="Y659" s="276"/>
      <c r="Z659" s="209"/>
      <c r="AA659" s="235"/>
      <c r="AB659" s="206"/>
      <c r="AC659" s="198"/>
      <c r="AD659" s="198"/>
      <c r="AE659" s="198"/>
      <c r="AF659" s="198"/>
      <c r="AG659" s="216"/>
      <c r="AH659" s="199"/>
      <c r="AI659" s="197"/>
      <c r="AJ659" s="197"/>
      <c r="AK659" s="113"/>
      <c r="AL659" s="113"/>
      <c r="AM659" s="113"/>
      <c r="AN659" s="2">
        <f t="shared" si="153"/>
        <v>0</v>
      </c>
      <c r="AO659" s="2">
        <f t="shared" si="154"/>
        <v>0</v>
      </c>
      <c r="AP659" s="2">
        <f>IF(AA659='User Input'!$C$1,1,0)</f>
        <v>0</v>
      </c>
      <c r="AQ659" s="2">
        <f t="shared" si="142"/>
        <v>0</v>
      </c>
      <c r="AR659" s="2">
        <f t="shared" si="143"/>
        <v>0</v>
      </c>
      <c r="AS659" s="2">
        <f t="shared" si="144"/>
        <v>0</v>
      </c>
      <c r="AT659" s="2">
        <f t="shared" si="145"/>
        <v>0</v>
      </c>
      <c r="AU659" s="9">
        <f t="shared" si="146"/>
        <v>0</v>
      </c>
    </row>
    <row r="660" spans="1:47" s="202" customFormat="1">
      <c r="A660" s="272"/>
      <c r="B660" s="272"/>
      <c r="C660" s="226"/>
      <c r="D660" s="235"/>
      <c r="E660" s="204"/>
      <c r="F660" s="198"/>
      <c r="G660" s="198"/>
      <c r="H660" s="198"/>
      <c r="I660" s="198"/>
      <c r="J660" s="117"/>
      <c r="K660" s="113"/>
      <c r="L660" s="113"/>
      <c r="M660" s="113"/>
      <c r="N660" s="113"/>
      <c r="O660" s="113"/>
      <c r="P660" s="205"/>
      <c r="Q660" s="2">
        <f t="shared" si="147"/>
        <v>0</v>
      </c>
      <c r="R660" s="2">
        <f>IF(D660='User Input'!$C$1,1,0)</f>
        <v>0</v>
      </c>
      <c r="S660" s="2">
        <f t="shared" si="151"/>
        <v>0</v>
      </c>
      <c r="T660" s="2">
        <f t="shared" si="152"/>
        <v>0</v>
      </c>
      <c r="U660" s="2">
        <f t="shared" si="148"/>
        <v>0</v>
      </c>
      <c r="V660" s="2">
        <f t="shared" si="149"/>
        <v>0</v>
      </c>
      <c r="W660" s="9">
        <f t="shared" si="150"/>
        <v>0</v>
      </c>
      <c r="X660" s="221"/>
      <c r="Y660" s="276"/>
      <c r="Z660" s="209"/>
      <c r="AA660" s="235"/>
      <c r="AB660" s="206"/>
      <c r="AC660" s="198"/>
      <c r="AD660" s="198"/>
      <c r="AE660" s="198"/>
      <c r="AF660" s="198"/>
      <c r="AG660" s="216"/>
      <c r="AH660" s="199"/>
      <c r="AI660" s="197"/>
      <c r="AJ660" s="197"/>
      <c r="AK660" s="113"/>
      <c r="AL660" s="113"/>
      <c r="AM660" s="113"/>
      <c r="AN660" s="2">
        <f t="shared" si="153"/>
        <v>0</v>
      </c>
      <c r="AO660" s="2">
        <f t="shared" si="154"/>
        <v>0</v>
      </c>
      <c r="AP660" s="2">
        <f>IF(AA660='User Input'!$C$1,1,0)</f>
        <v>0</v>
      </c>
      <c r="AQ660" s="2">
        <f t="shared" si="142"/>
        <v>0</v>
      </c>
      <c r="AR660" s="2">
        <f t="shared" si="143"/>
        <v>0</v>
      </c>
      <c r="AS660" s="2">
        <f t="shared" si="144"/>
        <v>0</v>
      </c>
      <c r="AT660" s="2">
        <f t="shared" si="145"/>
        <v>0</v>
      </c>
      <c r="AU660" s="9">
        <f t="shared" si="146"/>
        <v>0</v>
      </c>
    </row>
    <row r="661" spans="1:47" s="202" customFormat="1">
      <c r="A661" s="272"/>
      <c r="B661" s="272"/>
      <c r="C661" s="226"/>
      <c r="D661" s="235"/>
      <c r="E661" s="204"/>
      <c r="F661" s="198"/>
      <c r="G661" s="198"/>
      <c r="H661" s="198"/>
      <c r="I661" s="198"/>
      <c r="J661" s="117"/>
      <c r="K661" s="113"/>
      <c r="L661" s="113"/>
      <c r="M661" s="113"/>
      <c r="N661" s="113"/>
      <c r="O661" s="113"/>
      <c r="P661" s="205"/>
      <c r="Q661" s="2">
        <f t="shared" si="147"/>
        <v>0</v>
      </c>
      <c r="R661" s="2">
        <f>IF(D661='User Input'!$C$1,1,0)</f>
        <v>0</v>
      </c>
      <c r="S661" s="2">
        <f t="shared" si="151"/>
        <v>0</v>
      </c>
      <c r="T661" s="2">
        <f t="shared" si="152"/>
        <v>0</v>
      </c>
      <c r="U661" s="2">
        <f t="shared" si="148"/>
        <v>0</v>
      </c>
      <c r="V661" s="2">
        <f t="shared" si="149"/>
        <v>0</v>
      </c>
      <c r="W661" s="9">
        <f t="shared" si="150"/>
        <v>0</v>
      </c>
      <c r="X661" s="221"/>
      <c r="Y661" s="276"/>
      <c r="Z661" s="209"/>
      <c r="AA661" s="235"/>
      <c r="AB661" s="206"/>
      <c r="AC661" s="198"/>
      <c r="AD661" s="198"/>
      <c r="AE661" s="198"/>
      <c r="AF661" s="198"/>
      <c r="AG661" s="216"/>
      <c r="AH661" s="199"/>
      <c r="AI661" s="197"/>
      <c r="AJ661" s="197"/>
      <c r="AK661" s="113"/>
      <c r="AL661" s="113"/>
      <c r="AM661" s="113"/>
      <c r="AN661" s="2">
        <f t="shared" si="153"/>
        <v>0</v>
      </c>
      <c r="AO661" s="2">
        <f t="shared" si="154"/>
        <v>0</v>
      </c>
      <c r="AP661" s="2">
        <f>IF(AA661='User Input'!$C$1,1,0)</f>
        <v>0</v>
      </c>
      <c r="AQ661" s="2">
        <f t="shared" si="142"/>
        <v>0</v>
      </c>
      <c r="AR661" s="2">
        <f t="shared" si="143"/>
        <v>0</v>
      </c>
      <c r="AS661" s="2">
        <f t="shared" si="144"/>
        <v>0</v>
      </c>
      <c r="AT661" s="2">
        <f t="shared" si="145"/>
        <v>0</v>
      </c>
      <c r="AU661" s="9">
        <f t="shared" si="146"/>
        <v>0</v>
      </c>
    </row>
    <row r="662" spans="1:47" s="202" customFormat="1">
      <c r="A662" s="272"/>
      <c r="B662" s="272"/>
      <c r="C662" s="226"/>
      <c r="D662" s="235"/>
      <c r="E662" s="204"/>
      <c r="F662" s="198"/>
      <c r="G662" s="198"/>
      <c r="H662" s="198"/>
      <c r="I662" s="198"/>
      <c r="J662" s="117"/>
      <c r="K662" s="113"/>
      <c r="L662" s="113"/>
      <c r="M662" s="113"/>
      <c r="N662" s="113"/>
      <c r="O662" s="113"/>
      <c r="P662" s="205"/>
      <c r="Q662" s="2">
        <f t="shared" si="147"/>
        <v>0</v>
      </c>
      <c r="R662" s="2">
        <f>IF(D662='User Input'!$C$1,1,0)</f>
        <v>0</v>
      </c>
      <c r="S662" s="2">
        <f t="shared" si="151"/>
        <v>0</v>
      </c>
      <c r="T662" s="2">
        <f t="shared" si="152"/>
        <v>0</v>
      </c>
      <c r="U662" s="2">
        <f t="shared" si="148"/>
        <v>0</v>
      </c>
      <c r="V662" s="2">
        <f t="shared" si="149"/>
        <v>0</v>
      </c>
      <c r="W662" s="9">
        <f t="shared" si="150"/>
        <v>0</v>
      </c>
      <c r="X662" s="221"/>
      <c r="Y662" s="276"/>
      <c r="Z662" s="209"/>
      <c r="AA662" s="235"/>
      <c r="AB662" s="206"/>
      <c r="AC662" s="198"/>
      <c r="AD662" s="198"/>
      <c r="AE662" s="198"/>
      <c r="AF662" s="198"/>
      <c r="AG662" s="216"/>
      <c r="AH662" s="199"/>
      <c r="AI662" s="197"/>
      <c r="AJ662" s="197"/>
      <c r="AK662" s="113"/>
      <c r="AL662" s="113"/>
      <c r="AM662" s="113"/>
      <c r="AN662" s="2">
        <f t="shared" si="153"/>
        <v>0</v>
      </c>
      <c r="AO662" s="2">
        <f t="shared" si="154"/>
        <v>0</v>
      </c>
      <c r="AP662" s="2">
        <f>IF(AA662='User Input'!$C$1,1,0)</f>
        <v>0</v>
      </c>
      <c r="AQ662" s="2">
        <f t="shared" si="142"/>
        <v>0</v>
      </c>
      <c r="AR662" s="2">
        <f t="shared" si="143"/>
        <v>0</v>
      </c>
      <c r="AS662" s="2">
        <f t="shared" si="144"/>
        <v>0</v>
      </c>
      <c r="AT662" s="2">
        <f t="shared" si="145"/>
        <v>0</v>
      </c>
      <c r="AU662" s="9">
        <f t="shared" si="146"/>
        <v>0</v>
      </c>
    </row>
    <row r="663" spans="1:47" s="202" customFormat="1">
      <c r="A663" s="272"/>
      <c r="B663" s="272"/>
      <c r="C663" s="226"/>
      <c r="D663" s="235"/>
      <c r="E663" s="204"/>
      <c r="F663" s="198"/>
      <c r="G663" s="198"/>
      <c r="H663" s="198"/>
      <c r="I663" s="198"/>
      <c r="J663" s="117"/>
      <c r="K663" s="113"/>
      <c r="L663" s="113"/>
      <c r="M663" s="113"/>
      <c r="N663" s="113"/>
      <c r="O663" s="113"/>
      <c r="P663" s="205"/>
      <c r="Q663" s="2">
        <f t="shared" si="147"/>
        <v>0</v>
      </c>
      <c r="R663" s="2">
        <f>IF(D663='User Input'!$C$1,1,0)</f>
        <v>0</v>
      </c>
      <c r="S663" s="2">
        <f t="shared" si="151"/>
        <v>0</v>
      </c>
      <c r="T663" s="2">
        <f t="shared" si="152"/>
        <v>0</v>
      </c>
      <c r="U663" s="2">
        <f t="shared" si="148"/>
        <v>0</v>
      </c>
      <c r="V663" s="2">
        <f t="shared" si="149"/>
        <v>0</v>
      </c>
      <c r="W663" s="9">
        <f t="shared" si="150"/>
        <v>0</v>
      </c>
      <c r="X663" s="221"/>
      <c r="Y663" s="276"/>
      <c r="Z663" s="226"/>
      <c r="AA663" s="235"/>
      <c r="AB663" s="206"/>
      <c r="AC663" s="198"/>
      <c r="AD663" s="198"/>
      <c r="AE663" s="198"/>
      <c r="AF663" s="198"/>
      <c r="AG663" s="216"/>
      <c r="AH663" s="199"/>
      <c r="AI663" s="197"/>
      <c r="AJ663" s="197"/>
      <c r="AK663" s="113"/>
      <c r="AL663" s="113"/>
      <c r="AM663" s="113"/>
      <c r="AN663" s="2">
        <f t="shared" si="153"/>
        <v>0</v>
      </c>
      <c r="AO663" s="2">
        <f t="shared" si="154"/>
        <v>0</v>
      </c>
      <c r="AP663" s="2">
        <f>IF(AA663='User Input'!$C$1,1,0)</f>
        <v>0</v>
      </c>
      <c r="AQ663" s="2">
        <f t="shared" si="142"/>
        <v>0</v>
      </c>
      <c r="AR663" s="2">
        <f t="shared" si="143"/>
        <v>0</v>
      </c>
      <c r="AS663" s="2">
        <f t="shared" si="144"/>
        <v>0</v>
      </c>
      <c r="AT663" s="2">
        <f t="shared" si="145"/>
        <v>0</v>
      </c>
      <c r="AU663" s="9">
        <f t="shared" si="146"/>
        <v>0</v>
      </c>
    </row>
    <row r="664" spans="1:47" s="202" customFormat="1">
      <c r="A664" s="272"/>
      <c r="B664" s="272"/>
      <c r="C664" s="226"/>
      <c r="D664" s="235"/>
      <c r="E664" s="204"/>
      <c r="F664" s="198"/>
      <c r="G664" s="198"/>
      <c r="H664" s="198"/>
      <c r="I664" s="198"/>
      <c r="J664" s="117"/>
      <c r="K664" s="113"/>
      <c r="L664" s="113"/>
      <c r="M664" s="113"/>
      <c r="N664" s="113"/>
      <c r="O664" s="113"/>
      <c r="P664" s="205"/>
      <c r="Q664" s="2">
        <f t="shared" si="147"/>
        <v>0</v>
      </c>
      <c r="R664" s="2">
        <f>IF(D664='User Input'!$C$1,1,0)</f>
        <v>0</v>
      </c>
      <c r="S664" s="2">
        <f t="shared" si="151"/>
        <v>0</v>
      </c>
      <c r="T664" s="2">
        <f t="shared" si="152"/>
        <v>0</v>
      </c>
      <c r="U664" s="2">
        <f t="shared" si="148"/>
        <v>0</v>
      </c>
      <c r="V664" s="2">
        <f t="shared" si="149"/>
        <v>0</v>
      </c>
      <c r="W664" s="9">
        <f t="shared" si="150"/>
        <v>0</v>
      </c>
      <c r="X664" s="221"/>
      <c r="Y664" s="276"/>
      <c r="Z664" s="226"/>
      <c r="AA664" s="235"/>
      <c r="AB664" s="206"/>
      <c r="AC664" s="198"/>
      <c r="AD664" s="198"/>
      <c r="AE664" s="198"/>
      <c r="AF664" s="198"/>
      <c r="AG664" s="216"/>
      <c r="AH664" s="199"/>
      <c r="AI664" s="197"/>
      <c r="AJ664" s="197"/>
      <c r="AK664" s="113"/>
      <c r="AL664" s="113"/>
      <c r="AM664" s="113"/>
      <c r="AN664" s="2">
        <f t="shared" si="153"/>
        <v>0</v>
      </c>
      <c r="AO664" s="2">
        <f t="shared" si="154"/>
        <v>0</v>
      </c>
      <c r="AP664" s="2">
        <f>IF(AA664='User Input'!$C$1,1,0)</f>
        <v>0</v>
      </c>
      <c r="AQ664" s="2">
        <f t="shared" si="142"/>
        <v>0</v>
      </c>
      <c r="AR664" s="2">
        <f t="shared" si="143"/>
        <v>0</v>
      </c>
      <c r="AS664" s="2">
        <f t="shared" si="144"/>
        <v>0</v>
      </c>
      <c r="AT664" s="2">
        <f t="shared" si="145"/>
        <v>0</v>
      </c>
      <c r="AU664" s="9">
        <f t="shared" si="146"/>
        <v>0</v>
      </c>
    </row>
    <row r="665" spans="1:47" s="202" customFormat="1">
      <c r="A665" s="272"/>
      <c r="B665" s="272"/>
      <c r="C665" s="226"/>
      <c r="D665" s="235"/>
      <c r="E665" s="204"/>
      <c r="F665" s="198"/>
      <c r="G665" s="198"/>
      <c r="H665" s="198"/>
      <c r="I665" s="198"/>
      <c r="J665" s="117"/>
      <c r="K665" s="113"/>
      <c r="L665" s="113"/>
      <c r="M665" s="113"/>
      <c r="N665" s="113"/>
      <c r="O665" s="113"/>
      <c r="P665" s="205"/>
      <c r="Q665" s="2">
        <f t="shared" si="147"/>
        <v>0</v>
      </c>
      <c r="R665" s="2">
        <f>IF(D665='User Input'!$C$1,1,0)</f>
        <v>0</v>
      </c>
      <c r="S665" s="2">
        <f t="shared" si="151"/>
        <v>0</v>
      </c>
      <c r="T665" s="2">
        <f t="shared" si="152"/>
        <v>0</v>
      </c>
      <c r="U665" s="2">
        <f t="shared" si="148"/>
        <v>0</v>
      </c>
      <c r="V665" s="2">
        <f t="shared" si="149"/>
        <v>0</v>
      </c>
      <c r="W665" s="9">
        <f t="shared" si="150"/>
        <v>0</v>
      </c>
      <c r="X665" s="221"/>
      <c r="Y665" s="276"/>
      <c r="Z665" s="209"/>
      <c r="AA665" s="235"/>
      <c r="AB665" s="206"/>
      <c r="AC665" s="198"/>
      <c r="AD665" s="198"/>
      <c r="AE665" s="198"/>
      <c r="AF665" s="198"/>
      <c r="AG665" s="216"/>
      <c r="AH665" s="199"/>
      <c r="AI665" s="197"/>
      <c r="AJ665" s="197"/>
      <c r="AK665" s="113"/>
      <c r="AL665" s="113"/>
      <c r="AM665" s="113"/>
      <c r="AN665" s="2">
        <f t="shared" si="153"/>
        <v>0</v>
      </c>
      <c r="AO665" s="2">
        <f t="shared" si="154"/>
        <v>0</v>
      </c>
      <c r="AP665" s="2">
        <f>IF(AA665='User Input'!$C$1,1,0)</f>
        <v>0</v>
      </c>
      <c r="AQ665" s="2">
        <f t="shared" si="142"/>
        <v>0</v>
      </c>
      <c r="AR665" s="2">
        <f t="shared" si="143"/>
        <v>0</v>
      </c>
      <c r="AS665" s="2">
        <f t="shared" si="144"/>
        <v>0</v>
      </c>
      <c r="AT665" s="2">
        <f t="shared" si="145"/>
        <v>0</v>
      </c>
      <c r="AU665" s="9">
        <f t="shared" si="146"/>
        <v>0</v>
      </c>
    </row>
    <row r="666" spans="1:47" s="202" customFormat="1">
      <c r="A666" s="272"/>
      <c r="B666" s="272"/>
      <c r="C666" s="226"/>
      <c r="D666" s="235"/>
      <c r="E666" s="204"/>
      <c r="F666" s="198"/>
      <c r="G666" s="198"/>
      <c r="H666" s="198"/>
      <c r="I666" s="198"/>
      <c r="J666" s="117"/>
      <c r="K666" s="113"/>
      <c r="L666" s="113"/>
      <c r="M666" s="113"/>
      <c r="N666" s="113"/>
      <c r="O666" s="113"/>
      <c r="P666" s="205"/>
      <c r="Q666" s="2">
        <f t="shared" si="147"/>
        <v>0</v>
      </c>
      <c r="R666" s="2">
        <f>IF(D666='User Input'!$C$1,1,0)</f>
        <v>0</v>
      </c>
      <c r="S666" s="2">
        <f t="shared" si="151"/>
        <v>0</v>
      </c>
      <c r="T666" s="2">
        <f t="shared" si="152"/>
        <v>0</v>
      </c>
      <c r="U666" s="2">
        <f t="shared" si="148"/>
        <v>0</v>
      </c>
      <c r="V666" s="2">
        <f t="shared" si="149"/>
        <v>0</v>
      </c>
      <c r="W666" s="9">
        <f t="shared" si="150"/>
        <v>0</v>
      </c>
      <c r="X666" s="221"/>
      <c r="Y666" s="276"/>
      <c r="Z666" s="226"/>
      <c r="AA666" s="235"/>
      <c r="AB666" s="206"/>
      <c r="AC666" s="198"/>
      <c r="AD666" s="198"/>
      <c r="AE666" s="198"/>
      <c r="AF666" s="198"/>
      <c r="AG666" s="216"/>
      <c r="AH666" s="199"/>
      <c r="AI666" s="197"/>
      <c r="AJ666" s="197"/>
      <c r="AK666" s="113"/>
      <c r="AL666" s="113"/>
      <c r="AM666" s="113"/>
      <c r="AN666" s="2">
        <f t="shared" si="153"/>
        <v>0</v>
      </c>
      <c r="AO666" s="2">
        <f t="shared" si="154"/>
        <v>0</v>
      </c>
      <c r="AP666" s="2">
        <f>IF(AA666='User Input'!$C$1,1,0)</f>
        <v>0</v>
      </c>
      <c r="AQ666" s="2">
        <f t="shared" si="142"/>
        <v>0</v>
      </c>
      <c r="AR666" s="2">
        <f t="shared" si="143"/>
        <v>0</v>
      </c>
      <c r="AS666" s="2">
        <f t="shared" si="144"/>
        <v>0</v>
      </c>
      <c r="AT666" s="2">
        <f t="shared" si="145"/>
        <v>0</v>
      </c>
      <c r="AU666" s="9">
        <f t="shared" si="146"/>
        <v>0</v>
      </c>
    </row>
    <row r="667" spans="1:47" s="202" customFormat="1">
      <c r="A667" s="272"/>
      <c r="B667" s="272"/>
      <c r="C667" s="226"/>
      <c r="D667" s="235"/>
      <c r="E667" s="204"/>
      <c r="F667" s="198"/>
      <c r="G667" s="198"/>
      <c r="H667" s="198"/>
      <c r="I667" s="198"/>
      <c r="J667" s="117"/>
      <c r="K667" s="113"/>
      <c r="L667" s="113"/>
      <c r="M667" s="113"/>
      <c r="N667" s="113"/>
      <c r="O667" s="113"/>
      <c r="P667" s="205"/>
      <c r="Q667" s="2">
        <f t="shared" si="147"/>
        <v>0</v>
      </c>
      <c r="R667" s="2">
        <f>IF(D667='User Input'!$C$1,1,0)</f>
        <v>0</v>
      </c>
      <c r="S667" s="2">
        <f t="shared" si="151"/>
        <v>0</v>
      </c>
      <c r="T667" s="2">
        <f t="shared" si="152"/>
        <v>0</v>
      </c>
      <c r="U667" s="2">
        <f t="shared" si="148"/>
        <v>0</v>
      </c>
      <c r="V667" s="2">
        <f t="shared" si="149"/>
        <v>0</v>
      </c>
      <c r="W667" s="9">
        <f t="shared" si="150"/>
        <v>0</v>
      </c>
      <c r="X667" s="221"/>
      <c r="Y667" s="276"/>
      <c r="Z667" s="226"/>
      <c r="AA667" s="235"/>
      <c r="AB667" s="206"/>
      <c r="AC667" s="198"/>
      <c r="AD667" s="198"/>
      <c r="AE667" s="198"/>
      <c r="AF667" s="198"/>
      <c r="AG667" s="216"/>
      <c r="AH667" s="199"/>
      <c r="AI667" s="197"/>
      <c r="AJ667" s="197"/>
      <c r="AK667" s="113"/>
      <c r="AL667" s="113"/>
      <c r="AM667" s="113"/>
      <c r="AN667" s="2">
        <f t="shared" si="153"/>
        <v>0</v>
      </c>
      <c r="AO667" s="2">
        <f t="shared" si="154"/>
        <v>0</v>
      </c>
      <c r="AP667" s="2">
        <f>IF(AA667='User Input'!$C$1,1,0)</f>
        <v>0</v>
      </c>
      <c r="AQ667" s="2">
        <f t="shared" si="142"/>
        <v>0</v>
      </c>
      <c r="AR667" s="2">
        <f t="shared" si="143"/>
        <v>0</v>
      </c>
      <c r="AS667" s="2">
        <f t="shared" si="144"/>
        <v>0</v>
      </c>
      <c r="AT667" s="2">
        <f t="shared" si="145"/>
        <v>0</v>
      </c>
      <c r="AU667" s="9">
        <f t="shared" si="146"/>
        <v>0</v>
      </c>
    </row>
    <row r="668" spans="1:47" s="202" customFormat="1">
      <c r="A668" s="272"/>
      <c r="B668" s="272"/>
      <c r="C668" s="226"/>
      <c r="D668" s="235"/>
      <c r="E668" s="204"/>
      <c r="F668" s="198"/>
      <c r="G668" s="198"/>
      <c r="H668" s="198"/>
      <c r="I668" s="198"/>
      <c r="J668" s="117"/>
      <c r="K668" s="113"/>
      <c r="L668" s="113"/>
      <c r="M668" s="113"/>
      <c r="N668" s="113"/>
      <c r="O668" s="113"/>
      <c r="P668" s="205"/>
      <c r="Q668" s="2">
        <f t="shared" si="147"/>
        <v>0</v>
      </c>
      <c r="R668" s="2">
        <f>IF(D668='User Input'!$C$1,1,0)</f>
        <v>0</v>
      </c>
      <c r="S668" s="2">
        <f t="shared" si="151"/>
        <v>0</v>
      </c>
      <c r="T668" s="2">
        <f t="shared" si="152"/>
        <v>0</v>
      </c>
      <c r="U668" s="2">
        <f t="shared" si="148"/>
        <v>0</v>
      </c>
      <c r="V668" s="2">
        <f t="shared" si="149"/>
        <v>0</v>
      </c>
      <c r="W668" s="9">
        <f t="shared" si="150"/>
        <v>0</v>
      </c>
      <c r="X668" s="221"/>
      <c r="Y668" s="276"/>
      <c r="Z668" s="209"/>
      <c r="AA668" s="235"/>
      <c r="AB668" s="206"/>
      <c r="AC668" s="198"/>
      <c r="AD668" s="198"/>
      <c r="AE668" s="198"/>
      <c r="AF668" s="198"/>
      <c r="AG668" s="216"/>
      <c r="AH668" s="199"/>
      <c r="AI668" s="197"/>
      <c r="AJ668" s="197"/>
      <c r="AK668" s="113"/>
      <c r="AL668" s="113"/>
      <c r="AM668" s="113"/>
      <c r="AN668" s="2">
        <f t="shared" si="153"/>
        <v>0</v>
      </c>
      <c r="AO668" s="2">
        <f t="shared" si="154"/>
        <v>0</v>
      </c>
      <c r="AP668" s="2">
        <f>IF(AA668='User Input'!$C$1,1,0)</f>
        <v>0</v>
      </c>
      <c r="AQ668" s="2">
        <f t="shared" si="142"/>
        <v>0</v>
      </c>
      <c r="AR668" s="2">
        <f t="shared" si="143"/>
        <v>0</v>
      </c>
      <c r="AS668" s="2">
        <f t="shared" si="144"/>
        <v>0</v>
      </c>
      <c r="AT668" s="2">
        <f t="shared" si="145"/>
        <v>0</v>
      </c>
      <c r="AU668" s="9">
        <f t="shared" si="146"/>
        <v>0</v>
      </c>
    </row>
    <row r="669" spans="1:47" s="202" customFormat="1">
      <c r="A669" s="272"/>
      <c r="B669" s="272"/>
      <c r="C669" s="226"/>
      <c r="D669" s="235"/>
      <c r="E669" s="204"/>
      <c r="F669" s="198"/>
      <c r="G669" s="198"/>
      <c r="H669" s="198"/>
      <c r="I669" s="198"/>
      <c r="J669" s="117"/>
      <c r="K669" s="113"/>
      <c r="L669" s="113"/>
      <c r="M669" s="113"/>
      <c r="N669" s="113"/>
      <c r="O669" s="113"/>
      <c r="P669" s="205"/>
      <c r="Q669" s="2">
        <f t="shared" si="147"/>
        <v>0</v>
      </c>
      <c r="R669" s="2">
        <f>IF(D669='User Input'!$C$1,1,0)</f>
        <v>0</v>
      </c>
      <c r="S669" s="2">
        <f t="shared" si="151"/>
        <v>0</v>
      </c>
      <c r="T669" s="2">
        <f t="shared" si="152"/>
        <v>0</v>
      </c>
      <c r="U669" s="2">
        <f t="shared" si="148"/>
        <v>0</v>
      </c>
      <c r="V669" s="2">
        <f t="shared" si="149"/>
        <v>0</v>
      </c>
      <c r="W669" s="9">
        <f t="shared" si="150"/>
        <v>0</v>
      </c>
      <c r="X669" s="221"/>
      <c r="Y669" s="276"/>
      <c r="Z669" s="226"/>
      <c r="AA669" s="235"/>
      <c r="AB669" s="206"/>
      <c r="AC669" s="198"/>
      <c r="AD669" s="198"/>
      <c r="AE669" s="198"/>
      <c r="AF669" s="198"/>
      <c r="AG669" s="216"/>
      <c r="AH669" s="199"/>
      <c r="AI669" s="197"/>
      <c r="AJ669" s="197"/>
      <c r="AK669" s="113"/>
      <c r="AL669" s="113"/>
      <c r="AM669" s="113"/>
      <c r="AN669" s="2">
        <f t="shared" si="153"/>
        <v>0</v>
      </c>
      <c r="AO669" s="2">
        <f t="shared" si="154"/>
        <v>0</v>
      </c>
      <c r="AP669" s="2">
        <f>IF(AA669='User Input'!$C$1,1,0)</f>
        <v>0</v>
      </c>
      <c r="AQ669" s="2">
        <f t="shared" si="142"/>
        <v>0</v>
      </c>
      <c r="AR669" s="2">
        <f t="shared" si="143"/>
        <v>0</v>
      </c>
      <c r="AS669" s="2">
        <f t="shared" si="144"/>
        <v>0</v>
      </c>
      <c r="AT669" s="2">
        <f t="shared" si="145"/>
        <v>0</v>
      </c>
      <c r="AU669" s="9">
        <f t="shared" si="146"/>
        <v>0</v>
      </c>
    </row>
    <row r="670" spans="1:47" s="202" customFormat="1">
      <c r="A670" s="272"/>
      <c r="B670" s="272"/>
      <c r="C670" s="226"/>
      <c r="D670" s="235"/>
      <c r="E670" s="204"/>
      <c r="F670" s="198"/>
      <c r="G670" s="198"/>
      <c r="H670" s="198"/>
      <c r="I670" s="198"/>
      <c r="J670" s="117"/>
      <c r="K670" s="113"/>
      <c r="L670" s="113"/>
      <c r="M670" s="113"/>
      <c r="N670" s="113"/>
      <c r="O670" s="113"/>
      <c r="P670" s="205"/>
      <c r="Q670" s="2">
        <f t="shared" si="147"/>
        <v>0</v>
      </c>
      <c r="R670" s="2">
        <f>IF(D670='User Input'!$C$1,1,0)</f>
        <v>0</v>
      </c>
      <c r="S670" s="2">
        <f t="shared" si="151"/>
        <v>0</v>
      </c>
      <c r="T670" s="2">
        <f t="shared" si="152"/>
        <v>0</v>
      </c>
      <c r="U670" s="2">
        <f t="shared" si="148"/>
        <v>0</v>
      </c>
      <c r="V670" s="2">
        <f t="shared" si="149"/>
        <v>0</v>
      </c>
      <c r="W670" s="9">
        <f t="shared" si="150"/>
        <v>0</v>
      </c>
      <c r="X670" s="221"/>
      <c r="Y670" s="276"/>
      <c r="Z670" s="226"/>
      <c r="AA670" s="235"/>
      <c r="AB670" s="206"/>
      <c r="AC670" s="198"/>
      <c r="AD670" s="198"/>
      <c r="AE670" s="198"/>
      <c r="AF670" s="198"/>
      <c r="AG670" s="216"/>
      <c r="AH670" s="199"/>
      <c r="AI670" s="197"/>
      <c r="AJ670" s="197"/>
      <c r="AK670" s="113"/>
      <c r="AL670" s="113"/>
      <c r="AM670" s="113"/>
      <c r="AN670" s="2">
        <f t="shared" si="153"/>
        <v>0</v>
      </c>
      <c r="AO670" s="2">
        <f t="shared" si="154"/>
        <v>0</v>
      </c>
      <c r="AP670" s="2">
        <f>IF(AA670='User Input'!$C$1,1,0)</f>
        <v>0</v>
      </c>
      <c r="AQ670" s="2">
        <f t="shared" si="142"/>
        <v>0</v>
      </c>
      <c r="AR670" s="2">
        <f t="shared" si="143"/>
        <v>0</v>
      </c>
      <c r="AS670" s="2">
        <f t="shared" si="144"/>
        <v>0</v>
      </c>
      <c r="AT670" s="2">
        <f t="shared" si="145"/>
        <v>0</v>
      </c>
      <c r="AU670" s="9">
        <f t="shared" si="146"/>
        <v>0</v>
      </c>
    </row>
    <row r="671" spans="1:47" s="202" customFormat="1">
      <c r="A671" s="272"/>
      <c r="B671" s="272"/>
      <c r="C671" s="226"/>
      <c r="D671" s="235"/>
      <c r="E671" s="204"/>
      <c r="F671" s="198"/>
      <c r="G671" s="198"/>
      <c r="H671" s="198"/>
      <c r="I671" s="198"/>
      <c r="J671" s="117"/>
      <c r="K671" s="113"/>
      <c r="L671" s="113"/>
      <c r="M671" s="113"/>
      <c r="N671" s="113"/>
      <c r="O671" s="113"/>
      <c r="P671" s="205"/>
      <c r="Q671" s="2">
        <f t="shared" si="147"/>
        <v>0</v>
      </c>
      <c r="R671" s="2">
        <f>IF(D671='User Input'!$C$1,1,0)</f>
        <v>0</v>
      </c>
      <c r="S671" s="2">
        <f t="shared" si="151"/>
        <v>0</v>
      </c>
      <c r="T671" s="2">
        <f t="shared" si="152"/>
        <v>0</v>
      </c>
      <c r="U671" s="2">
        <f t="shared" si="148"/>
        <v>0</v>
      </c>
      <c r="V671" s="2">
        <f t="shared" si="149"/>
        <v>0</v>
      </c>
      <c r="W671" s="9">
        <f t="shared" si="150"/>
        <v>0</v>
      </c>
      <c r="X671" s="221"/>
      <c r="Y671" s="276"/>
      <c r="Z671" s="209"/>
      <c r="AA671" s="235"/>
      <c r="AB671" s="206"/>
      <c r="AC671" s="198"/>
      <c r="AD671" s="198"/>
      <c r="AE671" s="198"/>
      <c r="AF671" s="198"/>
      <c r="AG671" s="216"/>
      <c r="AH671" s="199"/>
      <c r="AI671" s="197"/>
      <c r="AJ671" s="197"/>
      <c r="AK671" s="113"/>
      <c r="AL671" s="113"/>
      <c r="AM671" s="113"/>
      <c r="AN671" s="2">
        <f t="shared" si="153"/>
        <v>0</v>
      </c>
      <c r="AO671" s="2">
        <f t="shared" si="154"/>
        <v>0</v>
      </c>
      <c r="AP671" s="2">
        <f>IF(AA671='User Input'!$C$1,1,0)</f>
        <v>0</v>
      </c>
      <c r="AQ671" s="2">
        <f t="shared" si="142"/>
        <v>0</v>
      </c>
      <c r="AR671" s="2">
        <f t="shared" si="143"/>
        <v>0</v>
      </c>
      <c r="AS671" s="2">
        <f t="shared" si="144"/>
        <v>0</v>
      </c>
      <c r="AT671" s="2">
        <f t="shared" si="145"/>
        <v>0</v>
      </c>
      <c r="AU671" s="9">
        <f t="shared" si="146"/>
        <v>0</v>
      </c>
    </row>
    <row r="672" spans="1:47" s="202" customFormat="1">
      <c r="A672" s="272"/>
      <c r="B672" s="272"/>
      <c r="C672" s="226"/>
      <c r="D672" s="235"/>
      <c r="E672" s="204"/>
      <c r="F672" s="198"/>
      <c r="G672" s="198"/>
      <c r="H672" s="198"/>
      <c r="I672" s="198"/>
      <c r="J672" s="117"/>
      <c r="K672" s="113"/>
      <c r="L672" s="113"/>
      <c r="M672" s="113"/>
      <c r="N672" s="113"/>
      <c r="O672" s="113"/>
      <c r="P672" s="205"/>
      <c r="Q672" s="2">
        <f t="shared" si="147"/>
        <v>0</v>
      </c>
      <c r="R672" s="2">
        <f>IF(D672='User Input'!$C$1,1,0)</f>
        <v>0</v>
      </c>
      <c r="S672" s="2">
        <f t="shared" si="151"/>
        <v>0</v>
      </c>
      <c r="T672" s="2">
        <f t="shared" si="152"/>
        <v>0</v>
      </c>
      <c r="U672" s="2">
        <f t="shared" si="148"/>
        <v>0</v>
      </c>
      <c r="V672" s="2">
        <f t="shared" si="149"/>
        <v>0</v>
      </c>
      <c r="W672" s="9">
        <f t="shared" si="150"/>
        <v>0</v>
      </c>
      <c r="X672" s="221"/>
      <c r="Y672" s="276"/>
      <c r="Z672" s="209"/>
      <c r="AA672" s="235"/>
      <c r="AB672" s="206"/>
      <c r="AC672" s="198"/>
      <c r="AD672" s="198"/>
      <c r="AE672" s="198"/>
      <c r="AF672" s="198"/>
      <c r="AG672" s="216"/>
      <c r="AH672" s="199"/>
      <c r="AI672" s="197"/>
      <c r="AJ672" s="197"/>
      <c r="AK672" s="113"/>
      <c r="AL672" s="113"/>
      <c r="AM672" s="113"/>
      <c r="AN672" s="2">
        <f t="shared" si="153"/>
        <v>0</v>
      </c>
      <c r="AO672" s="2">
        <f t="shared" si="154"/>
        <v>0</v>
      </c>
      <c r="AP672" s="2">
        <f>IF(AA672='User Input'!$C$1,1,0)</f>
        <v>0</v>
      </c>
      <c r="AQ672" s="2">
        <f t="shared" si="142"/>
        <v>0</v>
      </c>
      <c r="AR672" s="2">
        <f t="shared" si="143"/>
        <v>0</v>
      </c>
      <c r="AS672" s="2">
        <f t="shared" si="144"/>
        <v>0</v>
      </c>
      <c r="AT672" s="2">
        <f t="shared" si="145"/>
        <v>0</v>
      </c>
      <c r="AU672" s="9">
        <f t="shared" si="146"/>
        <v>0</v>
      </c>
    </row>
    <row r="673" spans="1:47" s="202" customFormat="1">
      <c r="A673" s="272"/>
      <c r="B673" s="272"/>
      <c r="C673" s="226"/>
      <c r="D673" s="235"/>
      <c r="E673" s="204"/>
      <c r="F673" s="198"/>
      <c r="G673" s="198"/>
      <c r="H673" s="198"/>
      <c r="I673" s="198"/>
      <c r="J673" s="117"/>
      <c r="K673" s="113"/>
      <c r="L673" s="113"/>
      <c r="M673" s="113"/>
      <c r="N673" s="113"/>
      <c r="O673" s="113"/>
      <c r="P673" s="205"/>
      <c r="Q673" s="2">
        <f t="shared" si="147"/>
        <v>0</v>
      </c>
      <c r="R673" s="2">
        <f>IF(D673='User Input'!$C$1,1,0)</f>
        <v>0</v>
      </c>
      <c r="S673" s="2">
        <f t="shared" si="151"/>
        <v>0</v>
      </c>
      <c r="T673" s="2">
        <f t="shared" si="152"/>
        <v>0</v>
      </c>
      <c r="U673" s="2">
        <f t="shared" si="148"/>
        <v>0</v>
      </c>
      <c r="V673" s="2">
        <f t="shared" si="149"/>
        <v>0</v>
      </c>
      <c r="W673" s="9">
        <f t="shared" si="150"/>
        <v>0</v>
      </c>
      <c r="X673" s="221"/>
      <c r="Y673" s="276"/>
      <c r="Z673" s="209"/>
      <c r="AA673" s="235"/>
      <c r="AB673" s="206"/>
      <c r="AC673" s="198"/>
      <c r="AD673" s="198"/>
      <c r="AE673" s="198"/>
      <c r="AF673" s="198"/>
      <c r="AG673" s="216"/>
      <c r="AH673" s="199"/>
      <c r="AI673" s="197"/>
      <c r="AJ673" s="197"/>
      <c r="AK673" s="113"/>
      <c r="AL673" s="113"/>
      <c r="AM673" s="113"/>
      <c r="AN673" s="2">
        <f t="shared" si="153"/>
        <v>0</v>
      </c>
      <c r="AO673" s="2">
        <f t="shared" si="154"/>
        <v>0</v>
      </c>
      <c r="AP673" s="2">
        <f>IF(AA673='User Input'!$C$1,1,0)</f>
        <v>0</v>
      </c>
      <c r="AQ673" s="2">
        <f t="shared" si="142"/>
        <v>0</v>
      </c>
      <c r="AR673" s="2">
        <f t="shared" si="143"/>
        <v>0</v>
      </c>
      <c r="AS673" s="2">
        <f t="shared" si="144"/>
        <v>0</v>
      </c>
      <c r="AT673" s="2">
        <f t="shared" si="145"/>
        <v>0</v>
      </c>
      <c r="AU673" s="9">
        <f t="shared" si="146"/>
        <v>0</v>
      </c>
    </row>
    <row r="674" spans="1:47" s="202" customFormat="1">
      <c r="A674" s="272"/>
      <c r="B674" s="272"/>
      <c r="C674" s="226"/>
      <c r="D674" s="235"/>
      <c r="E674" s="204"/>
      <c r="F674" s="198"/>
      <c r="G674" s="198"/>
      <c r="H674" s="198"/>
      <c r="I674" s="198"/>
      <c r="J674" s="117"/>
      <c r="K674" s="113"/>
      <c r="L674" s="113"/>
      <c r="M674" s="113"/>
      <c r="N674" s="113"/>
      <c r="O674" s="113"/>
      <c r="P674" s="205"/>
      <c r="Q674" s="2">
        <f t="shared" si="147"/>
        <v>0</v>
      </c>
      <c r="R674" s="2">
        <f>IF(D674='User Input'!$C$1,1,0)</f>
        <v>0</v>
      </c>
      <c r="S674" s="2">
        <f t="shared" si="151"/>
        <v>0</v>
      </c>
      <c r="T674" s="2">
        <f t="shared" si="152"/>
        <v>0</v>
      </c>
      <c r="U674" s="2">
        <f t="shared" si="148"/>
        <v>0</v>
      </c>
      <c r="V674" s="2">
        <f t="shared" si="149"/>
        <v>0</v>
      </c>
      <c r="W674" s="9">
        <f t="shared" si="150"/>
        <v>0</v>
      </c>
      <c r="X674" s="221"/>
      <c r="Y674" s="276"/>
      <c r="Z674" s="209"/>
      <c r="AA674" s="235"/>
      <c r="AB674" s="206"/>
      <c r="AC674" s="198"/>
      <c r="AD674" s="198"/>
      <c r="AE674" s="198"/>
      <c r="AF674" s="198"/>
      <c r="AG674" s="216"/>
      <c r="AH674" s="199"/>
      <c r="AI674" s="197"/>
      <c r="AJ674" s="197"/>
      <c r="AK674" s="113"/>
      <c r="AL674" s="113"/>
      <c r="AM674" s="113"/>
      <c r="AN674" s="2">
        <f t="shared" si="153"/>
        <v>0</v>
      </c>
      <c r="AO674" s="2">
        <f t="shared" si="154"/>
        <v>0</v>
      </c>
      <c r="AP674" s="2">
        <f>IF(AA674='User Input'!$C$1,1,0)</f>
        <v>0</v>
      </c>
      <c r="AQ674" s="2">
        <f t="shared" si="142"/>
        <v>0</v>
      </c>
      <c r="AR674" s="2">
        <f t="shared" si="143"/>
        <v>0</v>
      </c>
      <c r="AS674" s="2">
        <f t="shared" si="144"/>
        <v>0</v>
      </c>
      <c r="AT674" s="2">
        <f t="shared" si="145"/>
        <v>0</v>
      </c>
      <c r="AU674" s="9">
        <f t="shared" si="146"/>
        <v>0</v>
      </c>
    </row>
    <row r="675" spans="1:47" s="202" customFormat="1">
      <c r="A675" s="272"/>
      <c r="B675" s="272"/>
      <c r="C675" s="226"/>
      <c r="D675" s="235"/>
      <c r="E675" s="204"/>
      <c r="F675" s="198"/>
      <c r="G675" s="198"/>
      <c r="H675" s="198"/>
      <c r="I675" s="198"/>
      <c r="J675" s="117"/>
      <c r="K675" s="113"/>
      <c r="L675" s="113"/>
      <c r="M675" s="113"/>
      <c r="N675" s="113"/>
      <c r="O675" s="113"/>
      <c r="P675" s="205"/>
      <c r="Q675" s="2">
        <f t="shared" si="147"/>
        <v>0</v>
      </c>
      <c r="R675" s="2">
        <f>IF(D675='User Input'!$C$1,1,0)</f>
        <v>0</v>
      </c>
      <c r="S675" s="2">
        <f t="shared" si="151"/>
        <v>0</v>
      </c>
      <c r="T675" s="2">
        <f t="shared" si="152"/>
        <v>0</v>
      </c>
      <c r="U675" s="2">
        <f t="shared" si="148"/>
        <v>0</v>
      </c>
      <c r="V675" s="2">
        <f t="shared" si="149"/>
        <v>0</v>
      </c>
      <c r="W675" s="9">
        <f t="shared" si="150"/>
        <v>0</v>
      </c>
      <c r="X675" s="221"/>
      <c r="Y675" s="276"/>
      <c r="Z675" s="209"/>
      <c r="AA675" s="235"/>
      <c r="AB675" s="206"/>
      <c r="AC675" s="198"/>
      <c r="AD675" s="198"/>
      <c r="AE675" s="198"/>
      <c r="AF675" s="198"/>
      <c r="AG675" s="216"/>
      <c r="AH675" s="199"/>
      <c r="AI675" s="197"/>
      <c r="AJ675" s="197"/>
      <c r="AK675" s="113"/>
      <c r="AL675" s="113"/>
      <c r="AM675" s="113"/>
      <c r="AN675" s="2">
        <f t="shared" si="153"/>
        <v>0</v>
      </c>
      <c r="AO675" s="2">
        <f t="shared" si="154"/>
        <v>0</v>
      </c>
      <c r="AP675" s="2">
        <f>IF(AA675='User Input'!$C$1,1,0)</f>
        <v>0</v>
      </c>
      <c r="AQ675" s="2">
        <f t="shared" si="142"/>
        <v>0</v>
      </c>
      <c r="AR675" s="2">
        <f t="shared" si="143"/>
        <v>0</v>
      </c>
      <c r="AS675" s="2">
        <f t="shared" si="144"/>
        <v>0</v>
      </c>
      <c r="AT675" s="2">
        <f t="shared" si="145"/>
        <v>0</v>
      </c>
      <c r="AU675" s="9">
        <f t="shared" si="146"/>
        <v>0</v>
      </c>
    </row>
    <row r="676" spans="1:47" s="202" customFormat="1">
      <c r="A676" s="272"/>
      <c r="B676" s="272"/>
      <c r="C676" s="226"/>
      <c r="D676" s="235"/>
      <c r="E676" s="204"/>
      <c r="F676" s="198"/>
      <c r="G676" s="198"/>
      <c r="H676" s="198"/>
      <c r="I676" s="198"/>
      <c r="J676" s="117"/>
      <c r="K676" s="113"/>
      <c r="L676" s="113"/>
      <c r="M676" s="113"/>
      <c r="N676" s="113"/>
      <c r="O676" s="113"/>
      <c r="P676" s="205"/>
      <c r="Q676" s="2">
        <f t="shared" si="147"/>
        <v>0</v>
      </c>
      <c r="R676" s="2">
        <f>IF(D676='User Input'!$C$1,1,0)</f>
        <v>0</v>
      </c>
      <c r="S676" s="2">
        <f t="shared" si="151"/>
        <v>0</v>
      </c>
      <c r="T676" s="2">
        <f t="shared" si="152"/>
        <v>0</v>
      </c>
      <c r="U676" s="2">
        <f t="shared" si="148"/>
        <v>0</v>
      </c>
      <c r="V676" s="2">
        <f t="shared" si="149"/>
        <v>0</v>
      </c>
      <c r="W676" s="9">
        <f t="shared" si="150"/>
        <v>0</v>
      </c>
      <c r="X676" s="221"/>
      <c r="Y676" s="276"/>
      <c r="Z676" s="209"/>
      <c r="AA676" s="235"/>
      <c r="AB676" s="206"/>
      <c r="AC676" s="198"/>
      <c r="AD676" s="198"/>
      <c r="AE676" s="198"/>
      <c r="AF676" s="198"/>
      <c r="AG676" s="216"/>
      <c r="AH676" s="199"/>
      <c r="AI676" s="197"/>
      <c r="AJ676" s="197"/>
      <c r="AK676" s="113"/>
      <c r="AL676" s="113"/>
      <c r="AM676" s="113"/>
      <c r="AN676" s="2">
        <f t="shared" si="153"/>
        <v>0</v>
      </c>
      <c r="AO676" s="2">
        <f t="shared" si="154"/>
        <v>0</v>
      </c>
      <c r="AP676" s="2">
        <f>IF(AA676='User Input'!$C$1,1,0)</f>
        <v>0</v>
      </c>
      <c r="AQ676" s="2">
        <f t="shared" ref="AQ676:AQ739" si="155">AP676+AQ675</f>
        <v>0</v>
      </c>
      <c r="AR676" s="2">
        <f t="shared" ref="AR676:AR739" si="156">IF(AQ676=AQ675,0,AQ676)</f>
        <v>0</v>
      </c>
      <c r="AS676" s="2">
        <f t="shared" ref="AS676:AS739" si="157">Z676</f>
        <v>0</v>
      </c>
      <c r="AT676" s="2">
        <f t="shared" ref="AT676:AT739" si="158">AB676</f>
        <v>0</v>
      </c>
      <c r="AU676" s="9">
        <f t="shared" ref="AU676:AU739" si="159">AG676</f>
        <v>0</v>
      </c>
    </row>
    <row r="677" spans="1:47" s="202" customFormat="1">
      <c r="A677" s="272"/>
      <c r="B677" s="272"/>
      <c r="C677" s="226"/>
      <c r="D677" s="235"/>
      <c r="E677" s="204"/>
      <c r="F677" s="198"/>
      <c r="G677" s="198"/>
      <c r="H677" s="198"/>
      <c r="I677" s="198"/>
      <c r="J677" s="117"/>
      <c r="K677" s="113"/>
      <c r="L677" s="113"/>
      <c r="M677" s="113"/>
      <c r="N677" s="113"/>
      <c r="O677" s="113"/>
      <c r="P677" s="205"/>
      <c r="Q677" s="2">
        <f t="shared" si="147"/>
        <v>0</v>
      </c>
      <c r="R677" s="2">
        <f>IF(D677='User Input'!$C$1,1,0)</f>
        <v>0</v>
      </c>
      <c r="S677" s="2">
        <f t="shared" si="151"/>
        <v>0</v>
      </c>
      <c r="T677" s="2">
        <f t="shared" si="152"/>
        <v>0</v>
      </c>
      <c r="U677" s="2">
        <f t="shared" si="148"/>
        <v>0</v>
      </c>
      <c r="V677" s="2">
        <f t="shared" si="149"/>
        <v>0</v>
      </c>
      <c r="W677" s="9">
        <f t="shared" si="150"/>
        <v>0</v>
      </c>
      <c r="X677" s="221"/>
      <c r="Y677" s="276"/>
      <c r="Z677" s="226"/>
      <c r="AA677" s="235"/>
      <c r="AB677" s="206"/>
      <c r="AC677" s="198"/>
      <c r="AD677" s="198"/>
      <c r="AE677" s="198"/>
      <c r="AF677" s="198"/>
      <c r="AG677" s="216"/>
      <c r="AH677" s="199"/>
      <c r="AI677" s="197"/>
      <c r="AJ677" s="197"/>
      <c r="AK677" s="113"/>
      <c r="AL677" s="113"/>
      <c r="AM677" s="113"/>
      <c r="AN677" s="2">
        <f t="shared" si="153"/>
        <v>0</v>
      </c>
      <c r="AO677" s="2">
        <f t="shared" si="154"/>
        <v>0</v>
      </c>
      <c r="AP677" s="2">
        <f>IF(AA677='User Input'!$C$1,1,0)</f>
        <v>0</v>
      </c>
      <c r="AQ677" s="2">
        <f t="shared" si="155"/>
        <v>0</v>
      </c>
      <c r="AR677" s="2">
        <f t="shared" si="156"/>
        <v>0</v>
      </c>
      <c r="AS677" s="2">
        <f t="shared" si="157"/>
        <v>0</v>
      </c>
      <c r="AT677" s="2">
        <f t="shared" si="158"/>
        <v>0</v>
      </c>
      <c r="AU677" s="9">
        <f t="shared" si="159"/>
        <v>0</v>
      </c>
    </row>
    <row r="678" spans="1:47" s="202" customFormat="1">
      <c r="A678" s="272"/>
      <c r="B678" s="272"/>
      <c r="C678" s="226"/>
      <c r="D678" s="235"/>
      <c r="E678" s="204"/>
      <c r="F678" s="198"/>
      <c r="G678" s="198"/>
      <c r="H678" s="198"/>
      <c r="I678" s="198"/>
      <c r="J678" s="117"/>
      <c r="K678" s="113"/>
      <c r="L678" s="113"/>
      <c r="M678" s="113"/>
      <c r="N678" s="113"/>
      <c r="O678" s="113"/>
      <c r="P678" s="205"/>
      <c r="Q678" s="2">
        <f t="shared" si="147"/>
        <v>0</v>
      </c>
      <c r="R678" s="2">
        <f>IF(D678='User Input'!$C$1,1,0)</f>
        <v>0</v>
      </c>
      <c r="S678" s="2">
        <f t="shared" si="151"/>
        <v>0</v>
      </c>
      <c r="T678" s="2">
        <f t="shared" si="152"/>
        <v>0</v>
      </c>
      <c r="U678" s="2">
        <f t="shared" si="148"/>
        <v>0</v>
      </c>
      <c r="V678" s="2">
        <f t="shared" si="149"/>
        <v>0</v>
      </c>
      <c r="W678" s="9">
        <f t="shared" si="150"/>
        <v>0</v>
      </c>
      <c r="X678" s="221"/>
      <c r="Y678" s="276"/>
      <c r="Z678" s="226"/>
      <c r="AA678" s="235"/>
      <c r="AB678" s="206"/>
      <c r="AC678" s="198"/>
      <c r="AD678" s="198"/>
      <c r="AE678" s="198"/>
      <c r="AF678" s="198"/>
      <c r="AG678" s="216"/>
      <c r="AH678" s="199"/>
      <c r="AI678" s="197"/>
      <c r="AJ678" s="197"/>
      <c r="AK678" s="113"/>
      <c r="AL678" s="113"/>
      <c r="AM678" s="113"/>
      <c r="AN678" s="2">
        <f t="shared" si="153"/>
        <v>0</v>
      </c>
      <c r="AO678" s="2">
        <f t="shared" si="154"/>
        <v>0</v>
      </c>
      <c r="AP678" s="2">
        <f>IF(AA678='User Input'!$C$1,1,0)</f>
        <v>0</v>
      </c>
      <c r="AQ678" s="2">
        <f t="shared" si="155"/>
        <v>0</v>
      </c>
      <c r="AR678" s="2">
        <f t="shared" si="156"/>
        <v>0</v>
      </c>
      <c r="AS678" s="2">
        <f t="shared" si="157"/>
        <v>0</v>
      </c>
      <c r="AT678" s="2">
        <f t="shared" si="158"/>
        <v>0</v>
      </c>
      <c r="AU678" s="9">
        <f t="shared" si="159"/>
        <v>0</v>
      </c>
    </row>
    <row r="679" spans="1:47" s="202" customFormat="1">
      <c r="A679" s="272"/>
      <c r="B679" s="272"/>
      <c r="C679" s="226"/>
      <c r="D679" s="235"/>
      <c r="E679" s="204"/>
      <c r="F679" s="198"/>
      <c r="G679" s="198"/>
      <c r="H679" s="198"/>
      <c r="I679" s="198"/>
      <c r="J679" s="117"/>
      <c r="K679" s="113"/>
      <c r="L679" s="113"/>
      <c r="M679" s="113"/>
      <c r="N679" s="113"/>
      <c r="O679" s="113"/>
      <c r="P679" s="205"/>
      <c r="Q679" s="2">
        <f t="shared" si="147"/>
        <v>0</v>
      </c>
      <c r="R679" s="2">
        <f>IF(D679='User Input'!$C$1,1,0)</f>
        <v>0</v>
      </c>
      <c r="S679" s="2">
        <f t="shared" si="151"/>
        <v>0</v>
      </c>
      <c r="T679" s="2">
        <f t="shared" si="152"/>
        <v>0</v>
      </c>
      <c r="U679" s="2">
        <f t="shared" si="148"/>
        <v>0</v>
      </c>
      <c r="V679" s="2">
        <f t="shared" si="149"/>
        <v>0</v>
      </c>
      <c r="W679" s="9">
        <f t="shared" si="150"/>
        <v>0</v>
      </c>
      <c r="X679" s="221"/>
      <c r="Y679" s="276"/>
      <c r="Z679" s="209"/>
      <c r="AA679" s="235"/>
      <c r="AB679" s="206"/>
      <c r="AC679" s="198"/>
      <c r="AD679" s="198"/>
      <c r="AE679" s="198"/>
      <c r="AF679" s="198"/>
      <c r="AG679" s="216"/>
      <c r="AH679" s="199"/>
      <c r="AI679" s="197"/>
      <c r="AJ679" s="197"/>
      <c r="AK679" s="113"/>
      <c r="AL679" s="113"/>
      <c r="AM679" s="113"/>
      <c r="AN679" s="2">
        <f t="shared" si="153"/>
        <v>0</v>
      </c>
      <c r="AO679" s="2">
        <f t="shared" si="154"/>
        <v>0</v>
      </c>
      <c r="AP679" s="2">
        <f>IF(AA679='User Input'!$C$1,1,0)</f>
        <v>0</v>
      </c>
      <c r="AQ679" s="2">
        <f t="shared" si="155"/>
        <v>0</v>
      </c>
      <c r="AR679" s="2">
        <f t="shared" si="156"/>
        <v>0</v>
      </c>
      <c r="AS679" s="2">
        <f t="shared" si="157"/>
        <v>0</v>
      </c>
      <c r="AT679" s="2">
        <f t="shared" si="158"/>
        <v>0</v>
      </c>
      <c r="AU679" s="9">
        <f t="shared" si="159"/>
        <v>0</v>
      </c>
    </row>
    <row r="680" spans="1:47" s="202" customFormat="1">
      <c r="A680" s="272"/>
      <c r="B680" s="272"/>
      <c r="C680" s="226"/>
      <c r="D680" s="235"/>
      <c r="E680" s="204"/>
      <c r="F680" s="198"/>
      <c r="G680" s="198"/>
      <c r="H680" s="198"/>
      <c r="I680" s="198"/>
      <c r="J680" s="117"/>
      <c r="K680" s="113"/>
      <c r="L680" s="113"/>
      <c r="M680" s="113"/>
      <c r="N680" s="113"/>
      <c r="O680" s="113"/>
      <c r="P680" s="205"/>
      <c r="Q680" s="2">
        <f t="shared" si="147"/>
        <v>0</v>
      </c>
      <c r="R680" s="2">
        <f>IF(D680='User Input'!$C$1,1,0)</f>
        <v>0</v>
      </c>
      <c r="S680" s="2">
        <f t="shared" si="151"/>
        <v>0</v>
      </c>
      <c r="T680" s="2">
        <f t="shared" si="152"/>
        <v>0</v>
      </c>
      <c r="U680" s="2">
        <f t="shared" si="148"/>
        <v>0</v>
      </c>
      <c r="V680" s="2">
        <f t="shared" si="149"/>
        <v>0</v>
      </c>
      <c r="W680" s="9">
        <f t="shared" si="150"/>
        <v>0</v>
      </c>
      <c r="X680" s="221"/>
      <c r="Y680" s="276"/>
      <c r="Z680" s="226"/>
      <c r="AA680" s="235"/>
      <c r="AB680" s="206"/>
      <c r="AC680" s="198"/>
      <c r="AD680" s="198"/>
      <c r="AE680" s="198"/>
      <c r="AF680" s="198"/>
      <c r="AG680" s="216"/>
      <c r="AH680" s="199"/>
      <c r="AI680" s="197"/>
      <c r="AJ680" s="197"/>
      <c r="AK680" s="113"/>
      <c r="AL680" s="113"/>
      <c r="AM680" s="113"/>
      <c r="AN680" s="2">
        <f t="shared" si="153"/>
        <v>0</v>
      </c>
      <c r="AO680" s="2">
        <f t="shared" si="154"/>
        <v>0</v>
      </c>
      <c r="AP680" s="2">
        <f>IF(AA680='User Input'!$C$1,1,0)</f>
        <v>0</v>
      </c>
      <c r="AQ680" s="2">
        <f t="shared" si="155"/>
        <v>0</v>
      </c>
      <c r="AR680" s="2">
        <f t="shared" si="156"/>
        <v>0</v>
      </c>
      <c r="AS680" s="2">
        <f t="shared" si="157"/>
        <v>0</v>
      </c>
      <c r="AT680" s="2">
        <f t="shared" si="158"/>
        <v>0</v>
      </c>
      <c r="AU680" s="9">
        <f t="shared" si="159"/>
        <v>0</v>
      </c>
    </row>
    <row r="681" spans="1:47" s="202" customFormat="1">
      <c r="A681" s="272"/>
      <c r="B681" s="272"/>
      <c r="C681" s="226"/>
      <c r="D681" s="235"/>
      <c r="E681" s="204"/>
      <c r="F681" s="198"/>
      <c r="G681" s="198"/>
      <c r="H681" s="198"/>
      <c r="I681" s="198"/>
      <c r="J681" s="117"/>
      <c r="K681" s="113"/>
      <c r="L681" s="113"/>
      <c r="M681" s="113"/>
      <c r="N681" s="113"/>
      <c r="O681" s="113"/>
      <c r="P681" s="205"/>
      <c r="Q681" s="2">
        <f t="shared" si="147"/>
        <v>0</v>
      </c>
      <c r="R681" s="2">
        <f>IF(D681='User Input'!$C$1,1,0)</f>
        <v>0</v>
      </c>
      <c r="S681" s="2">
        <f t="shared" si="151"/>
        <v>0</v>
      </c>
      <c r="T681" s="2">
        <f t="shared" si="152"/>
        <v>0</v>
      </c>
      <c r="U681" s="2">
        <f t="shared" si="148"/>
        <v>0</v>
      </c>
      <c r="V681" s="2">
        <f t="shared" si="149"/>
        <v>0</v>
      </c>
      <c r="W681" s="9">
        <f t="shared" si="150"/>
        <v>0</v>
      </c>
      <c r="X681" s="221"/>
      <c r="Y681" s="276"/>
      <c r="Z681" s="209"/>
      <c r="AA681" s="235"/>
      <c r="AB681" s="206"/>
      <c r="AC681" s="198"/>
      <c r="AD681" s="198"/>
      <c r="AE681" s="198"/>
      <c r="AF681" s="198"/>
      <c r="AG681" s="216"/>
      <c r="AH681" s="208"/>
      <c r="AI681" s="200"/>
      <c r="AJ681" s="200"/>
      <c r="AK681" s="201"/>
      <c r="AL681" s="201"/>
      <c r="AM681" s="201"/>
      <c r="AN681" s="2">
        <f t="shared" si="153"/>
        <v>0</v>
      </c>
      <c r="AO681" s="2">
        <f t="shared" si="154"/>
        <v>0</v>
      </c>
      <c r="AP681" s="2">
        <f>IF(AA681='User Input'!$C$1,1,0)</f>
        <v>0</v>
      </c>
      <c r="AQ681" s="2">
        <f t="shared" si="155"/>
        <v>0</v>
      </c>
      <c r="AR681" s="2">
        <f t="shared" si="156"/>
        <v>0</v>
      </c>
      <c r="AS681" s="2">
        <f t="shared" si="157"/>
        <v>0</v>
      </c>
      <c r="AT681" s="2">
        <f t="shared" si="158"/>
        <v>0</v>
      </c>
      <c r="AU681" s="9">
        <f t="shared" si="159"/>
        <v>0</v>
      </c>
    </row>
    <row r="682" spans="1:47" s="202" customFormat="1">
      <c r="A682" s="272"/>
      <c r="B682" s="272"/>
      <c r="C682" s="226"/>
      <c r="D682" s="235"/>
      <c r="E682" s="204"/>
      <c r="F682" s="198"/>
      <c r="G682" s="198"/>
      <c r="H682" s="198"/>
      <c r="I682" s="198"/>
      <c r="J682" s="117"/>
      <c r="K682" s="113"/>
      <c r="L682" s="113"/>
      <c r="M682" s="113"/>
      <c r="N682" s="113"/>
      <c r="O682" s="113"/>
      <c r="P682" s="205"/>
      <c r="Q682" s="2">
        <f t="shared" si="147"/>
        <v>0</v>
      </c>
      <c r="R682" s="2">
        <f>IF(D682='User Input'!$C$1,1,0)</f>
        <v>0</v>
      </c>
      <c r="S682" s="2">
        <f t="shared" si="151"/>
        <v>0</v>
      </c>
      <c r="T682" s="2">
        <f t="shared" si="152"/>
        <v>0</v>
      </c>
      <c r="U682" s="2">
        <f t="shared" si="148"/>
        <v>0</v>
      </c>
      <c r="V682" s="2">
        <f t="shared" si="149"/>
        <v>0</v>
      </c>
      <c r="W682" s="9">
        <f t="shared" si="150"/>
        <v>0</v>
      </c>
      <c r="X682" s="221"/>
      <c r="Y682" s="276"/>
      <c r="Z682" s="209"/>
      <c r="AA682" s="235"/>
      <c r="AB682" s="206"/>
      <c r="AC682" s="198"/>
      <c r="AD682" s="198"/>
      <c r="AE682" s="198"/>
      <c r="AF682" s="198"/>
      <c r="AG682" s="216"/>
      <c r="AH682" s="199"/>
      <c r="AI682" s="197"/>
      <c r="AJ682" s="197"/>
      <c r="AK682" s="113"/>
      <c r="AL682" s="113"/>
      <c r="AM682" s="113"/>
      <c r="AN682" s="2">
        <f t="shared" si="153"/>
        <v>0</v>
      </c>
      <c r="AO682" s="2">
        <f t="shared" si="154"/>
        <v>0</v>
      </c>
      <c r="AP682" s="2">
        <f>IF(AA682='User Input'!$C$1,1,0)</f>
        <v>0</v>
      </c>
      <c r="AQ682" s="2">
        <f t="shared" si="155"/>
        <v>0</v>
      </c>
      <c r="AR682" s="2">
        <f t="shared" si="156"/>
        <v>0</v>
      </c>
      <c r="AS682" s="2">
        <f t="shared" si="157"/>
        <v>0</v>
      </c>
      <c r="AT682" s="2">
        <f t="shared" si="158"/>
        <v>0</v>
      </c>
      <c r="AU682" s="9">
        <f t="shared" si="159"/>
        <v>0</v>
      </c>
    </row>
    <row r="683" spans="1:47" s="202" customFormat="1">
      <c r="A683" s="272"/>
      <c r="B683" s="272"/>
      <c r="C683" s="226"/>
      <c r="D683" s="235"/>
      <c r="E683" s="204"/>
      <c r="F683" s="198"/>
      <c r="G683" s="198"/>
      <c r="H683" s="198"/>
      <c r="I683" s="198"/>
      <c r="J683" s="117"/>
      <c r="K683" s="113"/>
      <c r="L683" s="113"/>
      <c r="M683" s="113"/>
      <c r="N683" s="113"/>
      <c r="O683" s="113"/>
      <c r="P683" s="205"/>
      <c r="Q683" s="2">
        <f t="shared" si="147"/>
        <v>0</v>
      </c>
      <c r="R683" s="2">
        <f>IF(D683='User Input'!$C$1,1,0)</f>
        <v>0</v>
      </c>
      <c r="S683" s="2">
        <f t="shared" si="151"/>
        <v>0</v>
      </c>
      <c r="T683" s="2">
        <f t="shared" si="152"/>
        <v>0</v>
      </c>
      <c r="U683" s="2">
        <f t="shared" si="148"/>
        <v>0</v>
      </c>
      <c r="V683" s="2">
        <f t="shared" si="149"/>
        <v>0</v>
      </c>
      <c r="W683" s="9">
        <f t="shared" si="150"/>
        <v>0</v>
      </c>
      <c r="X683" s="221"/>
      <c r="Y683" s="276"/>
      <c r="Z683" s="209"/>
      <c r="AA683" s="235"/>
      <c r="AB683" s="206"/>
      <c r="AC683" s="198"/>
      <c r="AD683" s="198"/>
      <c r="AE683" s="198"/>
      <c r="AF683" s="198"/>
      <c r="AG683" s="216"/>
      <c r="AH683" s="199"/>
      <c r="AI683" s="197"/>
      <c r="AJ683" s="197"/>
      <c r="AK683" s="113"/>
      <c r="AL683" s="113"/>
      <c r="AM683" s="113"/>
      <c r="AN683" s="2">
        <f t="shared" si="153"/>
        <v>0</v>
      </c>
      <c r="AO683" s="2">
        <f t="shared" si="154"/>
        <v>0</v>
      </c>
      <c r="AP683" s="2">
        <f>IF(AA683='User Input'!$C$1,1,0)</f>
        <v>0</v>
      </c>
      <c r="AQ683" s="2">
        <f t="shared" si="155"/>
        <v>0</v>
      </c>
      <c r="AR683" s="2">
        <f t="shared" si="156"/>
        <v>0</v>
      </c>
      <c r="AS683" s="2">
        <f t="shared" si="157"/>
        <v>0</v>
      </c>
      <c r="AT683" s="2">
        <f t="shared" si="158"/>
        <v>0</v>
      </c>
      <c r="AU683" s="9">
        <f t="shared" si="159"/>
        <v>0</v>
      </c>
    </row>
    <row r="684" spans="1:47" s="202" customFormat="1">
      <c r="A684" s="272"/>
      <c r="B684" s="272"/>
      <c r="C684" s="226"/>
      <c r="D684" s="235"/>
      <c r="E684" s="204"/>
      <c r="F684" s="198"/>
      <c r="G684" s="198"/>
      <c r="H684" s="198"/>
      <c r="I684" s="198"/>
      <c r="J684" s="117"/>
      <c r="K684" s="113"/>
      <c r="L684" s="113"/>
      <c r="M684" s="113"/>
      <c r="N684" s="113"/>
      <c r="O684" s="113"/>
      <c r="P684" s="205"/>
      <c r="Q684" s="2">
        <f t="shared" si="147"/>
        <v>0</v>
      </c>
      <c r="R684" s="2">
        <f>IF(D684='User Input'!$C$1,1,0)</f>
        <v>0</v>
      </c>
      <c r="S684" s="2">
        <f t="shared" si="151"/>
        <v>0</v>
      </c>
      <c r="T684" s="2">
        <f t="shared" si="152"/>
        <v>0</v>
      </c>
      <c r="U684" s="2">
        <f t="shared" si="148"/>
        <v>0</v>
      </c>
      <c r="V684" s="2">
        <f t="shared" si="149"/>
        <v>0</v>
      </c>
      <c r="W684" s="9">
        <f t="shared" si="150"/>
        <v>0</v>
      </c>
      <c r="X684" s="221"/>
      <c r="Y684" s="276"/>
      <c r="Z684" s="209"/>
      <c r="AA684" s="235"/>
      <c r="AB684" s="206"/>
      <c r="AC684" s="198"/>
      <c r="AD684" s="198"/>
      <c r="AE684" s="198"/>
      <c r="AF684" s="198"/>
      <c r="AG684" s="216"/>
      <c r="AH684" s="199"/>
      <c r="AI684" s="197"/>
      <c r="AJ684" s="197"/>
      <c r="AK684" s="113"/>
      <c r="AL684" s="113"/>
      <c r="AM684" s="113"/>
      <c r="AN684" s="2">
        <f t="shared" si="153"/>
        <v>0</v>
      </c>
      <c r="AO684" s="2">
        <f t="shared" si="154"/>
        <v>0</v>
      </c>
      <c r="AP684" s="2">
        <f>IF(AA684='User Input'!$C$1,1,0)</f>
        <v>0</v>
      </c>
      <c r="AQ684" s="2">
        <f t="shared" si="155"/>
        <v>0</v>
      </c>
      <c r="AR684" s="2">
        <f t="shared" si="156"/>
        <v>0</v>
      </c>
      <c r="AS684" s="2">
        <f t="shared" si="157"/>
        <v>0</v>
      </c>
      <c r="AT684" s="2">
        <f t="shared" si="158"/>
        <v>0</v>
      </c>
      <c r="AU684" s="9">
        <f t="shared" si="159"/>
        <v>0</v>
      </c>
    </row>
    <row r="685" spans="1:47" s="202" customFormat="1">
      <c r="A685" s="272"/>
      <c r="B685" s="272"/>
      <c r="C685" s="226"/>
      <c r="D685" s="235"/>
      <c r="E685" s="204"/>
      <c r="F685" s="198"/>
      <c r="G685" s="198"/>
      <c r="H685" s="198"/>
      <c r="I685" s="198"/>
      <c r="J685" s="117"/>
      <c r="K685" s="113"/>
      <c r="L685" s="113"/>
      <c r="M685" s="113"/>
      <c r="N685" s="113"/>
      <c r="O685" s="113"/>
      <c r="P685" s="205"/>
      <c r="Q685" s="2">
        <f t="shared" si="147"/>
        <v>0</v>
      </c>
      <c r="R685" s="2">
        <f>IF(D685='User Input'!$C$1,1,0)</f>
        <v>0</v>
      </c>
      <c r="S685" s="2">
        <f t="shared" si="151"/>
        <v>0</v>
      </c>
      <c r="T685" s="2">
        <f t="shared" si="152"/>
        <v>0</v>
      </c>
      <c r="U685" s="2">
        <f t="shared" si="148"/>
        <v>0</v>
      </c>
      <c r="V685" s="2">
        <f t="shared" si="149"/>
        <v>0</v>
      </c>
      <c r="W685" s="9">
        <f t="shared" si="150"/>
        <v>0</v>
      </c>
      <c r="X685" s="221"/>
      <c r="Y685" s="276"/>
      <c r="Z685" s="226"/>
      <c r="AA685" s="235"/>
      <c r="AB685" s="206"/>
      <c r="AC685" s="198"/>
      <c r="AD685" s="198"/>
      <c r="AE685" s="198"/>
      <c r="AF685" s="198"/>
      <c r="AG685" s="216"/>
      <c r="AH685" s="199"/>
      <c r="AI685" s="197"/>
      <c r="AJ685" s="197"/>
      <c r="AK685" s="113"/>
      <c r="AL685" s="113"/>
      <c r="AM685" s="113"/>
      <c r="AN685" s="2">
        <f t="shared" si="153"/>
        <v>0</v>
      </c>
      <c r="AO685" s="2">
        <f t="shared" si="154"/>
        <v>0</v>
      </c>
      <c r="AP685" s="2">
        <f>IF(AA685='User Input'!$C$1,1,0)</f>
        <v>0</v>
      </c>
      <c r="AQ685" s="2">
        <f t="shared" si="155"/>
        <v>0</v>
      </c>
      <c r="AR685" s="2">
        <f t="shared" si="156"/>
        <v>0</v>
      </c>
      <c r="AS685" s="2">
        <f t="shared" si="157"/>
        <v>0</v>
      </c>
      <c r="AT685" s="2">
        <f t="shared" si="158"/>
        <v>0</v>
      </c>
      <c r="AU685" s="9">
        <f t="shared" si="159"/>
        <v>0</v>
      </c>
    </row>
    <row r="686" spans="1:47" s="202" customFormat="1">
      <c r="A686" s="272"/>
      <c r="B686" s="272"/>
      <c r="C686" s="226"/>
      <c r="D686" s="235"/>
      <c r="E686" s="204"/>
      <c r="F686" s="198"/>
      <c r="G686" s="198"/>
      <c r="H686" s="198"/>
      <c r="I686" s="198"/>
      <c r="J686" s="117"/>
      <c r="K686" s="113"/>
      <c r="L686" s="113"/>
      <c r="M686" s="113"/>
      <c r="N686" s="113"/>
      <c r="O686" s="113"/>
      <c r="P686" s="205"/>
      <c r="Q686" s="2">
        <f t="shared" si="147"/>
        <v>0</v>
      </c>
      <c r="R686" s="2">
        <f>IF(D686='User Input'!$C$1,1,0)</f>
        <v>0</v>
      </c>
      <c r="S686" s="2">
        <f t="shared" si="151"/>
        <v>0</v>
      </c>
      <c r="T686" s="2">
        <f t="shared" si="152"/>
        <v>0</v>
      </c>
      <c r="U686" s="2">
        <f t="shared" si="148"/>
        <v>0</v>
      </c>
      <c r="V686" s="2">
        <f t="shared" si="149"/>
        <v>0</v>
      </c>
      <c r="W686" s="9">
        <f t="shared" si="150"/>
        <v>0</v>
      </c>
      <c r="X686" s="221"/>
      <c r="Y686" s="276"/>
      <c r="Z686" s="209"/>
      <c r="AA686" s="235"/>
      <c r="AB686" s="206"/>
      <c r="AC686" s="198"/>
      <c r="AD686" s="198"/>
      <c r="AE686" s="198"/>
      <c r="AF686" s="198"/>
      <c r="AG686" s="216"/>
      <c r="AH686" s="199"/>
      <c r="AI686" s="197"/>
      <c r="AJ686" s="197"/>
      <c r="AK686" s="113"/>
      <c r="AL686" s="113"/>
      <c r="AM686" s="113"/>
      <c r="AN686" s="2">
        <f t="shared" si="153"/>
        <v>0</v>
      </c>
      <c r="AO686" s="2">
        <f t="shared" si="154"/>
        <v>0</v>
      </c>
      <c r="AP686" s="2">
        <f>IF(AA686='User Input'!$C$1,1,0)</f>
        <v>0</v>
      </c>
      <c r="AQ686" s="2">
        <f t="shared" si="155"/>
        <v>0</v>
      </c>
      <c r="AR686" s="2">
        <f t="shared" si="156"/>
        <v>0</v>
      </c>
      <c r="AS686" s="2">
        <f t="shared" si="157"/>
        <v>0</v>
      </c>
      <c r="AT686" s="2">
        <f t="shared" si="158"/>
        <v>0</v>
      </c>
      <c r="AU686" s="9">
        <f t="shared" si="159"/>
        <v>0</v>
      </c>
    </row>
    <row r="687" spans="1:47" s="202" customFormat="1">
      <c r="A687" s="272"/>
      <c r="B687" s="272"/>
      <c r="C687" s="226"/>
      <c r="D687" s="235"/>
      <c r="E687" s="204"/>
      <c r="F687" s="198"/>
      <c r="G687" s="198"/>
      <c r="H687" s="198"/>
      <c r="I687" s="198"/>
      <c r="J687" s="117"/>
      <c r="K687" s="113"/>
      <c r="L687" s="113"/>
      <c r="M687" s="113"/>
      <c r="N687" s="113"/>
      <c r="O687" s="113"/>
      <c r="P687" s="205"/>
      <c r="Q687" s="2">
        <f t="shared" si="147"/>
        <v>0</v>
      </c>
      <c r="R687" s="2">
        <f>IF(D687='User Input'!$C$1,1,0)</f>
        <v>0</v>
      </c>
      <c r="S687" s="2">
        <f t="shared" si="151"/>
        <v>0</v>
      </c>
      <c r="T687" s="2">
        <f t="shared" si="152"/>
        <v>0</v>
      </c>
      <c r="U687" s="2">
        <f t="shared" si="148"/>
        <v>0</v>
      </c>
      <c r="V687" s="2">
        <f t="shared" si="149"/>
        <v>0</v>
      </c>
      <c r="W687" s="9">
        <f t="shared" si="150"/>
        <v>0</v>
      </c>
      <c r="X687" s="221"/>
      <c r="Y687" s="276"/>
      <c r="Z687" s="209"/>
      <c r="AA687" s="235"/>
      <c r="AB687" s="206"/>
      <c r="AC687" s="198"/>
      <c r="AD687" s="198"/>
      <c r="AE687" s="198"/>
      <c r="AF687" s="198"/>
      <c r="AG687" s="216"/>
      <c r="AH687" s="199"/>
      <c r="AI687" s="197"/>
      <c r="AJ687" s="197"/>
      <c r="AK687" s="113"/>
      <c r="AL687" s="113"/>
      <c r="AM687" s="113"/>
      <c r="AN687" s="2">
        <f t="shared" si="153"/>
        <v>0</v>
      </c>
      <c r="AO687" s="2">
        <f t="shared" si="154"/>
        <v>0</v>
      </c>
      <c r="AP687" s="2">
        <f>IF(AA687='User Input'!$C$1,1,0)</f>
        <v>0</v>
      </c>
      <c r="AQ687" s="2">
        <f t="shared" si="155"/>
        <v>0</v>
      </c>
      <c r="AR687" s="2">
        <f t="shared" si="156"/>
        <v>0</v>
      </c>
      <c r="AS687" s="2">
        <f t="shared" si="157"/>
        <v>0</v>
      </c>
      <c r="AT687" s="2">
        <f t="shared" si="158"/>
        <v>0</v>
      </c>
      <c r="AU687" s="9">
        <f t="shared" si="159"/>
        <v>0</v>
      </c>
    </row>
    <row r="688" spans="1:47" s="202" customFormat="1">
      <c r="A688" s="272"/>
      <c r="B688" s="272"/>
      <c r="C688" s="226"/>
      <c r="D688" s="235"/>
      <c r="E688" s="204"/>
      <c r="F688" s="198"/>
      <c r="G688" s="198"/>
      <c r="H688" s="198"/>
      <c r="I688" s="198"/>
      <c r="J688" s="117"/>
      <c r="K688" s="113"/>
      <c r="L688" s="113"/>
      <c r="M688" s="113"/>
      <c r="N688" s="113"/>
      <c r="O688" s="113"/>
      <c r="P688" s="205"/>
      <c r="Q688" s="2">
        <f t="shared" si="147"/>
        <v>0</v>
      </c>
      <c r="R688" s="2">
        <f>IF(D688='User Input'!$C$1,1,0)</f>
        <v>0</v>
      </c>
      <c r="S688" s="2">
        <f t="shared" si="151"/>
        <v>0</v>
      </c>
      <c r="T688" s="2">
        <f t="shared" si="152"/>
        <v>0</v>
      </c>
      <c r="U688" s="2">
        <f t="shared" si="148"/>
        <v>0</v>
      </c>
      <c r="V688" s="2">
        <f t="shared" si="149"/>
        <v>0</v>
      </c>
      <c r="W688" s="9">
        <f t="shared" si="150"/>
        <v>0</v>
      </c>
      <c r="X688" s="221"/>
      <c r="Y688" s="276"/>
      <c r="Z688" s="226"/>
      <c r="AA688" s="235"/>
      <c r="AB688" s="206"/>
      <c r="AC688" s="198"/>
      <c r="AD688" s="198"/>
      <c r="AE688" s="198"/>
      <c r="AF688" s="198"/>
      <c r="AG688" s="216"/>
      <c r="AH688" s="199"/>
      <c r="AI688" s="197"/>
      <c r="AJ688" s="197"/>
      <c r="AK688" s="113"/>
      <c r="AL688" s="113"/>
      <c r="AM688" s="113"/>
      <c r="AN688" s="2">
        <f t="shared" si="153"/>
        <v>0</v>
      </c>
      <c r="AO688" s="2">
        <f t="shared" si="154"/>
        <v>0</v>
      </c>
      <c r="AP688" s="2">
        <f>IF(AA688='User Input'!$C$1,1,0)</f>
        <v>0</v>
      </c>
      <c r="AQ688" s="2">
        <f t="shared" si="155"/>
        <v>0</v>
      </c>
      <c r="AR688" s="2">
        <f t="shared" si="156"/>
        <v>0</v>
      </c>
      <c r="AS688" s="2">
        <f t="shared" si="157"/>
        <v>0</v>
      </c>
      <c r="AT688" s="2">
        <f t="shared" si="158"/>
        <v>0</v>
      </c>
      <c r="AU688" s="9">
        <f t="shared" si="159"/>
        <v>0</v>
      </c>
    </row>
    <row r="689" spans="1:47" s="202" customFormat="1">
      <c r="A689" s="272"/>
      <c r="B689" s="272"/>
      <c r="C689" s="226"/>
      <c r="D689" s="235"/>
      <c r="E689" s="204"/>
      <c r="F689" s="198"/>
      <c r="G689" s="198"/>
      <c r="H689" s="198"/>
      <c r="I689" s="198"/>
      <c r="J689" s="117"/>
      <c r="K689" s="113"/>
      <c r="L689" s="113"/>
      <c r="M689" s="113"/>
      <c r="N689" s="113"/>
      <c r="O689" s="113"/>
      <c r="P689" s="205"/>
      <c r="Q689" s="2">
        <f t="shared" si="147"/>
        <v>0</v>
      </c>
      <c r="R689" s="2">
        <f>IF(D689='User Input'!$C$1,1,0)</f>
        <v>0</v>
      </c>
      <c r="S689" s="2">
        <f t="shared" si="151"/>
        <v>0</v>
      </c>
      <c r="T689" s="2">
        <f t="shared" si="152"/>
        <v>0</v>
      </c>
      <c r="U689" s="2">
        <f t="shared" si="148"/>
        <v>0</v>
      </c>
      <c r="V689" s="2">
        <f t="shared" si="149"/>
        <v>0</v>
      </c>
      <c r="W689" s="9">
        <f t="shared" si="150"/>
        <v>0</v>
      </c>
      <c r="X689" s="221"/>
      <c r="Y689" s="276"/>
      <c r="Z689" s="226"/>
      <c r="AA689" s="235"/>
      <c r="AB689" s="206"/>
      <c r="AC689" s="198"/>
      <c r="AD689" s="198"/>
      <c r="AE689" s="198"/>
      <c r="AF689" s="198"/>
      <c r="AG689" s="216"/>
      <c r="AH689" s="199"/>
      <c r="AI689" s="197"/>
      <c r="AJ689" s="197"/>
      <c r="AK689" s="113"/>
      <c r="AL689" s="113"/>
      <c r="AM689" s="113"/>
      <c r="AN689" s="2">
        <f t="shared" si="153"/>
        <v>0</v>
      </c>
      <c r="AO689" s="2">
        <f t="shared" si="154"/>
        <v>0</v>
      </c>
      <c r="AP689" s="2">
        <f>IF(AA689='User Input'!$C$1,1,0)</f>
        <v>0</v>
      </c>
      <c r="AQ689" s="2">
        <f t="shared" si="155"/>
        <v>0</v>
      </c>
      <c r="AR689" s="2">
        <f t="shared" si="156"/>
        <v>0</v>
      </c>
      <c r="AS689" s="2">
        <f t="shared" si="157"/>
        <v>0</v>
      </c>
      <c r="AT689" s="2">
        <f t="shared" si="158"/>
        <v>0</v>
      </c>
      <c r="AU689" s="9">
        <f t="shared" si="159"/>
        <v>0</v>
      </c>
    </row>
    <row r="690" spans="1:47" s="202" customFormat="1">
      <c r="A690" s="272"/>
      <c r="B690" s="272"/>
      <c r="C690" s="226"/>
      <c r="D690" s="235"/>
      <c r="E690" s="204"/>
      <c r="F690" s="198"/>
      <c r="G690" s="198"/>
      <c r="H690" s="198"/>
      <c r="I690" s="198"/>
      <c r="J690" s="117"/>
      <c r="K690" s="113"/>
      <c r="L690" s="113"/>
      <c r="M690" s="113"/>
      <c r="N690" s="113"/>
      <c r="O690" s="113"/>
      <c r="P690" s="205"/>
      <c r="Q690" s="2">
        <f t="shared" si="147"/>
        <v>0</v>
      </c>
      <c r="R690" s="2">
        <f>IF(D690='User Input'!$C$1,1,0)</f>
        <v>0</v>
      </c>
      <c r="S690" s="2">
        <f t="shared" si="151"/>
        <v>0</v>
      </c>
      <c r="T690" s="2">
        <f t="shared" si="152"/>
        <v>0</v>
      </c>
      <c r="U690" s="2">
        <f t="shared" si="148"/>
        <v>0</v>
      </c>
      <c r="V690" s="2">
        <f t="shared" si="149"/>
        <v>0</v>
      </c>
      <c r="W690" s="9">
        <f t="shared" si="150"/>
        <v>0</v>
      </c>
      <c r="X690" s="221"/>
      <c r="Y690" s="276"/>
      <c r="Z690" s="209"/>
      <c r="AA690" s="235"/>
      <c r="AB690" s="206"/>
      <c r="AC690" s="198"/>
      <c r="AD690" s="198"/>
      <c r="AE690" s="198"/>
      <c r="AF690" s="198"/>
      <c r="AG690" s="216"/>
      <c r="AH690" s="199"/>
      <c r="AI690" s="197"/>
      <c r="AJ690" s="197"/>
      <c r="AK690" s="113"/>
      <c r="AL690" s="113"/>
      <c r="AM690" s="113"/>
      <c r="AN690" s="2">
        <f t="shared" si="153"/>
        <v>0</v>
      </c>
      <c r="AO690" s="2">
        <f t="shared" si="154"/>
        <v>0</v>
      </c>
      <c r="AP690" s="2">
        <f>IF(AA690='User Input'!$C$1,1,0)</f>
        <v>0</v>
      </c>
      <c r="AQ690" s="2">
        <f t="shared" si="155"/>
        <v>0</v>
      </c>
      <c r="AR690" s="2">
        <f t="shared" si="156"/>
        <v>0</v>
      </c>
      <c r="AS690" s="2">
        <f t="shared" si="157"/>
        <v>0</v>
      </c>
      <c r="AT690" s="2">
        <f t="shared" si="158"/>
        <v>0</v>
      </c>
      <c r="AU690" s="9">
        <f t="shared" si="159"/>
        <v>0</v>
      </c>
    </row>
    <row r="691" spans="1:47" s="202" customFormat="1">
      <c r="A691" s="272"/>
      <c r="B691" s="272"/>
      <c r="C691" s="226"/>
      <c r="D691" s="235"/>
      <c r="E691" s="204"/>
      <c r="F691" s="198"/>
      <c r="G691" s="198"/>
      <c r="H691" s="198"/>
      <c r="I691" s="198"/>
      <c r="J691" s="117"/>
      <c r="K691" s="113"/>
      <c r="L691" s="113"/>
      <c r="M691" s="113"/>
      <c r="N691" s="113"/>
      <c r="O691" s="113"/>
      <c r="P691" s="205"/>
      <c r="Q691" s="2">
        <f t="shared" si="147"/>
        <v>0</v>
      </c>
      <c r="R691" s="2">
        <f>IF(D691='User Input'!$C$1,1,0)</f>
        <v>0</v>
      </c>
      <c r="S691" s="2">
        <f t="shared" si="151"/>
        <v>0</v>
      </c>
      <c r="T691" s="2">
        <f t="shared" si="152"/>
        <v>0</v>
      </c>
      <c r="U691" s="2">
        <f t="shared" si="148"/>
        <v>0</v>
      </c>
      <c r="V691" s="2">
        <f t="shared" si="149"/>
        <v>0</v>
      </c>
      <c r="W691" s="9">
        <f t="shared" si="150"/>
        <v>0</v>
      </c>
      <c r="X691" s="221"/>
      <c r="Y691" s="276"/>
      <c r="Z691" s="209"/>
      <c r="AA691" s="235"/>
      <c r="AB691" s="206"/>
      <c r="AC691" s="198"/>
      <c r="AD691" s="198"/>
      <c r="AE691" s="198"/>
      <c r="AF691" s="198"/>
      <c r="AG691" s="216"/>
      <c r="AH691" s="199"/>
      <c r="AI691" s="197"/>
      <c r="AJ691" s="197"/>
      <c r="AK691" s="113"/>
      <c r="AL691" s="113"/>
      <c r="AM691" s="113"/>
      <c r="AN691" s="2">
        <f t="shared" si="153"/>
        <v>0</v>
      </c>
      <c r="AO691" s="2">
        <f t="shared" si="154"/>
        <v>0</v>
      </c>
      <c r="AP691" s="2">
        <f>IF(AA691='User Input'!$C$1,1,0)</f>
        <v>0</v>
      </c>
      <c r="AQ691" s="2">
        <f t="shared" si="155"/>
        <v>0</v>
      </c>
      <c r="AR691" s="2">
        <f t="shared" si="156"/>
        <v>0</v>
      </c>
      <c r="AS691" s="2">
        <f t="shared" si="157"/>
        <v>0</v>
      </c>
      <c r="AT691" s="2">
        <f t="shared" si="158"/>
        <v>0</v>
      </c>
      <c r="AU691" s="9">
        <f t="shared" si="159"/>
        <v>0</v>
      </c>
    </row>
    <row r="692" spans="1:47" s="202" customFormat="1">
      <c r="A692" s="272"/>
      <c r="B692" s="272"/>
      <c r="C692" s="226"/>
      <c r="D692" s="235"/>
      <c r="E692" s="204"/>
      <c r="F692" s="198"/>
      <c r="G692" s="198"/>
      <c r="H692" s="198"/>
      <c r="I692" s="198"/>
      <c r="J692" s="117"/>
      <c r="K692" s="113"/>
      <c r="L692" s="113"/>
      <c r="M692" s="113"/>
      <c r="N692" s="113"/>
      <c r="O692" s="113"/>
      <c r="P692" s="205"/>
      <c r="Q692" s="2">
        <f t="shared" si="147"/>
        <v>0</v>
      </c>
      <c r="R692" s="2">
        <f>IF(D692='User Input'!$C$1,1,0)</f>
        <v>0</v>
      </c>
      <c r="S692" s="2">
        <f t="shared" si="151"/>
        <v>0</v>
      </c>
      <c r="T692" s="2">
        <f t="shared" si="152"/>
        <v>0</v>
      </c>
      <c r="U692" s="2">
        <f t="shared" si="148"/>
        <v>0</v>
      </c>
      <c r="V692" s="2">
        <f t="shared" si="149"/>
        <v>0</v>
      </c>
      <c r="W692" s="9">
        <f t="shared" si="150"/>
        <v>0</v>
      </c>
      <c r="X692" s="221"/>
      <c r="Y692" s="276"/>
      <c r="Z692" s="226"/>
      <c r="AA692" s="235"/>
      <c r="AB692" s="206"/>
      <c r="AC692" s="198"/>
      <c r="AD692" s="198"/>
      <c r="AE692" s="198"/>
      <c r="AF692" s="198"/>
      <c r="AG692" s="216"/>
      <c r="AH692" s="199"/>
      <c r="AI692" s="197"/>
      <c r="AJ692" s="197"/>
      <c r="AK692" s="113"/>
      <c r="AL692" s="113"/>
      <c r="AM692" s="113"/>
      <c r="AN692" s="2">
        <f t="shared" si="153"/>
        <v>0</v>
      </c>
      <c r="AO692" s="2">
        <f t="shared" si="154"/>
        <v>0</v>
      </c>
      <c r="AP692" s="2">
        <f>IF(AA692='User Input'!$C$1,1,0)</f>
        <v>0</v>
      </c>
      <c r="AQ692" s="2">
        <f t="shared" si="155"/>
        <v>0</v>
      </c>
      <c r="AR692" s="2">
        <f t="shared" si="156"/>
        <v>0</v>
      </c>
      <c r="AS692" s="2">
        <f t="shared" si="157"/>
        <v>0</v>
      </c>
      <c r="AT692" s="2">
        <f t="shared" si="158"/>
        <v>0</v>
      </c>
      <c r="AU692" s="9">
        <f t="shared" si="159"/>
        <v>0</v>
      </c>
    </row>
    <row r="693" spans="1:47" s="202" customFormat="1">
      <c r="A693" s="272"/>
      <c r="B693" s="272"/>
      <c r="C693" s="226"/>
      <c r="D693" s="235"/>
      <c r="E693" s="204"/>
      <c r="F693" s="198"/>
      <c r="G693" s="198"/>
      <c r="H693" s="198"/>
      <c r="I693" s="198"/>
      <c r="J693" s="117"/>
      <c r="K693" s="113"/>
      <c r="L693" s="113"/>
      <c r="M693" s="113"/>
      <c r="N693" s="113"/>
      <c r="O693" s="113"/>
      <c r="P693" s="205"/>
      <c r="Q693" s="2">
        <f t="shared" si="147"/>
        <v>0</v>
      </c>
      <c r="R693" s="2">
        <f>IF(D693='User Input'!$C$1,1,0)</f>
        <v>0</v>
      </c>
      <c r="S693" s="2">
        <f t="shared" si="151"/>
        <v>0</v>
      </c>
      <c r="T693" s="2">
        <f t="shared" si="152"/>
        <v>0</v>
      </c>
      <c r="U693" s="2">
        <f t="shared" si="148"/>
        <v>0</v>
      </c>
      <c r="V693" s="2">
        <f t="shared" si="149"/>
        <v>0</v>
      </c>
      <c r="W693" s="9">
        <f t="shared" si="150"/>
        <v>0</v>
      </c>
      <c r="X693" s="221"/>
      <c r="Y693" s="276"/>
      <c r="Z693" s="209"/>
      <c r="AA693" s="235"/>
      <c r="AB693" s="206"/>
      <c r="AC693" s="198"/>
      <c r="AD693" s="198"/>
      <c r="AE693" s="198"/>
      <c r="AF693" s="198"/>
      <c r="AG693" s="216"/>
      <c r="AH693" s="199"/>
      <c r="AI693" s="197"/>
      <c r="AJ693" s="197"/>
      <c r="AK693" s="113"/>
      <c r="AL693" s="113"/>
      <c r="AM693" s="113"/>
      <c r="AN693" s="2">
        <f t="shared" si="153"/>
        <v>0</v>
      </c>
      <c r="AO693" s="2">
        <f t="shared" si="154"/>
        <v>0</v>
      </c>
      <c r="AP693" s="2">
        <f>IF(AA693='User Input'!$C$1,1,0)</f>
        <v>0</v>
      </c>
      <c r="AQ693" s="2">
        <f t="shared" si="155"/>
        <v>0</v>
      </c>
      <c r="AR693" s="2">
        <f t="shared" si="156"/>
        <v>0</v>
      </c>
      <c r="AS693" s="2">
        <f t="shared" si="157"/>
        <v>0</v>
      </c>
      <c r="AT693" s="2">
        <f t="shared" si="158"/>
        <v>0</v>
      </c>
      <c r="AU693" s="9">
        <f t="shared" si="159"/>
        <v>0</v>
      </c>
    </row>
    <row r="694" spans="1:47" s="202" customFormat="1">
      <c r="A694" s="272"/>
      <c r="B694" s="272"/>
      <c r="C694" s="226"/>
      <c r="D694" s="235"/>
      <c r="E694" s="204"/>
      <c r="F694" s="198"/>
      <c r="G694" s="198"/>
      <c r="H694" s="198"/>
      <c r="I694" s="198"/>
      <c r="J694" s="117"/>
      <c r="K694" s="113"/>
      <c r="L694" s="113"/>
      <c r="M694" s="113"/>
      <c r="N694" s="113"/>
      <c r="O694" s="113"/>
      <c r="P694" s="205"/>
      <c r="Q694" s="2">
        <f t="shared" si="147"/>
        <v>0</v>
      </c>
      <c r="R694" s="2">
        <f>IF(D694='User Input'!$C$1,1,0)</f>
        <v>0</v>
      </c>
      <c r="S694" s="2">
        <f t="shared" si="151"/>
        <v>0</v>
      </c>
      <c r="T694" s="2">
        <f t="shared" si="152"/>
        <v>0</v>
      </c>
      <c r="U694" s="2">
        <f t="shared" si="148"/>
        <v>0</v>
      </c>
      <c r="V694" s="2">
        <f t="shared" si="149"/>
        <v>0</v>
      </c>
      <c r="W694" s="9">
        <f t="shared" si="150"/>
        <v>0</v>
      </c>
      <c r="X694" s="221"/>
      <c r="Y694" s="276"/>
      <c r="Z694" s="209"/>
      <c r="AA694" s="235"/>
      <c r="AB694" s="206"/>
      <c r="AC694" s="198"/>
      <c r="AD694" s="198"/>
      <c r="AE694" s="198"/>
      <c r="AF694" s="198"/>
      <c r="AG694" s="216"/>
      <c r="AH694" s="199"/>
      <c r="AI694" s="197"/>
      <c r="AJ694" s="197"/>
      <c r="AK694" s="113"/>
      <c r="AL694" s="113"/>
      <c r="AM694" s="113"/>
      <c r="AN694" s="2">
        <f t="shared" si="153"/>
        <v>0</v>
      </c>
      <c r="AO694" s="2">
        <f t="shared" si="154"/>
        <v>0</v>
      </c>
      <c r="AP694" s="2">
        <f>IF(AA694='User Input'!$C$1,1,0)</f>
        <v>0</v>
      </c>
      <c r="AQ694" s="2">
        <f t="shared" si="155"/>
        <v>0</v>
      </c>
      <c r="AR694" s="2">
        <f t="shared" si="156"/>
        <v>0</v>
      </c>
      <c r="AS694" s="2">
        <f t="shared" si="157"/>
        <v>0</v>
      </c>
      <c r="AT694" s="2">
        <f t="shared" si="158"/>
        <v>0</v>
      </c>
      <c r="AU694" s="9">
        <f t="shared" si="159"/>
        <v>0</v>
      </c>
    </row>
    <row r="695" spans="1:47" s="202" customFormat="1">
      <c r="A695" s="272"/>
      <c r="B695" s="272"/>
      <c r="C695" s="226"/>
      <c r="D695" s="235"/>
      <c r="E695" s="204"/>
      <c r="F695" s="198"/>
      <c r="G695" s="198"/>
      <c r="H695" s="198"/>
      <c r="I695" s="198"/>
      <c r="J695" s="117"/>
      <c r="K695" s="113"/>
      <c r="L695" s="113"/>
      <c r="M695" s="113"/>
      <c r="N695" s="113"/>
      <c r="O695" s="113"/>
      <c r="P695" s="205"/>
      <c r="Q695" s="2">
        <f t="shared" si="147"/>
        <v>0</v>
      </c>
      <c r="R695" s="2">
        <f>IF(D695='User Input'!$C$1,1,0)</f>
        <v>0</v>
      </c>
      <c r="S695" s="2">
        <f t="shared" si="151"/>
        <v>0</v>
      </c>
      <c r="T695" s="2">
        <f t="shared" si="152"/>
        <v>0</v>
      </c>
      <c r="U695" s="2">
        <f t="shared" si="148"/>
        <v>0</v>
      </c>
      <c r="V695" s="2">
        <f t="shared" si="149"/>
        <v>0</v>
      </c>
      <c r="W695" s="9">
        <f t="shared" si="150"/>
        <v>0</v>
      </c>
      <c r="X695" s="221"/>
      <c r="Y695" s="276"/>
      <c r="Z695" s="226"/>
      <c r="AA695" s="235"/>
      <c r="AB695" s="206"/>
      <c r="AC695" s="198"/>
      <c r="AD695" s="198"/>
      <c r="AE695" s="198"/>
      <c r="AF695" s="198"/>
      <c r="AG695" s="216"/>
      <c r="AH695" s="199"/>
      <c r="AI695" s="197"/>
      <c r="AJ695" s="197"/>
      <c r="AK695" s="113"/>
      <c r="AL695" s="113"/>
      <c r="AM695" s="113"/>
      <c r="AN695" s="2">
        <f t="shared" si="153"/>
        <v>0</v>
      </c>
      <c r="AO695" s="2">
        <f t="shared" si="154"/>
        <v>0</v>
      </c>
      <c r="AP695" s="2">
        <f>IF(AA695='User Input'!$C$1,1,0)</f>
        <v>0</v>
      </c>
      <c r="AQ695" s="2">
        <f t="shared" si="155"/>
        <v>0</v>
      </c>
      <c r="AR695" s="2">
        <f t="shared" si="156"/>
        <v>0</v>
      </c>
      <c r="AS695" s="2">
        <f t="shared" si="157"/>
        <v>0</v>
      </c>
      <c r="AT695" s="2">
        <f t="shared" si="158"/>
        <v>0</v>
      </c>
      <c r="AU695" s="9">
        <f t="shared" si="159"/>
        <v>0</v>
      </c>
    </row>
    <row r="696" spans="1:47" s="202" customFormat="1">
      <c r="A696" s="272"/>
      <c r="B696" s="272"/>
      <c r="C696" s="226"/>
      <c r="D696" s="235"/>
      <c r="E696" s="204"/>
      <c r="F696" s="198"/>
      <c r="G696" s="198"/>
      <c r="H696" s="198"/>
      <c r="I696" s="198"/>
      <c r="J696" s="117"/>
      <c r="K696" s="113"/>
      <c r="L696" s="113"/>
      <c r="M696" s="113"/>
      <c r="N696" s="113"/>
      <c r="O696" s="113"/>
      <c r="P696" s="205"/>
      <c r="Q696" s="2">
        <f t="shared" si="147"/>
        <v>0</v>
      </c>
      <c r="R696" s="2">
        <f>IF(D696='User Input'!$C$1,1,0)</f>
        <v>0</v>
      </c>
      <c r="S696" s="2">
        <f t="shared" si="151"/>
        <v>0</v>
      </c>
      <c r="T696" s="2">
        <f t="shared" si="152"/>
        <v>0</v>
      </c>
      <c r="U696" s="2">
        <f t="shared" si="148"/>
        <v>0</v>
      </c>
      <c r="V696" s="2">
        <f t="shared" si="149"/>
        <v>0</v>
      </c>
      <c r="W696" s="9">
        <f t="shared" si="150"/>
        <v>0</v>
      </c>
      <c r="X696" s="221"/>
      <c r="Y696" s="276"/>
      <c r="Z696" s="209"/>
      <c r="AA696" s="235"/>
      <c r="AB696" s="206"/>
      <c r="AC696" s="198"/>
      <c r="AD696" s="198"/>
      <c r="AE696" s="198"/>
      <c r="AF696" s="198"/>
      <c r="AG696" s="216"/>
      <c r="AH696" s="199"/>
      <c r="AI696" s="197"/>
      <c r="AJ696" s="197"/>
      <c r="AK696" s="113"/>
      <c r="AL696" s="113"/>
      <c r="AM696" s="113"/>
      <c r="AN696" s="2">
        <f t="shared" si="153"/>
        <v>0</v>
      </c>
      <c r="AO696" s="2">
        <f t="shared" si="154"/>
        <v>0</v>
      </c>
      <c r="AP696" s="2">
        <f>IF(AA696='User Input'!$C$1,1,0)</f>
        <v>0</v>
      </c>
      <c r="AQ696" s="2">
        <f t="shared" si="155"/>
        <v>0</v>
      </c>
      <c r="AR696" s="2">
        <f t="shared" si="156"/>
        <v>0</v>
      </c>
      <c r="AS696" s="2">
        <f t="shared" si="157"/>
        <v>0</v>
      </c>
      <c r="AT696" s="2">
        <f t="shared" si="158"/>
        <v>0</v>
      </c>
      <c r="AU696" s="9">
        <f t="shared" si="159"/>
        <v>0</v>
      </c>
    </row>
    <row r="697" spans="1:47" s="202" customFormat="1">
      <c r="A697" s="272"/>
      <c r="B697" s="272"/>
      <c r="C697" s="226"/>
      <c r="D697" s="235"/>
      <c r="E697" s="204"/>
      <c r="F697" s="198"/>
      <c r="G697" s="198"/>
      <c r="H697" s="198"/>
      <c r="I697" s="198"/>
      <c r="J697" s="117"/>
      <c r="K697" s="113"/>
      <c r="L697" s="113"/>
      <c r="M697" s="113"/>
      <c r="N697" s="113"/>
      <c r="O697" s="113"/>
      <c r="P697" s="205"/>
      <c r="Q697" s="2">
        <f t="shared" si="147"/>
        <v>0</v>
      </c>
      <c r="R697" s="2">
        <f>IF(D697='User Input'!$C$1,1,0)</f>
        <v>0</v>
      </c>
      <c r="S697" s="2">
        <f t="shared" si="151"/>
        <v>0</v>
      </c>
      <c r="T697" s="2">
        <f t="shared" si="152"/>
        <v>0</v>
      </c>
      <c r="U697" s="2">
        <f t="shared" si="148"/>
        <v>0</v>
      </c>
      <c r="V697" s="2">
        <f t="shared" si="149"/>
        <v>0</v>
      </c>
      <c r="W697" s="9">
        <f t="shared" si="150"/>
        <v>0</v>
      </c>
      <c r="X697" s="221"/>
      <c r="Y697" s="276"/>
      <c r="Z697" s="226"/>
      <c r="AA697" s="235"/>
      <c r="AB697" s="206"/>
      <c r="AC697" s="198"/>
      <c r="AD697" s="198"/>
      <c r="AE697" s="198"/>
      <c r="AF697" s="198"/>
      <c r="AG697" s="216"/>
      <c r="AH697" s="199"/>
      <c r="AI697" s="197"/>
      <c r="AJ697" s="197"/>
      <c r="AK697" s="113"/>
      <c r="AL697" s="113"/>
      <c r="AM697" s="113"/>
      <c r="AN697" s="2">
        <f t="shared" si="153"/>
        <v>0</v>
      </c>
      <c r="AO697" s="2">
        <f t="shared" si="154"/>
        <v>0</v>
      </c>
      <c r="AP697" s="2">
        <f>IF(AA697='User Input'!$C$1,1,0)</f>
        <v>0</v>
      </c>
      <c r="AQ697" s="2">
        <f t="shared" si="155"/>
        <v>0</v>
      </c>
      <c r="AR697" s="2">
        <f t="shared" si="156"/>
        <v>0</v>
      </c>
      <c r="AS697" s="2">
        <f t="shared" si="157"/>
        <v>0</v>
      </c>
      <c r="AT697" s="2">
        <f t="shared" si="158"/>
        <v>0</v>
      </c>
      <c r="AU697" s="9">
        <f t="shared" si="159"/>
        <v>0</v>
      </c>
    </row>
    <row r="698" spans="1:47" s="202" customFormat="1">
      <c r="A698" s="272"/>
      <c r="B698" s="272"/>
      <c r="C698" s="226"/>
      <c r="D698" s="235"/>
      <c r="E698" s="204"/>
      <c r="F698" s="198"/>
      <c r="G698" s="198"/>
      <c r="H698" s="198"/>
      <c r="I698" s="198"/>
      <c r="J698" s="117"/>
      <c r="K698" s="113"/>
      <c r="L698" s="113"/>
      <c r="M698" s="113"/>
      <c r="N698" s="113"/>
      <c r="O698" s="113"/>
      <c r="P698" s="205"/>
      <c r="Q698" s="2">
        <f t="shared" si="147"/>
        <v>0</v>
      </c>
      <c r="R698" s="2">
        <f>IF(D698='User Input'!$C$1,1,0)</f>
        <v>0</v>
      </c>
      <c r="S698" s="2">
        <f t="shared" si="151"/>
        <v>0</v>
      </c>
      <c r="T698" s="2">
        <f t="shared" si="152"/>
        <v>0</v>
      </c>
      <c r="U698" s="2">
        <f t="shared" si="148"/>
        <v>0</v>
      </c>
      <c r="V698" s="2">
        <f t="shared" si="149"/>
        <v>0</v>
      </c>
      <c r="W698" s="9">
        <f t="shared" si="150"/>
        <v>0</v>
      </c>
      <c r="X698" s="221"/>
      <c r="Y698" s="276"/>
      <c r="Z698" s="209"/>
      <c r="AA698" s="235"/>
      <c r="AB698" s="206"/>
      <c r="AC698" s="198"/>
      <c r="AD698" s="198"/>
      <c r="AE698" s="198"/>
      <c r="AF698" s="198"/>
      <c r="AG698" s="216"/>
      <c r="AH698" s="199"/>
      <c r="AI698" s="197"/>
      <c r="AJ698" s="197"/>
      <c r="AK698" s="113"/>
      <c r="AL698" s="113"/>
      <c r="AM698" s="113"/>
      <c r="AN698" s="2">
        <f t="shared" si="153"/>
        <v>0</v>
      </c>
      <c r="AO698" s="2">
        <f t="shared" si="154"/>
        <v>0</v>
      </c>
      <c r="AP698" s="2">
        <f>IF(AA698='User Input'!$C$1,1,0)</f>
        <v>0</v>
      </c>
      <c r="AQ698" s="2">
        <f t="shared" si="155"/>
        <v>0</v>
      </c>
      <c r="AR698" s="2">
        <f t="shared" si="156"/>
        <v>0</v>
      </c>
      <c r="AS698" s="2">
        <f t="shared" si="157"/>
        <v>0</v>
      </c>
      <c r="AT698" s="2">
        <f t="shared" si="158"/>
        <v>0</v>
      </c>
      <c r="AU698" s="9">
        <f t="shared" si="159"/>
        <v>0</v>
      </c>
    </row>
    <row r="699" spans="1:47" s="202" customFormat="1">
      <c r="A699" s="272"/>
      <c r="B699" s="272"/>
      <c r="C699" s="226"/>
      <c r="D699" s="235"/>
      <c r="E699" s="204"/>
      <c r="F699" s="198"/>
      <c r="G699" s="198"/>
      <c r="H699" s="198"/>
      <c r="I699" s="198"/>
      <c r="J699" s="117"/>
      <c r="K699" s="113"/>
      <c r="L699" s="113"/>
      <c r="M699" s="113"/>
      <c r="N699" s="113"/>
      <c r="O699" s="113"/>
      <c r="P699" s="205"/>
      <c r="Q699" s="2">
        <f t="shared" si="147"/>
        <v>0</v>
      </c>
      <c r="R699" s="2">
        <f>IF(D699='User Input'!$C$1,1,0)</f>
        <v>0</v>
      </c>
      <c r="S699" s="2">
        <f t="shared" si="151"/>
        <v>0</v>
      </c>
      <c r="T699" s="2">
        <f t="shared" si="152"/>
        <v>0</v>
      </c>
      <c r="U699" s="2">
        <f t="shared" si="148"/>
        <v>0</v>
      </c>
      <c r="V699" s="2">
        <f t="shared" si="149"/>
        <v>0</v>
      </c>
      <c r="W699" s="9">
        <f t="shared" si="150"/>
        <v>0</v>
      </c>
      <c r="X699" s="221"/>
      <c r="Y699" s="276"/>
      <c r="Z699" s="209"/>
      <c r="AA699" s="235"/>
      <c r="AB699" s="206"/>
      <c r="AC699" s="198"/>
      <c r="AD699" s="198"/>
      <c r="AE699" s="198"/>
      <c r="AF699" s="198"/>
      <c r="AG699" s="216"/>
      <c r="AH699" s="199"/>
      <c r="AI699" s="197"/>
      <c r="AJ699" s="197"/>
      <c r="AK699" s="113"/>
      <c r="AL699" s="113"/>
      <c r="AM699" s="113"/>
      <c r="AN699" s="2">
        <f t="shared" si="153"/>
        <v>0</v>
      </c>
      <c r="AO699" s="2">
        <f t="shared" si="154"/>
        <v>0</v>
      </c>
      <c r="AP699" s="2">
        <f>IF(AA699='User Input'!$C$1,1,0)</f>
        <v>0</v>
      </c>
      <c r="AQ699" s="2">
        <f t="shared" si="155"/>
        <v>0</v>
      </c>
      <c r="AR699" s="2">
        <f t="shared" si="156"/>
        <v>0</v>
      </c>
      <c r="AS699" s="2">
        <f t="shared" si="157"/>
        <v>0</v>
      </c>
      <c r="AT699" s="2">
        <f t="shared" si="158"/>
        <v>0</v>
      </c>
      <c r="AU699" s="9">
        <f t="shared" si="159"/>
        <v>0</v>
      </c>
    </row>
    <row r="700" spans="1:47" s="202" customFormat="1">
      <c r="A700" s="272"/>
      <c r="B700" s="272"/>
      <c r="C700" s="226"/>
      <c r="D700" s="235"/>
      <c r="E700" s="204"/>
      <c r="F700" s="198"/>
      <c r="G700" s="198"/>
      <c r="H700" s="198"/>
      <c r="I700" s="198"/>
      <c r="J700" s="117"/>
      <c r="K700" s="113"/>
      <c r="L700" s="113"/>
      <c r="M700" s="113"/>
      <c r="N700" s="113"/>
      <c r="O700" s="113"/>
      <c r="P700" s="205"/>
      <c r="Q700" s="2">
        <f t="shared" si="147"/>
        <v>0</v>
      </c>
      <c r="R700" s="2">
        <f>IF(D700='User Input'!$C$1,1,0)</f>
        <v>0</v>
      </c>
      <c r="S700" s="2">
        <f t="shared" si="151"/>
        <v>0</v>
      </c>
      <c r="T700" s="2">
        <f t="shared" si="152"/>
        <v>0</v>
      </c>
      <c r="U700" s="2">
        <f t="shared" si="148"/>
        <v>0</v>
      </c>
      <c r="V700" s="2">
        <f t="shared" si="149"/>
        <v>0</v>
      </c>
      <c r="W700" s="9">
        <f t="shared" si="150"/>
        <v>0</v>
      </c>
      <c r="X700" s="221"/>
      <c r="Y700" s="276"/>
      <c r="Z700" s="209"/>
      <c r="AA700" s="235"/>
      <c r="AB700" s="206"/>
      <c r="AC700" s="198"/>
      <c r="AD700" s="198"/>
      <c r="AE700" s="198"/>
      <c r="AF700" s="198"/>
      <c r="AG700" s="216"/>
      <c r="AH700" s="199"/>
      <c r="AI700" s="197"/>
      <c r="AJ700" s="197"/>
      <c r="AK700" s="113"/>
      <c r="AL700" s="113"/>
      <c r="AM700" s="113"/>
      <c r="AN700" s="2">
        <f t="shared" si="153"/>
        <v>0</v>
      </c>
      <c r="AO700" s="2">
        <f t="shared" si="154"/>
        <v>0</v>
      </c>
      <c r="AP700" s="2">
        <f>IF(AA700='User Input'!$C$1,1,0)</f>
        <v>0</v>
      </c>
      <c r="AQ700" s="2">
        <f t="shared" si="155"/>
        <v>0</v>
      </c>
      <c r="AR700" s="2">
        <f t="shared" si="156"/>
        <v>0</v>
      </c>
      <c r="AS700" s="2">
        <f t="shared" si="157"/>
        <v>0</v>
      </c>
      <c r="AT700" s="2">
        <f t="shared" si="158"/>
        <v>0</v>
      </c>
      <c r="AU700" s="9">
        <f t="shared" si="159"/>
        <v>0</v>
      </c>
    </row>
    <row r="701" spans="1:47" s="202" customFormat="1">
      <c r="A701" s="272"/>
      <c r="B701" s="272"/>
      <c r="C701" s="226"/>
      <c r="D701" s="235"/>
      <c r="E701" s="204"/>
      <c r="F701" s="198"/>
      <c r="G701" s="198"/>
      <c r="H701" s="198"/>
      <c r="I701" s="198"/>
      <c r="J701" s="117"/>
      <c r="K701" s="113"/>
      <c r="L701" s="113"/>
      <c r="M701" s="113"/>
      <c r="N701" s="113"/>
      <c r="O701" s="113"/>
      <c r="P701" s="205"/>
      <c r="Q701" s="2">
        <f t="shared" si="147"/>
        <v>0</v>
      </c>
      <c r="R701" s="2">
        <f>IF(D701='User Input'!$C$1,1,0)</f>
        <v>0</v>
      </c>
      <c r="S701" s="2">
        <f t="shared" si="151"/>
        <v>0</v>
      </c>
      <c r="T701" s="2">
        <f t="shared" si="152"/>
        <v>0</v>
      </c>
      <c r="U701" s="2">
        <f t="shared" si="148"/>
        <v>0</v>
      </c>
      <c r="V701" s="2">
        <f t="shared" si="149"/>
        <v>0</v>
      </c>
      <c r="W701" s="9">
        <f t="shared" si="150"/>
        <v>0</v>
      </c>
      <c r="X701" s="221"/>
      <c r="Y701" s="276"/>
      <c r="Z701" s="209"/>
      <c r="AA701" s="235"/>
      <c r="AB701" s="206"/>
      <c r="AC701" s="198"/>
      <c r="AD701" s="198"/>
      <c r="AE701" s="198"/>
      <c r="AF701" s="198"/>
      <c r="AG701" s="216"/>
      <c r="AH701" s="199"/>
      <c r="AI701" s="197"/>
      <c r="AJ701" s="197"/>
      <c r="AK701" s="113"/>
      <c r="AL701" s="113"/>
      <c r="AM701" s="113"/>
      <c r="AN701" s="2">
        <f t="shared" si="153"/>
        <v>0</v>
      </c>
      <c r="AO701" s="2">
        <f t="shared" si="154"/>
        <v>0</v>
      </c>
      <c r="AP701" s="2">
        <f>IF(AA701='User Input'!$C$1,1,0)</f>
        <v>0</v>
      </c>
      <c r="AQ701" s="2">
        <f t="shared" si="155"/>
        <v>0</v>
      </c>
      <c r="AR701" s="2">
        <f t="shared" si="156"/>
        <v>0</v>
      </c>
      <c r="AS701" s="2">
        <f t="shared" si="157"/>
        <v>0</v>
      </c>
      <c r="AT701" s="2">
        <f t="shared" si="158"/>
        <v>0</v>
      </c>
      <c r="AU701" s="9">
        <f t="shared" si="159"/>
        <v>0</v>
      </c>
    </row>
    <row r="702" spans="1:47" s="202" customFormat="1">
      <c r="A702" s="272"/>
      <c r="B702" s="272"/>
      <c r="C702" s="226"/>
      <c r="D702" s="235"/>
      <c r="E702" s="204"/>
      <c r="F702" s="198"/>
      <c r="G702" s="198"/>
      <c r="H702" s="198"/>
      <c r="I702" s="198"/>
      <c r="J702" s="117"/>
      <c r="K702" s="113"/>
      <c r="L702" s="113"/>
      <c r="M702" s="113"/>
      <c r="N702" s="113"/>
      <c r="O702" s="113"/>
      <c r="P702" s="205"/>
      <c r="Q702" s="2">
        <f t="shared" si="147"/>
        <v>0</v>
      </c>
      <c r="R702" s="2">
        <f>IF(D702='User Input'!$C$1,1,0)</f>
        <v>0</v>
      </c>
      <c r="S702" s="2">
        <f t="shared" si="151"/>
        <v>0</v>
      </c>
      <c r="T702" s="2">
        <f t="shared" si="152"/>
        <v>0</v>
      </c>
      <c r="U702" s="2">
        <f t="shared" si="148"/>
        <v>0</v>
      </c>
      <c r="V702" s="2">
        <f t="shared" si="149"/>
        <v>0</v>
      </c>
      <c r="W702" s="9">
        <f t="shared" si="150"/>
        <v>0</v>
      </c>
      <c r="X702" s="221"/>
      <c r="Y702" s="276"/>
      <c r="Z702" s="226"/>
      <c r="AA702" s="235"/>
      <c r="AB702" s="206"/>
      <c r="AC702" s="198"/>
      <c r="AD702" s="198"/>
      <c r="AE702" s="198"/>
      <c r="AF702" s="198"/>
      <c r="AG702" s="216"/>
      <c r="AH702" s="199"/>
      <c r="AI702" s="197"/>
      <c r="AJ702" s="197"/>
      <c r="AK702" s="113"/>
      <c r="AL702" s="113"/>
      <c r="AM702" s="113"/>
      <c r="AN702" s="2">
        <f t="shared" si="153"/>
        <v>0</v>
      </c>
      <c r="AO702" s="2">
        <f t="shared" si="154"/>
        <v>0</v>
      </c>
      <c r="AP702" s="2">
        <f>IF(AA702='User Input'!$C$1,1,0)</f>
        <v>0</v>
      </c>
      <c r="AQ702" s="2">
        <f t="shared" si="155"/>
        <v>0</v>
      </c>
      <c r="AR702" s="2">
        <f t="shared" si="156"/>
        <v>0</v>
      </c>
      <c r="AS702" s="2">
        <f t="shared" si="157"/>
        <v>0</v>
      </c>
      <c r="AT702" s="2">
        <f t="shared" si="158"/>
        <v>0</v>
      </c>
      <c r="AU702" s="9">
        <f t="shared" si="159"/>
        <v>0</v>
      </c>
    </row>
    <row r="703" spans="1:47" s="202" customFormat="1">
      <c r="A703" s="272"/>
      <c r="B703" s="272"/>
      <c r="C703" s="226"/>
      <c r="D703" s="235"/>
      <c r="E703" s="204"/>
      <c r="F703" s="198"/>
      <c r="G703" s="198"/>
      <c r="H703" s="198"/>
      <c r="I703" s="198"/>
      <c r="J703" s="117"/>
      <c r="K703" s="113"/>
      <c r="L703" s="113"/>
      <c r="M703" s="113"/>
      <c r="N703" s="113"/>
      <c r="O703" s="113"/>
      <c r="P703" s="205"/>
      <c r="Q703" s="2">
        <f t="shared" si="147"/>
        <v>0</v>
      </c>
      <c r="R703" s="2">
        <f>IF(D703='User Input'!$C$1,1,0)</f>
        <v>0</v>
      </c>
      <c r="S703" s="2">
        <f t="shared" si="151"/>
        <v>0</v>
      </c>
      <c r="T703" s="2">
        <f t="shared" si="152"/>
        <v>0</v>
      </c>
      <c r="U703" s="2">
        <f t="shared" si="148"/>
        <v>0</v>
      </c>
      <c r="V703" s="2">
        <f t="shared" si="149"/>
        <v>0</v>
      </c>
      <c r="W703" s="9">
        <f t="shared" si="150"/>
        <v>0</v>
      </c>
      <c r="X703" s="221"/>
      <c r="Y703" s="276"/>
      <c r="Z703" s="226"/>
      <c r="AA703" s="235"/>
      <c r="AB703" s="206"/>
      <c r="AC703" s="198"/>
      <c r="AD703" s="198"/>
      <c r="AE703" s="198"/>
      <c r="AF703" s="198"/>
      <c r="AG703" s="216"/>
      <c r="AH703" s="199"/>
      <c r="AI703" s="197"/>
      <c r="AJ703" s="197"/>
      <c r="AK703" s="113"/>
      <c r="AL703" s="113"/>
      <c r="AM703" s="113"/>
      <c r="AN703" s="2">
        <f t="shared" si="153"/>
        <v>0</v>
      </c>
      <c r="AO703" s="2">
        <f t="shared" si="154"/>
        <v>0</v>
      </c>
      <c r="AP703" s="2">
        <f>IF(AA703='User Input'!$C$1,1,0)</f>
        <v>0</v>
      </c>
      <c r="AQ703" s="2">
        <f t="shared" si="155"/>
        <v>0</v>
      </c>
      <c r="AR703" s="2">
        <f t="shared" si="156"/>
        <v>0</v>
      </c>
      <c r="AS703" s="2">
        <f t="shared" si="157"/>
        <v>0</v>
      </c>
      <c r="AT703" s="2">
        <f t="shared" si="158"/>
        <v>0</v>
      </c>
      <c r="AU703" s="9">
        <f t="shared" si="159"/>
        <v>0</v>
      </c>
    </row>
    <row r="704" spans="1:47" s="202" customFormat="1">
      <c r="A704" s="272"/>
      <c r="B704" s="272"/>
      <c r="C704" s="226"/>
      <c r="D704" s="235"/>
      <c r="E704" s="204"/>
      <c r="F704" s="198"/>
      <c r="G704" s="198"/>
      <c r="H704" s="198"/>
      <c r="I704" s="198"/>
      <c r="J704" s="117"/>
      <c r="K704" s="113"/>
      <c r="L704" s="113"/>
      <c r="M704" s="113"/>
      <c r="N704" s="113"/>
      <c r="O704" s="113"/>
      <c r="P704" s="205"/>
      <c r="Q704" s="2">
        <f t="shared" si="147"/>
        <v>0</v>
      </c>
      <c r="R704" s="2">
        <f>IF(D704='User Input'!$C$1,1,0)</f>
        <v>0</v>
      </c>
      <c r="S704" s="2">
        <f t="shared" si="151"/>
        <v>0</v>
      </c>
      <c r="T704" s="2">
        <f t="shared" si="152"/>
        <v>0</v>
      </c>
      <c r="U704" s="2">
        <f t="shared" si="148"/>
        <v>0</v>
      </c>
      <c r="V704" s="2">
        <f t="shared" si="149"/>
        <v>0</v>
      </c>
      <c r="W704" s="9">
        <f t="shared" si="150"/>
        <v>0</v>
      </c>
      <c r="X704" s="221"/>
      <c r="Y704" s="276"/>
      <c r="Z704" s="226"/>
      <c r="AA704" s="235"/>
      <c r="AB704" s="206"/>
      <c r="AC704" s="198"/>
      <c r="AD704" s="198"/>
      <c r="AE704" s="198"/>
      <c r="AF704" s="198"/>
      <c r="AG704" s="216"/>
      <c r="AH704" s="199"/>
      <c r="AI704" s="197"/>
      <c r="AJ704" s="197"/>
      <c r="AK704" s="113"/>
      <c r="AL704" s="113"/>
      <c r="AM704" s="113"/>
      <c r="AN704" s="2">
        <f t="shared" si="153"/>
        <v>0</v>
      </c>
      <c r="AO704" s="2">
        <f t="shared" si="154"/>
        <v>0</v>
      </c>
      <c r="AP704" s="2">
        <f>IF(AA704='User Input'!$C$1,1,0)</f>
        <v>0</v>
      </c>
      <c r="AQ704" s="2">
        <f t="shared" si="155"/>
        <v>0</v>
      </c>
      <c r="AR704" s="2">
        <f t="shared" si="156"/>
        <v>0</v>
      </c>
      <c r="AS704" s="2">
        <f t="shared" si="157"/>
        <v>0</v>
      </c>
      <c r="AT704" s="2">
        <f t="shared" si="158"/>
        <v>0</v>
      </c>
      <c r="AU704" s="9">
        <f t="shared" si="159"/>
        <v>0</v>
      </c>
    </row>
    <row r="705" spans="1:47" s="202" customFormat="1">
      <c r="A705" s="272"/>
      <c r="B705" s="272"/>
      <c r="C705" s="226"/>
      <c r="D705" s="235"/>
      <c r="E705" s="204"/>
      <c r="F705" s="198"/>
      <c r="G705" s="198"/>
      <c r="H705" s="198"/>
      <c r="I705" s="198"/>
      <c r="J705" s="117"/>
      <c r="K705" s="113"/>
      <c r="L705" s="113"/>
      <c r="M705" s="113"/>
      <c r="N705" s="113"/>
      <c r="O705" s="113"/>
      <c r="P705" s="205"/>
      <c r="Q705" s="2">
        <f t="shared" si="147"/>
        <v>0</v>
      </c>
      <c r="R705" s="2">
        <f>IF(D705='User Input'!$C$1,1,0)</f>
        <v>0</v>
      </c>
      <c r="S705" s="2">
        <f t="shared" si="151"/>
        <v>0</v>
      </c>
      <c r="T705" s="2">
        <f t="shared" si="152"/>
        <v>0</v>
      </c>
      <c r="U705" s="2">
        <f t="shared" si="148"/>
        <v>0</v>
      </c>
      <c r="V705" s="2">
        <f t="shared" si="149"/>
        <v>0</v>
      </c>
      <c r="W705" s="9">
        <f t="shared" si="150"/>
        <v>0</v>
      </c>
      <c r="X705" s="221"/>
      <c r="Y705" s="276"/>
      <c r="Z705" s="226"/>
      <c r="AA705" s="235"/>
      <c r="AB705" s="206"/>
      <c r="AC705" s="198"/>
      <c r="AD705" s="198"/>
      <c r="AE705" s="198"/>
      <c r="AF705" s="198"/>
      <c r="AG705" s="216"/>
      <c r="AH705" s="199"/>
      <c r="AI705" s="197"/>
      <c r="AJ705" s="197"/>
      <c r="AK705" s="113"/>
      <c r="AL705" s="113"/>
      <c r="AM705" s="113"/>
      <c r="AN705" s="2">
        <f t="shared" si="153"/>
        <v>0</v>
      </c>
      <c r="AO705" s="2">
        <f t="shared" si="154"/>
        <v>0</v>
      </c>
      <c r="AP705" s="2">
        <f>IF(AA705='User Input'!$C$1,1,0)</f>
        <v>0</v>
      </c>
      <c r="AQ705" s="2">
        <f t="shared" si="155"/>
        <v>0</v>
      </c>
      <c r="AR705" s="2">
        <f t="shared" si="156"/>
        <v>0</v>
      </c>
      <c r="AS705" s="2">
        <f t="shared" si="157"/>
        <v>0</v>
      </c>
      <c r="AT705" s="2">
        <f t="shared" si="158"/>
        <v>0</v>
      </c>
      <c r="AU705" s="9">
        <f t="shared" si="159"/>
        <v>0</v>
      </c>
    </row>
    <row r="706" spans="1:47" s="202" customFormat="1">
      <c r="A706" s="272"/>
      <c r="B706" s="272"/>
      <c r="C706" s="226"/>
      <c r="D706" s="235"/>
      <c r="E706" s="204"/>
      <c r="F706" s="198"/>
      <c r="G706" s="198"/>
      <c r="H706" s="198"/>
      <c r="I706" s="198"/>
      <c r="J706" s="117"/>
      <c r="K706" s="113"/>
      <c r="L706" s="113"/>
      <c r="M706" s="113"/>
      <c r="N706" s="113"/>
      <c r="O706" s="113"/>
      <c r="P706" s="205"/>
      <c r="Q706" s="2">
        <f t="shared" si="147"/>
        <v>0</v>
      </c>
      <c r="R706" s="2">
        <f>IF(D706='User Input'!$C$1,1,0)</f>
        <v>0</v>
      </c>
      <c r="S706" s="2">
        <f t="shared" si="151"/>
        <v>0</v>
      </c>
      <c r="T706" s="2">
        <f t="shared" si="152"/>
        <v>0</v>
      </c>
      <c r="U706" s="2">
        <f t="shared" si="148"/>
        <v>0</v>
      </c>
      <c r="V706" s="2">
        <f t="shared" si="149"/>
        <v>0</v>
      </c>
      <c r="W706" s="9">
        <f t="shared" si="150"/>
        <v>0</v>
      </c>
      <c r="X706" s="221"/>
      <c r="Y706" s="276"/>
      <c r="Z706" s="209"/>
      <c r="AA706" s="235"/>
      <c r="AB706" s="206"/>
      <c r="AC706" s="198"/>
      <c r="AD706" s="198"/>
      <c r="AE706" s="198"/>
      <c r="AF706" s="198"/>
      <c r="AG706" s="216"/>
      <c r="AH706" s="199"/>
      <c r="AI706" s="197"/>
      <c r="AJ706" s="197"/>
      <c r="AK706" s="113"/>
      <c r="AL706" s="113"/>
      <c r="AM706" s="113"/>
      <c r="AN706" s="2">
        <f t="shared" si="153"/>
        <v>0</v>
      </c>
      <c r="AO706" s="2">
        <f t="shared" si="154"/>
        <v>0</v>
      </c>
      <c r="AP706" s="2">
        <f>IF(AA706='User Input'!$C$1,1,0)</f>
        <v>0</v>
      </c>
      <c r="AQ706" s="2">
        <f t="shared" si="155"/>
        <v>0</v>
      </c>
      <c r="AR706" s="2">
        <f t="shared" si="156"/>
        <v>0</v>
      </c>
      <c r="AS706" s="2">
        <f t="shared" si="157"/>
        <v>0</v>
      </c>
      <c r="AT706" s="2">
        <f t="shared" si="158"/>
        <v>0</v>
      </c>
      <c r="AU706" s="9">
        <f t="shared" si="159"/>
        <v>0</v>
      </c>
    </row>
    <row r="707" spans="1:47" s="202" customFormat="1">
      <c r="A707" s="272"/>
      <c r="B707" s="272"/>
      <c r="C707" s="226"/>
      <c r="D707" s="235"/>
      <c r="E707" s="204"/>
      <c r="F707" s="198"/>
      <c r="G707" s="198"/>
      <c r="H707" s="198"/>
      <c r="I707" s="198"/>
      <c r="J707" s="117"/>
      <c r="K707" s="113"/>
      <c r="L707" s="113"/>
      <c r="M707" s="113"/>
      <c r="N707" s="113"/>
      <c r="O707" s="113"/>
      <c r="P707" s="205"/>
      <c r="Q707" s="2">
        <f t="shared" ref="Q707:Q770" si="160">P707*K707</f>
        <v>0</v>
      </c>
      <c r="R707" s="2">
        <f>IF(D707='User Input'!$C$1,1,0)</f>
        <v>0</v>
      </c>
      <c r="S707" s="2">
        <f t="shared" si="151"/>
        <v>0</v>
      </c>
      <c r="T707" s="2">
        <f t="shared" si="152"/>
        <v>0</v>
      </c>
      <c r="U707" s="2">
        <f t="shared" ref="U707:U770" si="161">C707</f>
        <v>0</v>
      </c>
      <c r="V707" s="2">
        <f t="shared" ref="V707:V770" si="162">E707</f>
        <v>0</v>
      </c>
      <c r="W707" s="9">
        <f t="shared" ref="W707:W770" si="163">J707</f>
        <v>0</v>
      </c>
      <c r="X707" s="221"/>
      <c r="Y707" s="276"/>
      <c r="Z707" s="209"/>
      <c r="AA707" s="235"/>
      <c r="AB707" s="206"/>
      <c r="AC707" s="198"/>
      <c r="AD707" s="198"/>
      <c r="AE707" s="198"/>
      <c r="AF707" s="198"/>
      <c r="AG707" s="216"/>
      <c r="AH707" s="199"/>
      <c r="AI707" s="197"/>
      <c r="AJ707" s="197"/>
      <c r="AK707" s="113"/>
      <c r="AL707" s="113"/>
      <c r="AM707" s="113"/>
      <c r="AN707" s="2">
        <f t="shared" si="153"/>
        <v>0</v>
      </c>
      <c r="AO707" s="2">
        <f t="shared" si="154"/>
        <v>0</v>
      </c>
      <c r="AP707" s="2">
        <f>IF(AA707='User Input'!$C$1,1,0)</f>
        <v>0</v>
      </c>
      <c r="AQ707" s="2">
        <f t="shared" si="155"/>
        <v>0</v>
      </c>
      <c r="AR707" s="2">
        <f t="shared" si="156"/>
        <v>0</v>
      </c>
      <c r="AS707" s="2">
        <f t="shared" si="157"/>
        <v>0</v>
      </c>
      <c r="AT707" s="2">
        <f t="shared" si="158"/>
        <v>0</v>
      </c>
      <c r="AU707" s="9">
        <f t="shared" si="159"/>
        <v>0</v>
      </c>
    </row>
    <row r="708" spans="1:47" s="202" customFormat="1">
      <c r="A708" s="272"/>
      <c r="B708" s="272"/>
      <c r="C708" s="226"/>
      <c r="D708" s="235"/>
      <c r="E708" s="204"/>
      <c r="F708" s="198"/>
      <c r="G708" s="198"/>
      <c r="H708" s="198"/>
      <c r="I708" s="198"/>
      <c r="J708" s="117"/>
      <c r="K708" s="113"/>
      <c r="L708" s="113"/>
      <c r="M708" s="113"/>
      <c r="N708" s="113"/>
      <c r="O708" s="113"/>
      <c r="P708" s="205"/>
      <c r="Q708" s="2">
        <f t="shared" si="160"/>
        <v>0</v>
      </c>
      <c r="R708" s="2">
        <f>IF(D708='User Input'!$C$1,1,0)</f>
        <v>0</v>
      </c>
      <c r="S708" s="2">
        <f t="shared" ref="S708:S771" si="164">R708+S707</f>
        <v>0</v>
      </c>
      <c r="T708" s="2">
        <f t="shared" ref="T708:T771" si="165">IF(S708=S707,0,S708)</f>
        <v>0</v>
      </c>
      <c r="U708" s="2">
        <f t="shared" si="161"/>
        <v>0</v>
      </c>
      <c r="V708" s="2">
        <f t="shared" si="162"/>
        <v>0</v>
      </c>
      <c r="W708" s="9">
        <f t="shared" si="163"/>
        <v>0</v>
      </c>
      <c r="X708" s="221"/>
      <c r="Y708" s="276"/>
      <c r="Z708" s="209"/>
      <c r="AA708" s="235"/>
      <c r="AB708" s="206"/>
      <c r="AC708" s="198"/>
      <c r="AD708" s="198"/>
      <c r="AE708" s="198"/>
      <c r="AF708" s="198"/>
      <c r="AG708" s="216"/>
      <c r="AH708" s="199"/>
      <c r="AI708" s="197"/>
      <c r="AJ708" s="197"/>
      <c r="AK708" s="113"/>
      <c r="AL708" s="113"/>
      <c r="AM708" s="113"/>
      <c r="AN708" s="2">
        <f t="shared" ref="AN708:AN771" si="166">AI708*AH708</f>
        <v>0</v>
      </c>
      <c r="AO708" s="2">
        <f t="shared" ref="AO708:AO771" si="167">AJ708*AH708</f>
        <v>0</v>
      </c>
      <c r="AP708" s="2">
        <f>IF(AA708='User Input'!$C$1,1,0)</f>
        <v>0</v>
      </c>
      <c r="AQ708" s="2">
        <f t="shared" si="155"/>
        <v>0</v>
      </c>
      <c r="AR708" s="2">
        <f t="shared" si="156"/>
        <v>0</v>
      </c>
      <c r="AS708" s="2">
        <f t="shared" si="157"/>
        <v>0</v>
      </c>
      <c r="AT708" s="2">
        <f t="shared" si="158"/>
        <v>0</v>
      </c>
      <c r="AU708" s="9">
        <f t="shared" si="159"/>
        <v>0</v>
      </c>
    </row>
    <row r="709" spans="1:47" s="202" customFormat="1">
      <c r="A709" s="272"/>
      <c r="B709" s="272"/>
      <c r="C709" s="226"/>
      <c r="D709" s="235"/>
      <c r="E709" s="204"/>
      <c r="F709" s="198"/>
      <c r="G709" s="198"/>
      <c r="H709" s="198"/>
      <c r="I709" s="198"/>
      <c r="J709" s="117"/>
      <c r="K709" s="113"/>
      <c r="L709" s="113"/>
      <c r="M709" s="113"/>
      <c r="N709" s="113"/>
      <c r="O709" s="113"/>
      <c r="P709" s="205"/>
      <c r="Q709" s="2">
        <f t="shared" si="160"/>
        <v>0</v>
      </c>
      <c r="R709" s="2">
        <f>IF(D709='User Input'!$C$1,1,0)</f>
        <v>0</v>
      </c>
      <c r="S709" s="2">
        <f t="shared" si="164"/>
        <v>0</v>
      </c>
      <c r="T709" s="2">
        <f t="shared" si="165"/>
        <v>0</v>
      </c>
      <c r="U709" s="2">
        <f t="shared" si="161"/>
        <v>0</v>
      </c>
      <c r="V709" s="2">
        <f t="shared" si="162"/>
        <v>0</v>
      </c>
      <c r="W709" s="9">
        <f t="shared" si="163"/>
        <v>0</v>
      </c>
      <c r="X709" s="221"/>
      <c r="Y709" s="276"/>
      <c r="Z709" s="226"/>
      <c r="AA709" s="235"/>
      <c r="AB709" s="206"/>
      <c r="AC709" s="198"/>
      <c r="AD709" s="198"/>
      <c r="AE709" s="198"/>
      <c r="AF709" s="198"/>
      <c r="AG709" s="216"/>
      <c r="AH709" s="199"/>
      <c r="AI709" s="197"/>
      <c r="AJ709" s="197"/>
      <c r="AK709" s="113"/>
      <c r="AL709" s="113"/>
      <c r="AM709" s="113"/>
      <c r="AN709" s="2">
        <f t="shared" si="166"/>
        <v>0</v>
      </c>
      <c r="AO709" s="2">
        <f t="shared" si="167"/>
        <v>0</v>
      </c>
      <c r="AP709" s="2">
        <f>IF(AA709='User Input'!$C$1,1,0)</f>
        <v>0</v>
      </c>
      <c r="AQ709" s="2">
        <f t="shared" si="155"/>
        <v>0</v>
      </c>
      <c r="AR709" s="2">
        <f t="shared" si="156"/>
        <v>0</v>
      </c>
      <c r="AS709" s="2">
        <f t="shared" si="157"/>
        <v>0</v>
      </c>
      <c r="AT709" s="2">
        <f t="shared" si="158"/>
        <v>0</v>
      </c>
      <c r="AU709" s="9">
        <f t="shared" si="159"/>
        <v>0</v>
      </c>
    </row>
    <row r="710" spans="1:47" s="202" customFormat="1">
      <c r="A710" s="272"/>
      <c r="B710" s="272"/>
      <c r="C710" s="226"/>
      <c r="D710" s="235"/>
      <c r="E710" s="204"/>
      <c r="F710" s="198"/>
      <c r="G710" s="198"/>
      <c r="H710" s="198"/>
      <c r="I710" s="198"/>
      <c r="J710" s="117"/>
      <c r="K710" s="113"/>
      <c r="L710" s="113"/>
      <c r="M710" s="113"/>
      <c r="N710" s="113"/>
      <c r="O710" s="113"/>
      <c r="P710" s="205"/>
      <c r="Q710" s="2">
        <f t="shared" si="160"/>
        <v>0</v>
      </c>
      <c r="R710" s="2">
        <f>IF(D710='User Input'!$C$1,1,0)</f>
        <v>0</v>
      </c>
      <c r="S710" s="2">
        <f t="shared" si="164"/>
        <v>0</v>
      </c>
      <c r="T710" s="2">
        <f t="shared" si="165"/>
        <v>0</v>
      </c>
      <c r="U710" s="2">
        <f t="shared" si="161"/>
        <v>0</v>
      </c>
      <c r="V710" s="2">
        <f t="shared" si="162"/>
        <v>0</v>
      </c>
      <c r="W710" s="9">
        <f t="shared" si="163"/>
        <v>0</v>
      </c>
      <c r="X710" s="221"/>
      <c r="Y710" s="276"/>
      <c r="Z710" s="226"/>
      <c r="AA710" s="235"/>
      <c r="AB710" s="206"/>
      <c r="AC710" s="198"/>
      <c r="AD710" s="198"/>
      <c r="AE710" s="198"/>
      <c r="AF710" s="198"/>
      <c r="AG710" s="216"/>
      <c r="AH710" s="199"/>
      <c r="AI710" s="197"/>
      <c r="AJ710" s="197"/>
      <c r="AK710" s="113"/>
      <c r="AL710" s="113"/>
      <c r="AM710" s="113"/>
      <c r="AN710" s="2">
        <f t="shared" si="166"/>
        <v>0</v>
      </c>
      <c r="AO710" s="2">
        <f t="shared" si="167"/>
        <v>0</v>
      </c>
      <c r="AP710" s="2">
        <f>IF(AA710='User Input'!$C$1,1,0)</f>
        <v>0</v>
      </c>
      <c r="AQ710" s="2">
        <f t="shared" si="155"/>
        <v>0</v>
      </c>
      <c r="AR710" s="2">
        <f t="shared" si="156"/>
        <v>0</v>
      </c>
      <c r="AS710" s="2">
        <f t="shared" si="157"/>
        <v>0</v>
      </c>
      <c r="AT710" s="2">
        <f t="shared" si="158"/>
        <v>0</v>
      </c>
      <c r="AU710" s="9">
        <f t="shared" si="159"/>
        <v>0</v>
      </c>
    </row>
    <row r="711" spans="1:47" s="202" customFormat="1">
      <c r="A711" s="272"/>
      <c r="B711" s="272"/>
      <c r="C711" s="226"/>
      <c r="D711" s="235"/>
      <c r="E711" s="204"/>
      <c r="F711" s="198"/>
      <c r="G711" s="198"/>
      <c r="H711" s="198"/>
      <c r="I711" s="198"/>
      <c r="J711" s="117"/>
      <c r="K711" s="113"/>
      <c r="L711" s="113"/>
      <c r="M711" s="113"/>
      <c r="N711" s="113"/>
      <c r="O711" s="113"/>
      <c r="P711" s="205"/>
      <c r="Q711" s="2">
        <f t="shared" si="160"/>
        <v>0</v>
      </c>
      <c r="R711" s="2">
        <f>IF(D711='User Input'!$C$1,1,0)</f>
        <v>0</v>
      </c>
      <c r="S711" s="2">
        <f t="shared" si="164"/>
        <v>0</v>
      </c>
      <c r="T711" s="2">
        <f t="shared" si="165"/>
        <v>0</v>
      </c>
      <c r="U711" s="2">
        <f t="shared" si="161"/>
        <v>0</v>
      </c>
      <c r="V711" s="2">
        <f t="shared" si="162"/>
        <v>0</v>
      </c>
      <c r="W711" s="9">
        <f t="shared" si="163"/>
        <v>0</v>
      </c>
      <c r="X711" s="221"/>
      <c r="Y711" s="276"/>
      <c r="Z711" s="209"/>
      <c r="AA711" s="235"/>
      <c r="AB711" s="206"/>
      <c r="AC711" s="198"/>
      <c r="AD711" s="198"/>
      <c r="AE711" s="198"/>
      <c r="AF711" s="198"/>
      <c r="AG711" s="216"/>
      <c r="AH711" s="199"/>
      <c r="AI711" s="197"/>
      <c r="AJ711" s="197"/>
      <c r="AK711" s="113"/>
      <c r="AL711" s="113"/>
      <c r="AM711" s="113"/>
      <c r="AN711" s="2">
        <f t="shared" si="166"/>
        <v>0</v>
      </c>
      <c r="AO711" s="2">
        <f t="shared" si="167"/>
        <v>0</v>
      </c>
      <c r="AP711" s="2">
        <f>IF(AA711='User Input'!$C$1,1,0)</f>
        <v>0</v>
      </c>
      <c r="AQ711" s="2">
        <f t="shared" si="155"/>
        <v>0</v>
      </c>
      <c r="AR711" s="2">
        <f t="shared" si="156"/>
        <v>0</v>
      </c>
      <c r="AS711" s="2">
        <f t="shared" si="157"/>
        <v>0</v>
      </c>
      <c r="AT711" s="2">
        <f t="shared" si="158"/>
        <v>0</v>
      </c>
      <c r="AU711" s="9">
        <f t="shared" si="159"/>
        <v>0</v>
      </c>
    </row>
    <row r="712" spans="1:47" s="202" customFormat="1">
      <c r="A712" s="272"/>
      <c r="B712" s="272"/>
      <c r="C712" s="226"/>
      <c r="D712" s="235"/>
      <c r="E712" s="204"/>
      <c r="F712" s="198"/>
      <c r="G712" s="198"/>
      <c r="H712" s="198"/>
      <c r="I712" s="198"/>
      <c r="J712" s="117"/>
      <c r="K712" s="113"/>
      <c r="L712" s="113"/>
      <c r="M712" s="113"/>
      <c r="N712" s="113"/>
      <c r="O712" s="113"/>
      <c r="P712" s="205"/>
      <c r="Q712" s="2">
        <f t="shared" si="160"/>
        <v>0</v>
      </c>
      <c r="R712" s="2">
        <f>IF(D712='User Input'!$C$1,1,0)</f>
        <v>0</v>
      </c>
      <c r="S712" s="2">
        <f t="shared" si="164"/>
        <v>0</v>
      </c>
      <c r="T712" s="2">
        <f t="shared" si="165"/>
        <v>0</v>
      </c>
      <c r="U712" s="2">
        <f t="shared" si="161"/>
        <v>0</v>
      </c>
      <c r="V712" s="2">
        <f t="shared" si="162"/>
        <v>0</v>
      </c>
      <c r="W712" s="9">
        <f t="shared" si="163"/>
        <v>0</v>
      </c>
      <c r="X712" s="221"/>
      <c r="Y712" s="276"/>
      <c r="Z712" s="209"/>
      <c r="AA712" s="235"/>
      <c r="AB712" s="206"/>
      <c r="AC712" s="198"/>
      <c r="AD712" s="198"/>
      <c r="AE712" s="198"/>
      <c r="AF712" s="198"/>
      <c r="AG712" s="216"/>
      <c r="AH712" s="199"/>
      <c r="AI712" s="197"/>
      <c r="AJ712" s="197"/>
      <c r="AK712" s="113"/>
      <c r="AL712" s="113"/>
      <c r="AM712" s="113"/>
      <c r="AN712" s="2">
        <f t="shared" si="166"/>
        <v>0</v>
      </c>
      <c r="AO712" s="2">
        <f t="shared" si="167"/>
        <v>0</v>
      </c>
      <c r="AP712" s="2">
        <f>IF(AA712='User Input'!$C$1,1,0)</f>
        <v>0</v>
      </c>
      <c r="AQ712" s="2">
        <f t="shared" si="155"/>
        <v>0</v>
      </c>
      <c r="AR712" s="2">
        <f t="shared" si="156"/>
        <v>0</v>
      </c>
      <c r="AS712" s="2">
        <f t="shared" si="157"/>
        <v>0</v>
      </c>
      <c r="AT712" s="2">
        <f t="shared" si="158"/>
        <v>0</v>
      </c>
      <c r="AU712" s="9">
        <f t="shared" si="159"/>
        <v>0</v>
      </c>
    </row>
    <row r="713" spans="1:47" s="202" customFormat="1">
      <c r="A713" s="272"/>
      <c r="B713" s="272"/>
      <c r="C713" s="226"/>
      <c r="D713" s="235"/>
      <c r="E713" s="204"/>
      <c r="F713" s="198"/>
      <c r="G713" s="198"/>
      <c r="H713" s="198"/>
      <c r="I713" s="198"/>
      <c r="J713" s="117"/>
      <c r="K713" s="113"/>
      <c r="L713" s="113"/>
      <c r="M713" s="113"/>
      <c r="N713" s="113"/>
      <c r="O713" s="113"/>
      <c r="P713" s="205"/>
      <c r="Q713" s="2">
        <f t="shared" si="160"/>
        <v>0</v>
      </c>
      <c r="R713" s="2">
        <f>IF(D713='User Input'!$C$1,1,0)</f>
        <v>0</v>
      </c>
      <c r="S713" s="2">
        <f t="shared" si="164"/>
        <v>0</v>
      </c>
      <c r="T713" s="2">
        <f t="shared" si="165"/>
        <v>0</v>
      </c>
      <c r="U713" s="2">
        <f t="shared" si="161"/>
        <v>0</v>
      </c>
      <c r="V713" s="2">
        <f t="shared" si="162"/>
        <v>0</v>
      </c>
      <c r="W713" s="9">
        <f t="shared" si="163"/>
        <v>0</v>
      </c>
      <c r="X713" s="221"/>
      <c r="Y713" s="276"/>
      <c r="Z713" s="209"/>
      <c r="AA713" s="235"/>
      <c r="AB713" s="206"/>
      <c r="AC713" s="198"/>
      <c r="AD713" s="198"/>
      <c r="AE713" s="198"/>
      <c r="AF713" s="198"/>
      <c r="AG713" s="216"/>
      <c r="AH713" s="199"/>
      <c r="AI713" s="197"/>
      <c r="AJ713" s="197"/>
      <c r="AK713" s="113"/>
      <c r="AL713" s="113"/>
      <c r="AM713" s="113"/>
      <c r="AN713" s="2">
        <f t="shared" si="166"/>
        <v>0</v>
      </c>
      <c r="AO713" s="2">
        <f t="shared" si="167"/>
        <v>0</v>
      </c>
      <c r="AP713" s="2">
        <f>IF(AA713='User Input'!$C$1,1,0)</f>
        <v>0</v>
      </c>
      <c r="AQ713" s="2">
        <f t="shared" si="155"/>
        <v>0</v>
      </c>
      <c r="AR713" s="2">
        <f t="shared" si="156"/>
        <v>0</v>
      </c>
      <c r="AS713" s="2">
        <f t="shared" si="157"/>
        <v>0</v>
      </c>
      <c r="AT713" s="2">
        <f t="shared" si="158"/>
        <v>0</v>
      </c>
      <c r="AU713" s="9">
        <f t="shared" si="159"/>
        <v>0</v>
      </c>
    </row>
    <row r="714" spans="1:47" s="202" customFormat="1">
      <c r="A714" s="272"/>
      <c r="B714" s="272"/>
      <c r="C714" s="226"/>
      <c r="D714" s="235"/>
      <c r="E714" s="204"/>
      <c r="F714" s="198"/>
      <c r="G714" s="198"/>
      <c r="H714" s="198"/>
      <c r="I714" s="198"/>
      <c r="J714" s="117"/>
      <c r="K714" s="113"/>
      <c r="L714" s="113"/>
      <c r="M714" s="113"/>
      <c r="N714" s="113"/>
      <c r="O714" s="113"/>
      <c r="P714" s="205"/>
      <c r="Q714" s="2">
        <f t="shared" si="160"/>
        <v>0</v>
      </c>
      <c r="R714" s="2">
        <f>IF(D714='User Input'!$C$1,1,0)</f>
        <v>0</v>
      </c>
      <c r="S714" s="2">
        <f t="shared" si="164"/>
        <v>0</v>
      </c>
      <c r="T714" s="2">
        <f t="shared" si="165"/>
        <v>0</v>
      </c>
      <c r="U714" s="2">
        <f t="shared" si="161"/>
        <v>0</v>
      </c>
      <c r="V714" s="2">
        <f t="shared" si="162"/>
        <v>0</v>
      </c>
      <c r="W714" s="9">
        <f t="shared" si="163"/>
        <v>0</v>
      </c>
      <c r="X714" s="221"/>
      <c r="Y714" s="276"/>
      <c r="Z714" s="209"/>
      <c r="AA714" s="235"/>
      <c r="AB714" s="206"/>
      <c r="AC714" s="198"/>
      <c r="AD714" s="198"/>
      <c r="AE714" s="198"/>
      <c r="AF714" s="198"/>
      <c r="AG714" s="216"/>
      <c r="AH714" s="199"/>
      <c r="AI714" s="197"/>
      <c r="AJ714" s="197"/>
      <c r="AK714" s="113"/>
      <c r="AL714" s="113"/>
      <c r="AM714" s="113"/>
      <c r="AN714" s="2">
        <f t="shared" si="166"/>
        <v>0</v>
      </c>
      <c r="AO714" s="2">
        <f t="shared" si="167"/>
        <v>0</v>
      </c>
      <c r="AP714" s="2">
        <f>IF(AA714='User Input'!$C$1,1,0)</f>
        <v>0</v>
      </c>
      <c r="AQ714" s="2">
        <f t="shared" si="155"/>
        <v>0</v>
      </c>
      <c r="AR714" s="2">
        <f t="shared" si="156"/>
        <v>0</v>
      </c>
      <c r="AS714" s="2">
        <f t="shared" si="157"/>
        <v>0</v>
      </c>
      <c r="AT714" s="2">
        <f t="shared" si="158"/>
        <v>0</v>
      </c>
      <c r="AU714" s="9">
        <f t="shared" si="159"/>
        <v>0</v>
      </c>
    </row>
    <row r="715" spans="1:47" s="202" customFormat="1">
      <c r="A715" s="272"/>
      <c r="B715" s="272"/>
      <c r="C715" s="226"/>
      <c r="D715" s="235"/>
      <c r="E715" s="204"/>
      <c r="F715" s="198"/>
      <c r="G715" s="198"/>
      <c r="H715" s="198"/>
      <c r="I715" s="198"/>
      <c r="J715" s="117"/>
      <c r="K715" s="113"/>
      <c r="L715" s="113"/>
      <c r="M715" s="113"/>
      <c r="N715" s="113"/>
      <c r="O715" s="113"/>
      <c r="P715" s="205"/>
      <c r="Q715" s="2">
        <f t="shared" si="160"/>
        <v>0</v>
      </c>
      <c r="R715" s="2">
        <f>IF(D715='User Input'!$C$1,1,0)</f>
        <v>0</v>
      </c>
      <c r="S715" s="2">
        <f t="shared" si="164"/>
        <v>0</v>
      </c>
      <c r="T715" s="2">
        <f t="shared" si="165"/>
        <v>0</v>
      </c>
      <c r="U715" s="2">
        <f t="shared" si="161"/>
        <v>0</v>
      </c>
      <c r="V715" s="2">
        <f t="shared" si="162"/>
        <v>0</v>
      </c>
      <c r="W715" s="9">
        <f t="shared" si="163"/>
        <v>0</v>
      </c>
      <c r="X715" s="221"/>
      <c r="Y715" s="276"/>
      <c r="Z715" s="209"/>
      <c r="AA715" s="235"/>
      <c r="AB715" s="206"/>
      <c r="AC715" s="198"/>
      <c r="AD715" s="198"/>
      <c r="AE715" s="198"/>
      <c r="AF715" s="198"/>
      <c r="AG715" s="216"/>
      <c r="AH715" s="199"/>
      <c r="AI715" s="197"/>
      <c r="AJ715" s="197"/>
      <c r="AK715" s="113"/>
      <c r="AL715" s="113"/>
      <c r="AM715" s="113"/>
      <c r="AN715" s="2">
        <f t="shared" si="166"/>
        <v>0</v>
      </c>
      <c r="AO715" s="2">
        <f t="shared" si="167"/>
        <v>0</v>
      </c>
      <c r="AP715" s="2">
        <f>IF(AA715='User Input'!$C$1,1,0)</f>
        <v>0</v>
      </c>
      <c r="AQ715" s="2">
        <f t="shared" si="155"/>
        <v>0</v>
      </c>
      <c r="AR715" s="2">
        <f t="shared" si="156"/>
        <v>0</v>
      </c>
      <c r="AS715" s="2">
        <f t="shared" si="157"/>
        <v>0</v>
      </c>
      <c r="AT715" s="2">
        <f t="shared" si="158"/>
        <v>0</v>
      </c>
      <c r="AU715" s="9">
        <f t="shared" si="159"/>
        <v>0</v>
      </c>
    </row>
    <row r="716" spans="1:47" s="202" customFormat="1">
      <c r="A716" s="272"/>
      <c r="B716" s="272"/>
      <c r="C716" s="226"/>
      <c r="D716" s="235"/>
      <c r="E716" s="204"/>
      <c r="F716" s="198"/>
      <c r="G716" s="198"/>
      <c r="H716" s="198"/>
      <c r="I716" s="198"/>
      <c r="J716" s="117"/>
      <c r="K716" s="113"/>
      <c r="L716" s="113"/>
      <c r="M716" s="113"/>
      <c r="N716" s="113"/>
      <c r="O716" s="113"/>
      <c r="P716" s="205"/>
      <c r="Q716" s="2">
        <f t="shared" si="160"/>
        <v>0</v>
      </c>
      <c r="R716" s="2">
        <f>IF(D716='User Input'!$C$1,1,0)</f>
        <v>0</v>
      </c>
      <c r="S716" s="2">
        <f t="shared" si="164"/>
        <v>0</v>
      </c>
      <c r="T716" s="2">
        <f t="shared" si="165"/>
        <v>0</v>
      </c>
      <c r="U716" s="2">
        <f t="shared" si="161"/>
        <v>0</v>
      </c>
      <c r="V716" s="2">
        <f t="shared" si="162"/>
        <v>0</v>
      </c>
      <c r="W716" s="9">
        <f t="shared" si="163"/>
        <v>0</v>
      </c>
      <c r="X716" s="221"/>
      <c r="Y716" s="276"/>
      <c r="Z716" s="226"/>
      <c r="AA716" s="235"/>
      <c r="AB716" s="206"/>
      <c r="AC716" s="198"/>
      <c r="AD716" s="198"/>
      <c r="AE716" s="198"/>
      <c r="AF716" s="198"/>
      <c r="AG716" s="216"/>
      <c r="AH716" s="199"/>
      <c r="AI716" s="197"/>
      <c r="AJ716" s="197"/>
      <c r="AK716" s="113"/>
      <c r="AL716" s="113"/>
      <c r="AM716" s="113"/>
      <c r="AN716" s="2">
        <f t="shared" si="166"/>
        <v>0</v>
      </c>
      <c r="AO716" s="2">
        <f t="shared" si="167"/>
        <v>0</v>
      </c>
      <c r="AP716" s="2">
        <f>IF(AA716='User Input'!$C$1,1,0)</f>
        <v>0</v>
      </c>
      <c r="AQ716" s="2">
        <f t="shared" si="155"/>
        <v>0</v>
      </c>
      <c r="AR716" s="2">
        <f t="shared" si="156"/>
        <v>0</v>
      </c>
      <c r="AS716" s="2">
        <f t="shared" si="157"/>
        <v>0</v>
      </c>
      <c r="AT716" s="2">
        <f t="shared" si="158"/>
        <v>0</v>
      </c>
      <c r="AU716" s="9">
        <f t="shared" si="159"/>
        <v>0</v>
      </c>
    </row>
    <row r="717" spans="1:47" s="202" customFormat="1">
      <c r="A717" s="272"/>
      <c r="B717" s="272"/>
      <c r="C717" s="226"/>
      <c r="D717" s="235"/>
      <c r="E717" s="204"/>
      <c r="F717" s="198"/>
      <c r="G717" s="198"/>
      <c r="H717" s="198"/>
      <c r="I717" s="198"/>
      <c r="J717" s="117"/>
      <c r="K717" s="113"/>
      <c r="L717" s="113"/>
      <c r="M717" s="113"/>
      <c r="N717" s="113"/>
      <c r="O717" s="113"/>
      <c r="P717" s="205"/>
      <c r="Q717" s="2">
        <f t="shared" si="160"/>
        <v>0</v>
      </c>
      <c r="R717" s="2">
        <f>IF(D717='User Input'!$C$1,1,0)</f>
        <v>0</v>
      </c>
      <c r="S717" s="2">
        <f t="shared" si="164"/>
        <v>0</v>
      </c>
      <c r="T717" s="2">
        <f t="shared" si="165"/>
        <v>0</v>
      </c>
      <c r="U717" s="2">
        <f t="shared" si="161"/>
        <v>0</v>
      </c>
      <c r="V717" s="2">
        <f t="shared" si="162"/>
        <v>0</v>
      </c>
      <c r="W717" s="9">
        <f t="shared" si="163"/>
        <v>0</v>
      </c>
      <c r="X717" s="221"/>
      <c r="Y717" s="276"/>
      <c r="Z717" s="209"/>
      <c r="AA717" s="235"/>
      <c r="AB717" s="206"/>
      <c r="AC717" s="198"/>
      <c r="AD717" s="198"/>
      <c r="AE717" s="198"/>
      <c r="AF717" s="198"/>
      <c r="AG717" s="216"/>
      <c r="AH717" s="199"/>
      <c r="AI717" s="197"/>
      <c r="AJ717" s="197"/>
      <c r="AK717" s="113"/>
      <c r="AL717" s="113"/>
      <c r="AM717" s="113"/>
      <c r="AN717" s="2">
        <f t="shared" si="166"/>
        <v>0</v>
      </c>
      <c r="AO717" s="2">
        <f t="shared" si="167"/>
        <v>0</v>
      </c>
      <c r="AP717" s="2">
        <f>IF(AA717='User Input'!$C$1,1,0)</f>
        <v>0</v>
      </c>
      <c r="AQ717" s="2">
        <f t="shared" si="155"/>
        <v>0</v>
      </c>
      <c r="AR717" s="2">
        <f t="shared" si="156"/>
        <v>0</v>
      </c>
      <c r="AS717" s="2">
        <f t="shared" si="157"/>
        <v>0</v>
      </c>
      <c r="AT717" s="2">
        <f t="shared" si="158"/>
        <v>0</v>
      </c>
      <c r="AU717" s="9">
        <f t="shared" si="159"/>
        <v>0</v>
      </c>
    </row>
    <row r="718" spans="1:47" s="202" customFormat="1">
      <c r="A718" s="272"/>
      <c r="B718" s="272"/>
      <c r="C718" s="226"/>
      <c r="D718" s="235"/>
      <c r="E718" s="204"/>
      <c r="F718" s="198"/>
      <c r="G718" s="198"/>
      <c r="H718" s="198"/>
      <c r="I718" s="198"/>
      <c r="J718" s="117"/>
      <c r="K718" s="113"/>
      <c r="L718" s="113"/>
      <c r="M718" s="113"/>
      <c r="N718" s="113"/>
      <c r="O718" s="113"/>
      <c r="P718" s="205"/>
      <c r="Q718" s="2">
        <f t="shared" si="160"/>
        <v>0</v>
      </c>
      <c r="R718" s="2">
        <f>IF(D718='User Input'!$C$1,1,0)</f>
        <v>0</v>
      </c>
      <c r="S718" s="2">
        <f t="shared" si="164"/>
        <v>0</v>
      </c>
      <c r="T718" s="2">
        <f t="shared" si="165"/>
        <v>0</v>
      </c>
      <c r="U718" s="2">
        <f t="shared" si="161"/>
        <v>0</v>
      </c>
      <c r="V718" s="2">
        <f t="shared" si="162"/>
        <v>0</v>
      </c>
      <c r="W718" s="9">
        <f t="shared" si="163"/>
        <v>0</v>
      </c>
      <c r="X718" s="221"/>
      <c r="Y718" s="276"/>
      <c r="Z718" s="209"/>
      <c r="AA718" s="235"/>
      <c r="AB718" s="206"/>
      <c r="AC718" s="198"/>
      <c r="AD718" s="198"/>
      <c r="AE718" s="198"/>
      <c r="AF718" s="198"/>
      <c r="AG718" s="216"/>
      <c r="AH718" s="199"/>
      <c r="AI718" s="197"/>
      <c r="AJ718" s="197"/>
      <c r="AK718" s="113"/>
      <c r="AL718" s="113"/>
      <c r="AM718" s="113"/>
      <c r="AN718" s="2">
        <f t="shared" si="166"/>
        <v>0</v>
      </c>
      <c r="AO718" s="2">
        <f t="shared" si="167"/>
        <v>0</v>
      </c>
      <c r="AP718" s="2">
        <f>IF(AA718='User Input'!$C$1,1,0)</f>
        <v>0</v>
      </c>
      <c r="AQ718" s="2">
        <f t="shared" si="155"/>
        <v>0</v>
      </c>
      <c r="AR718" s="2">
        <f t="shared" si="156"/>
        <v>0</v>
      </c>
      <c r="AS718" s="2">
        <f t="shared" si="157"/>
        <v>0</v>
      </c>
      <c r="AT718" s="2">
        <f t="shared" si="158"/>
        <v>0</v>
      </c>
      <c r="AU718" s="9">
        <f t="shared" si="159"/>
        <v>0</v>
      </c>
    </row>
    <row r="719" spans="1:47" s="202" customFormat="1">
      <c r="A719" s="272"/>
      <c r="B719" s="272"/>
      <c r="C719" s="226"/>
      <c r="D719" s="235"/>
      <c r="E719" s="204"/>
      <c r="F719" s="198"/>
      <c r="G719" s="198"/>
      <c r="H719" s="198"/>
      <c r="I719" s="198"/>
      <c r="J719" s="117"/>
      <c r="K719" s="113"/>
      <c r="L719" s="113"/>
      <c r="M719" s="113"/>
      <c r="N719" s="113"/>
      <c r="O719" s="113"/>
      <c r="P719" s="205"/>
      <c r="Q719" s="2">
        <f t="shared" si="160"/>
        <v>0</v>
      </c>
      <c r="R719" s="2">
        <f>IF(D719='User Input'!$C$1,1,0)</f>
        <v>0</v>
      </c>
      <c r="S719" s="2">
        <f t="shared" si="164"/>
        <v>0</v>
      </c>
      <c r="T719" s="2">
        <f t="shared" si="165"/>
        <v>0</v>
      </c>
      <c r="U719" s="2">
        <f t="shared" si="161"/>
        <v>0</v>
      </c>
      <c r="V719" s="2">
        <f t="shared" si="162"/>
        <v>0</v>
      </c>
      <c r="W719" s="9">
        <f t="shared" si="163"/>
        <v>0</v>
      </c>
      <c r="X719" s="221"/>
      <c r="Y719" s="276"/>
      <c r="Z719" s="226"/>
      <c r="AA719" s="235"/>
      <c r="AB719" s="206"/>
      <c r="AC719" s="198"/>
      <c r="AD719" s="198"/>
      <c r="AE719" s="198"/>
      <c r="AF719" s="198"/>
      <c r="AG719" s="216"/>
      <c r="AH719" s="199"/>
      <c r="AI719" s="197"/>
      <c r="AJ719" s="197"/>
      <c r="AK719" s="113"/>
      <c r="AL719" s="113"/>
      <c r="AM719" s="113"/>
      <c r="AN719" s="2">
        <f t="shared" si="166"/>
        <v>0</v>
      </c>
      <c r="AO719" s="2">
        <f t="shared" si="167"/>
        <v>0</v>
      </c>
      <c r="AP719" s="2">
        <f>IF(AA719='User Input'!$C$1,1,0)</f>
        <v>0</v>
      </c>
      <c r="AQ719" s="2">
        <f t="shared" si="155"/>
        <v>0</v>
      </c>
      <c r="AR719" s="2">
        <f t="shared" si="156"/>
        <v>0</v>
      </c>
      <c r="AS719" s="2">
        <f t="shared" si="157"/>
        <v>0</v>
      </c>
      <c r="AT719" s="2">
        <f t="shared" si="158"/>
        <v>0</v>
      </c>
      <c r="AU719" s="9">
        <f t="shared" si="159"/>
        <v>0</v>
      </c>
    </row>
    <row r="720" spans="1:47" s="202" customFormat="1">
      <c r="A720" s="272"/>
      <c r="B720" s="272"/>
      <c r="C720" s="226"/>
      <c r="D720" s="235"/>
      <c r="E720" s="204"/>
      <c r="F720" s="198"/>
      <c r="G720" s="198"/>
      <c r="H720" s="198"/>
      <c r="I720" s="198"/>
      <c r="J720" s="117"/>
      <c r="K720" s="113"/>
      <c r="L720" s="113"/>
      <c r="M720" s="113"/>
      <c r="N720" s="113"/>
      <c r="O720" s="113"/>
      <c r="P720" s="205"/>
      <c r="Q720" s="2">
        <f t="shared" si="160"/>
        <v>0</v>
      </c>
      <c r="R720" s="2">
        <f>IF(D720='User Input'!$C$1,1,0)</f>
        <v>0</v>
      </c>
      <c r="S720" s="2">
        <f t="shared" si="164"/>
        <v>0</v>
      </c>
      <c r="T720" s="2">
        <f t="shared" si="165"/>
        <v>0</v>
      </c>
      <c r="U720" s="2">
        <f t="shared" si="161"/>
        <v>0</v>
      </c>
      <c r="V720" s="2">
        <f t="shared" si="162"/>
        <v>0</v>
      </c>
      <c r="W720" s="9">
        <f t="shared" si="163"/>
        <v>0</v>
      </c>
      <c r="X720" s="221"/>
      <c r="Y720" s="276"/>
      <c r="Z720" s="226"/>
      <c r="AA720" s="235"/>
      <c r="AB720" s="206"/>
      <c r="AC720" s="198"/>
      <c r="AD720" s="198"/>
      <c r="AE720" s="198"/>
      <c r="AF720" s="198"/>
      <c r="AG720" s="216"/>
      <c r="AH720" s="199"/>
      <c r="AI720" s="197"/>
      <c r="AJ720" s="197"/>
      <c r="AK720" s="113"/>
      <c r="AL720" s="113"/>
      <c r="AM720" s="113"/>
      <c r="AN720" s="2">
        <f t="shared" si="166"/>
        <v>0</v>
      </c>
      <c r="AO720" s="2">
        <f t="shared" si="167"/>
        <v>0</v>
      </c>
      <c r="AP720" s="2">
        <f>IF(AA720='User Input'!$C$1,1,0)</f>
        <v>0</v>
      </c>
      <c r="AQ720" s="2">
        <f t="shared" si="155"/>
        <v>0</v>
      </c>
      <c r="AR720" s="2">
        <f t="shared" si="156"/>
        <v>0</v>
      </c>
      <c r="AS720" s="2">
        <f t="shared" si="157"/>
        <v>0</v>
      </c>
      <c r="AT720" s="2">
        <f t="shared" si="158"/>
        <v>0</v>
      </c>
      <c r="AU720" s="9">
        <f t="shared" si="159"/>
        <v>0</v>
      </c>
    </row>
    <row r="721" spans="1:47" s="202" customFormat="1">
      <c r="A721" s="272"/>
      <c r="B721" s="272"/>
      <c r="C721" s="226"/>
      <c r="D721" s="235"/>
      <c r="E721" s="204"/>
      <c r="F721" s="198"/>
      <c r="G721" s="198"/>
      <c r="H721" s="198"/>
      <c r="I721" s="198"/>
      <c r="J721" s="117"/>
      <c r="K721" s="113"/>
      <c r="L721" s="113"/>
      <c r="M721" s="113"/>
      <c r="N721" s="113"/>
      <c r="O721" s="113"/>
      <c r="P721" s="205"/>
      <c r="Q721" s="2">
        <f t="shared" si="160"/>
        <v>0</v>
      </c>
      <c r="R721" s="2">
        <f>IF(D721='User Input'!$C$1,1,0)</f>
        <v>0</v>
      </c>
      <c r="S721" s="2">
        <f t="shared" si="164"/>
        <v>0</v>
      </c>
      <c r="T721" s="2">
        <f t="shared" si="165"/>
        <v>0</v>
      </c>
      <c r="U721" s="2">
        <f t="shared" si="161"/>
        <v>0</v>
      </c>
      <c r="V721" s="2">
        <f t="shared" si="162"/>
        <v>0</v>
      </c>
      <c r="W721" s="9">
        <f t="shared" si="163"/>
        <v>0</v>
      </c>
      <c r="X721" s="221"/>
      <c r="Y721" s="276"/>
      <c r="Z721" s="209"/>
      <c r="AA721" s="235"/>
      <c r="AB721" s="206"/>
      <c r="AC721" s="198"/>
      <c r="AD721" s="198"/>
      <c r="AE721" s="198"/>
      <c r="AF721" s="198"/>
      <c r="AG721" s="216"/>
      <c r="AH721" s="199"/>
      <c r="AI721" s="197"/>
      <c r="AJ721" s="197"/>
      <c r="AK721" s="113"/>
      <c r="AL721" s="113"/>
      <c r="AM721" s="113"/>
      <c r="AN721" s="2">
        <f t="shared" si="166"/>
        <v>0</v>
      </c>
      <c r="AO721" s="2">
        <f t="shared" si="167"/>
        <v>0</v>
      </c>
      <c r="AP721" s="2">
        <f>IF(AA721='User Input'!$C$1,1,0)</f>
        <v>0</v>
      </c>
      <c r="AQ721" s="2">
        <f t="shared" si="155"/>
        <v>0</v>
      </c>
      <c r="AR721" s="2">
        <f t="shared" si="156"/>
        <v>0</v>
      </c>
      <c r="AS721" s="2">
        <f t="shared" si="157"/>
        <v>0</v>
      </c>
      <c r="AT721" s="2">
        <f t="shared" si="158"/>
        <v>0</v>
      </c>
      <c r="AU721" s="9">
        <f t="shared" si="159"/>
        <v>0</v>
      </c>
    </row>
    <row r="722" spans="1:47" s="202" customFormat="1">
      <c r="A722" s="272"/>
      <c r="B722" s="272"/>
      <c r="C722" s="226"/>
      <c r="D722" s="235"/>
      <c r="E722" s="204"/>
      <c r="F722" s="198"/>
      <c r="G722" s="198"/>
      <c r="H722" s="198"/>
      <c r="I722" s="198"/>
      <c r="J722" s="117"/>
      <c r="K722" s="113"/>
      <c r="L722" s="113"/>
      <c r="M722" s="113"/>
      <c r="N722" s="113"/>
      <c r="O722" s="113"/>
      <c r="P722" s="205"/>
      <c r="Q722" s="2">
        <f t="shared" si="160"/>
        <v>0</v>
      </c>
      <c r="R722" s="2">
        <f>IF(D722='User Input'!$C$1,1,0)</f>
        <v>0</v>
      </c>
      <c r="S722" s="2">
        <f t="shared" si="164"/>
        <v>0</v>
      </c>
      <c r="T722" s="2">
        <f t="shared" si="165"/>
        <v>0</v>
      </c>
      <c r="U722" s="2">
        <f t="shared" si="161"/>
        <v>0</v>
      </c>
      <c r="V722" s="2">
        <f t="shared" si="162"/>
        <v>0</v>
      </c>
      <c r="W722" s="9">
        <f t="shared" si="163"/>
        <v>0</v>
      </c>
      <c r="X722" s="221"/>
      <c r="Y722" s="276"/>
      <c r="Z722" s="209"/>
      <c r="AA722" s="235"/>
      <c r="AB722" s="206"/>
      <c r="AC722" s="198"/>
      <c r="AD722" s="198"/>
      <c r="AE722" s="198"/>
      <c r="AF722" s="198"/>
      <c r="AG722" s="216"/>
      <c r="AH722" s="199"/>
      <c r="AI722" s="197"/>
      <c r="AJ722" s="197"/>
      <c r="AK722" s="113"/>
      <c r="AL722" s="113"/>
      <c r="AM722" s="113"/>
      <c r="AN722" s="2">
        <f t="shared" si="166"/>
        <v>0</v>
      </c>
      <c r="AO722" s="2">
        <f t="shared" si="167"/>
        <v>0</v>
      </c>
      <c r="AP722" s="2">
        <f>IF(AA722='User Input'!$C$1,1,0)</f>
        <v>0</v>
      </c>
      <c r="AQ722" s="2">
        <f t="shared" si="155"/>
        <v>0</v>
      </c>
      <c r="AR722" s="2">
        <f t="shared" si="156"/>
        <v>0</v>
      </c>
      <c r="AS722" s="2">
        <f t="shared" si="157"/>
        <v>0</v>
      </c>
      <c r="AT722" s="2">
        <f t="shared" si="158"/>
        <v>0</v>
      </c>
      <c r="AU722" s="9">
        <f t="shared" si="159"/>
        <v>0</v>
      </c>
    </row>
    <row r="723" spans="1:47" s="202" customFormat="1">
      <c r="A723" s="272"/>
      <c r="B723" s="272"/>
      <c r="C723" s="226"/>
      <c r="D723" s="235"/>
      <c r="E723" s="204"/>
      <c r="F723" s="198"/>
      <c r="G723" s="198"/>
      <c r="H723" s="198"/>
      <c r="I723" s="198"/>
      <c r="J723" s="117"/>
      <c r="K723" s="113"/>
      <c r="L723" s="113"/>
      <c r="M723" s="113"/>
      <c r="N723" s="113"/>
      <c r="O723" s="113"/>
      <c r="P723" s="205"/>
      <c r="Q723" s="2">
        <f t="shared" si="160"/>
        <v>0</v>
      </c>
      <c r="R723" s="2">
        <f>IF(D723='User Input'!$C$1,1,0)</f>
        <v>0</v>
      </c>
      <c r="S723" s="2">
        <f t="shared" si="164"/>
        <v>0</v>
      </c>
      <c r="T723" s="2">
        <f t="shared" si="165"/>
        <v>0</v>
      </c>
      <c r="U723" s="2">
        <f t="shared" si="161"/>
        <v>0</v>
      </c>
      <c r="V723" s="2">
        <f t="shared" si="162"/>
        <v>0</v>
      </c>
      <c r="W723" s="9">
        <f t="shared" si="163"/>
        <v>0</v>
      </c>
      <c r="X723" s="221"/>
      <c r="Y723" s="276"/>
      <c r="Z723" s="209"/>
      <c r="AA723" s="235"/>
      <c r="AB723" s="206"/>
      <c r="AC723" s="198"/>
      <c r="AD723" s="198"/>
      <c r="AE723" s="198"/>
      <c r="AF723" s="198"/>
      <c r="AG723" s="216"/>
      <c r="AH723" s="199"/>
      <c r="AI723" s="197"/>
      <c r="AJ723" s="197"/>
      <c r="AK723" s="113"/>
      <c r="AL723" s="113"/>
      <c r="AM723" s="113"/>
      <c r="AN723" s="2">
        <f t="shared" si="166"/>
        <v>0</v>
      </c>
      <c r="AO723" s="2">
        <f t="shared" si="167"/>
        <v>0</v>
      </c>
      <c r="AP723" s="2">
        <f>IF(AA723='User Input'!$C$1,1,0)</f>
        <v>0</v>
      </c>
      <c r="AQ723" s="2">
        <f t="shared" si="155"/>
        <v>0</v>
      </c>
      <c r="AR723" s="2">
        <f t="shared" si="156"/>
        <v>0</v>
      </c>
      <c r="AS723" s="2">
        <f t="shared" si="157"/>
        <v>0</v>
      </c>
      <c r="AT723" s="2">
        <f t="shared" si="158"/>
        <v>0</v>
      </c>
      <c r="AU723" s="9">
        <f t="shared" si="159"/>
        <v>0</v>
      </c>
    </row>
    <row r="724" spans="1:47" s="202" customFormat="1">
      <c r="A724" s="272"/>
      <c r="B724" s="272"/>
      <c r="C724" s="226"/>
      <c r="D724" s="235"/>
      <c r="E724" s="204"/>
      <c r="F724" s="198"/>
      <c r="G724" s="198"/>
      <c r="H724" s="198"/>
      <c r="I724" s="198"/>
      <c r="J724" s="117"/>
      <c r="K724" s="113"/>
      <c r="L724" s="113"/>
      <c r="M724" s="113"/>
      <c r="N724" s="113"/>
      <c r="O724" s="113"/>
      <c r="P724" s="205"/>
      <c r="Q724" s="2">
        <f t="shared" si="160"/>
        <v>0</v>
      </c>
      <c r="R724" s="2">
        <f>IF(D724='User Input'!$C$1,1,0)</f>
        <v>0</v>
      </c>
      <c r="S724" s="2">
        <f t="shared" si="164"/>
        <v>0</v>
      </c>
      <c r="T724" s="2">
        <f t="shared" si="165"/>
        <v>0</v>
      </c>
      <c r="U724" s="2">
        <f t="shared" si="161"/>
        <v>0</v>
      </c>
      <c r="V724" s="2">
        <f t="shared" si="162"/>
        <v>0</v>
      </c>
      <c r="W724" s="9">
        <f t="shared" si="163"/>
        <v>0</v>
      </c>
      <c r="X724" s="221"/>
      <c r="Y724" s="276"/>
      <c r="Z724" s="209"/>
      <c r="AA724" s="235"/>
      <c r="AB724" s="206"/>
      <c r="AC724" s="198"/>
      <c r="AD724" s="198"/>
      <c r="AE724" s="198"/>
      <c r="AF724" s="198"/>
      <c r="AG724" s="216"/>
      <c r="AH724" s="199"/>
      <c r="AI724" s="197"/>
      <c r="AJ724" s="197"/>
      <c r="AK724" s="113"/>
      <c r="AL724" s="113"/>
      <c r="AM724" s="113"/>
      <c r="AN724" s="2">
        <f t="shared" si="166"/>
        <v>0</v>
      </c>
      <c r="AO724" s="2">
        <f t="shared" si="167"/>
        <v>0</v>
      </c>
      <c r="AP724" s="2">
        <f>IF(AA724='User Input'!$C$1,1,0)</f>
        <v>0</v>
      </c>
      <c r="AQ724" s="2">
        <f t="shared" si="155"/>
        <v>0</v>
      </c>
      <c r="AR724" s="2">
        <f t="shared" si="156"/>
        <v>0</v>
      </c>
      <c r="AS724" s="2">
        <f t="shared" si="157"/>
        <v>0</v>
      </c>
      <c r="AT724" s="2">
        <f t="shared" si="158"/>
        <v>0</v>
      </c>
      <c r="AU724" s="9">
        <f t="shared" si="159"/>
        <v>0</v>
      </c>
    </row>
    <row r="725" spans="1:47" s="202" customFormat="1">
      <c r="A725" s="272"/>
      <c r="B725" s="272"/>
      <c r="C725" s="226"/>
      <c r="D725" s="235"/>
      <c r="E725" s="204"/>
      <c r="F725" s="198"/>
      <c r="G725" s="198"/>
      <c r="H725" s="198"/>
      <c r="I725" s="198"/>
      <c r="J725" s="117"/>
      <c r="K725" s="113"/>
      <c r="L725" s="113"/>
      <c r="M725" s="113"/>
      <c r="N725" s="113"/>
      <c r="O725" s="113"/>
      <c r="P725" s="205"/>
      <c r="Q725" s="2">
        <f t="shared" si="160"/>
        <v>0</v>
      </c>
      <c r="R725" s="2">
        <f>IF(D725='User Input'!$C$1,1,0)</f>
        <v>0</v>
      </c>
      <c r="S725" s="2">
        <f t="shared" si="164"/>
        <v>0</v>
      </c>
      <c r="T725" s="2">
        <f t="shared" si="165"/>
        <v>0</v>
      </c>
      <c r="U725" s="2">
        <f t="shared" si="161"/>
        <v>0</v>
      </c>
      <c r="V725" s="2">
        <f t="shared" si="162"/>
        <v>0</v>
      </c>
      <c r="W725" s="9">
        <f t="shared" si="163"/>
        <v>0</v>
      </c>
      <c r="X725" s="221"/>
      <c r="Y725" s="276"/>
      <c r="Z725" s="209"/>
      <c r="AA725" s="235"/>
      <c r="AB725" s="206"/>
      <c r="AC725" s="198"/>
      <c r="AD725" s="198"/>
      <c r="AE725" s="198"/>
      <c r="AF725" s="198"/>
      <c r="AG725" s="216"/>
      <c r="AH725" s="199"/>
      <c r="AI725" s="197"/>
      <c r="AJ725" s="197"/>
      <c r="AK725" s="113"/>
      <c r="AL725" s="113"/>
      <c r="AM725" s="113"/>
      <c r="AN725" s="2">
        <f t="shared" si="166"/>
        <v>0</v>
      </c>
      <c r="AO725" s="2">
        <f t="shared" si="167"/>
        <v>0</v>
      </c>
      <c r="AP725" s="2">
        <f>IF(AA725='User Input'!$C$1,1,0)</f>
        <v>0</v>
      </c>
      <c r="AQ725" s="2">
        <f t="shared" si="155"/>
        <v>0</v>
      </c>
      <c r="AR725" s="2">
        <f t="shared" si="156"/>
        <v>0</v>
      </c>
      <c r="AS725" s="2">
        <f t="shared" si="157"/>
        <v>0</v>
      </c>
      <c r="AT725" s="2">
        <f t="shared" si="158"/>
        <v>0</v>
      </c>
      <c r="AU725" s="9">
        <f t="shared" si="159"/>
        <v>0</v>
      </c>
    </row>
    <row r="726" spans="1:47" s="202" customFormat="1">
      <c r="A726" s="272"/>
      <c r="B726" s="272"/>
      <c r="C726" s="226"/>
      <c r="D726" s="235"/>
      <c r="E726" s="204"/>
      <c r="F726" s="198"/>
      <c r="G726" s="198"/>
      <c r="H726" s="198"/>
      <c r="I726" s="198"/>
      <c r="J726" s="117"/>
      <c r="K726" s="113"/>
      <c r="L726" s="113"/>
      <c r="M726" s="113"/>
      <c r="N726" s="113"/>
      <c r="O726" s="113"/>
      <c r="P726" s="205"/>
      <c r="Q726" s="2">
        <f t="shared" si="160"/>
        <v>0</v>
      </c>
      <c r="R726" s="2">
        <f>IF(D726='User Input'!$C$1,1,0)</f>
        <v>0</v>
      </c>
      <c r="S726" s="2">
        <f t="shared" si="164"/>
        <v>0</v>
      </c>
      <c r="T726" s="2">
        <f t="shared" si="165"/>
        <v>0</v>
      </c>
      <c r="U726" s="2">
        <f t="shared" si="161"/>
        <v>0</v>
      </c>
      <c r="V726" s="2">
        <f t="shared" si="162"/>
        <v>0</v>
      </c>
      <c r="W726" s="9">
        <f t="shared" si="163"/>
        <v>0</v>
      </c>
      <c r="X726" s="221"/>
      <c r="Y726" s="276"/>
      <c r="Z726" s="209"/>
      <c r="AA726" s="235"/>
      <c r="AB726" s="206"/>
      <c r="AC726" s="198"/>
      <c r="AD726" s="198"/>
      <c r="AE726" s="198"/>
      <c r="AF726" s="198"/>
      <c r="AG726" s="216"/>
      <c r="AH726" s="199"/>
      <c r="AI726" s="197"/>
      <c r="AJ726" s="197"/>
      <c r="AK726" s="113"/>
      <c r="AL726" s="113"/>
      <c r="AM726" s="113"/>
      <c r="AN726" s="2">
        <f t="shared" si="166"/>
        <v>0</v>
      </c>
      <c r="AO726" s="2">
        <f t="shared" si="167"/>
        <v>0</v>
      </c>
      <c r="AP726" s="2">
        <f>IF(AA726='User Input'!$C$1,1,0)</f>
        <v>0</v>
      </c>
      <c r="AQ726" s="2">
        <f t="shared" si="155"/>
        <v>0</v>
      </c>
      <c r="AR726" s="2">
        <f t="shared" si="156"/>
        <v>0</v>
      </c>
      <c r="AS726" s="2">
        <f t="shared" si="157"/>
        <v>0</v>
      </c>
      <c r="AT726" s="2">
        <f t="shared" si="158"/>
        <v>0</v>
      </c>
      <c r="AU726" s="9">
        <f t="shared" si="159"/>
        <v>0</v>
      </c>
    </row>
    <row r="727" spans="1:47" s="202" customFormat="1">
      <c r="A727" s="272"/>
      <c r="B727" s="272"/>
      <c r="C727" s="226"/>
      <c r="D727" s="235"/>
      <c r="E727" s="204"/>
      <c r="F727" s="198"/>
      <c r="G727" s="198"/>
      <c r="H727" s="198"/>
      <c r="I727" s="198"/>
      <c r="J727" s="117"/>
      <c r="K727" s="113"/>
      <c r="L727" s="113"/>
      <c r="M727" s="113"/>
      <c r="N727" s="113"/>
      <c r="O727" s="113"/>
      <c r="P727" s="205"/>
      <c r="Q727" s="2">
        <f t="shared" si="160"/>
        <v>0</v>
      </c>
      <c r="R727" s="2">
        <f>IF(D727='User Input'!$C$1,1,0)</f>
        <v>0</v>
      </c>
      <c r="S727" s="2">
        <f t="shared" si="164"/>
        <v>0</v>
      </c>
      <c r="T727" s="2">
        <f t="shared" si="165"/>
        <v>0</v>
      </c>
      <c r="U727" s="2">
        <f t="shared" si="161"/>
        <v>0</v>
      </c>
      <c r="V727" s="2">
        <f t="shared" si="162"/>
        <v>0</v>
      </c>
      <c r="W727" s="9">
        <f t="shared" si="163"/>
        <v>0</v>
      </c>
      <c r="X727" s="221"/>
      <c r="Y727" s="276"/>
      <c r="Z727" s="209"/>
      <c r="AA727" s="235"/>
      <c r="AB727" s="206"/>
      <c r="AC727" s="198"/>
      <c r="AD727" s="198"/>
      <c r="AE727" s="198"/>
      <c r="AF727" s="198"/>
      <c r="AG727" s="216"/>
      <c r="AH727" s="199"/>
      <c r="AI727" s="197"/>
      <c r="AJ727" s="197"/>
      <c r="AK727" s="113"/>
      <c r="AL727" s="113"/>
      <c r="AM727" s="113"/>
      <c r="AN727" s="2">
        <f t="shared" si="166"/>
        <v>0</v>
      </c>
      <c r="AO727" s="2">
        <f t="shared" si="167"/>
        <v>0</v>
      </c>
      <c r="AP727" s="2">
        <f>IF(AA727='User Input'!$C$1,1,0)</f>
        <v>0</v>
      </c>
      <c r="AQ727" s="2">
        <f t="shared" si="155"/>
        <v>0</v>
      </c>
      <c r="AR727" s="2">
        <f t="shared" si="156"/>
        <v>0</v>
      </c>
      <c r="AS727" s="2">
        <f t="shared" si="157"/>
        <v>0</v>
      </c>
      <c r="AT727" s="2">
        <f t="shared" si="158"/>
        <v>0</v>
      </c>
      <c r="AU727" s="9">
        <f t="shared" si="159"/>
        <v>0</v>
      </c>
    </row>
    <row r="728" spans="1:47" s="202" customFormat="1">
      <c r="A728" s="272"/>
      <c r="B728" s="272"/>
      <c r="C728" s="226"/>
      <c r="D728" s="235"/>
      <c r="E728" s="204"/>
      <c r="F728" s="198"/>
      <c r="G728" s="198"/>
      <c r="H728" s="198"/>
      <c r="I728" s="198"/>
      <c r="J728" s="117"/>
      <c r="K728" s="113"/>
      <c r="L728" s="113"/>
      <c r="M728" s="113"/>
      <c r="N728" s="113"/>
      <c r="O728" s="113"/>
      <c r="P728" s="205"/>
      <c r="Q728" s="2">
        <f t="shared" si="160"/>
        <v>0</v>
      </c>
      <c r="R728" s="2">
        <f>IF(D728='User Input'!$C$1,1,0)</f>
        <v>0</v>
      </c>
      <c r="S728" s="2">
        <f t="shared" si="164"/>
        <v>0</v>
      </c>
      <c r="T728" s="2">
        <f t="shared" si="165"/>
        <v>0</v>
      </c>
      <c r="U728" s="2">
        <f t="shared" si="161"/>
        <v>0</v>
      </c>
      <c r="V728" s="2">
        <f t="shared" si="162"/>
        <v>0</v>
      </c>
      <c r="W728" s="9">
        <f t="shared" si="163"/>
        <v>0</v>
      </c>
      <c r="X728" s="221"/>
      <c r="Y728" s="276"/>
      <c r="Z728" s="209"/>
      <c r="AA728" s="235"/>
      <c r="AB728" s="206"/>
      <c r="AC728" s="198"/>
      <c r="AD728" s="198"/>
      <c r="AE728" s="198"/>
      <c r="AF728" s="198"/>
      <c r="AG728" s="216"/>
      <c r="AH728" s="199"/>
      <c r="AI728" s="197"/>
      <c r="AJ728" s="197"/>
      <c r="AK728" s="113"/>
      <c r="AL728" s="113"/>
      <c r="AM728" s="113"/>
      <c r="AN728" s="2">
        <f t="shared" si="166"/>
        <v>0</v>
      </c>
      <c r="AO728" s="2">
        <f t="shared" si="167"/>
        <v>0</v>
      </c>
      <c r="AP728" s="2">
        <f>IF(AA728='User Input'!$C$1,1,0)</f>
        <v>0</v>
      </c>
      <c r="AQ728" s="2">
        <f t="shared" si="155"/>
        <v>0</v>
      </c>
      <c r="AR728" s="2">
        <f t="shared" si="156"/>
        <v>0</v>
      </c>
      <c r="AS728" s="2">
        <f t="shared" si="157"/>
        <v>0</v>
      </c>
      <c r="AT728" s="2">
        <f t="shared" si="158"/>
        <v>0</v>
      </c>
      <c r="AU728" s="9">
        <f t="shared" si="159"/>
        <v>0</v>
      </c>
    </row>
    <row r="729" spans="1:47" s="202" customFormat="1">
      <c r="A729" s="272"/>
      <c r="B729" s="272"/>
      <c r="C729" s="226"/>
      <c r="D729" s="235"/>
      <c r="E729" s="204"/>
      <c r="F729" s="198"/>
      <c r="G729" s="198"/>
      <c r="H729" s="198"/>
      <c r="I729" s="198"/>
      <c r="J729" s="117"/>
      <c r="K729" s="113"/>
      <c r="L729" s="113"/>
      <c r="M729" s="113"/>
      <c r="N729" s="113"/>
      <c r="O729" s="113"/>
      <c r="P729" s="205"/>
      <c r="Q729" s="2">
        <f t="shared" si="160"/>
        <v>0</v>
      </c>
      <c r="R729" s="2">
        <f>IF(D729='User Input'!$C$1,1,0)</f>
        <v>0</v>
      </c>
      <c r="S729" s="2">
        <f t="shared" si="164"/>
        <v>0</v>
      </c>
      <c r="T729" s="2">
        <f t="shared" si="165"/>
        <v>0</v>
      </c>
      <c r="U729" s="2">
        <f t="shared" si="161"/>
        <v>0</v>
      </c>
      <c r="V729" s="2">
        <f t="shared" si="162"/>
        <v>0</v>
      </c>
      <c r="W729" s="9">
        <f t="shared" si="163"/>
        <v>0</v>
      </c>
      <c r="X729" s="221"/>
      <c r="Y729" s="276"/>
      <c r="Z729" s="226"/>
      <c r="AA729" s="235"/>
      <c r="AB729" s="206"/>
      <c r="AC729" s="198"/>
      <c r="AD729" s="198"/>
      <c r="AE729" s="198"/>
      <c r="AF729" s="198"/>
      <c r="AG729" s="216"/>
      <c r="AH729" s="199"/>
      <c r="AI729" s="197"/>
      <c r="AJ729" s="197"/>
      <c r="AK729" s="113"/>
      <c r="AL729" s="113"/>
      <c r="AM729" s="113"/>
      <c r="AN729" s="2">
        <f t="shared" si="166"/>
        <v>0</v>
      </c>
      <c r="AO729" s="2">
        <f t="shared" si="167"/>
        <v>0</v>
      </c>
      <c r="AP729" s="2">
        <f>IF(AA729='User Input'!$C$1,1,0)</f>
        <v>0</v>
      </c>
      <c r="AQ729" s="2">
        <f t="shared" si="155"/>
        <v>0</v>
      </c>
      <c r="AR729" s="2">
        <f t="shared" si="156"/>
        <v>0</v>
      </c>
      <c r="AS729" s="2">
        <f t="shared" si="157"/>
        <v>0</v>
      </c>
      <c r="AT729" s="2">
        <f t="shared" si="158"/>
        <v>0</v>
      </c>
      <c r="AU729" s="9">
        <f t="shared" si="159"/>
        <v>0</v>
      </c>
    </row>
    <row r="730" spans="1:47" s="202" customFormat="1">
      <c r="A730" s="272"/>
      <c r="B730" s="272"/>
      <c r="C730" s="226"/>
      <c r="D730" s="235"/>
      <c r="E730" s="204"/>
      <c r="F730" s="198"/>
      <c r="G730" s="198"/>
      <c r="H730" s="198"/>
      <c r="I730" s="198"/>
      <c r="J730" s="117"/>
      <c r="K730" s="113"/>
      <c r="L730" s="113"/>
      <c r="M730" s="113"/>
      <c r="N730" s="113"/>
      <c r="O730" s="113"/>
      <c r="P730" s="205"/>
      <c r="Q730" s="2">
        <f t="shared" si="160"/>
        <v>0</v>
      </c>
      <c r="R730" s="2">
        <f>IF(D730='User Input'!$C$1,1,0)</f>
        <v>0</v>
      </c>
      <c r="S730" s="2">
        <f t="shared" si="164"/>
        <v>0</v>
      </c>
      <c r="T730" s="2">
        <f t="shared" si="165"/>
        <v>0</v>
      </c>
      <c r="U730" s="2">
        <f t="shared" si="161"/>
        <v>0</v>
      </c>
      <c r="V730" s="2">
        <f t="shared" si="162"/>
        <v>0</v>
      </c>
      <c r="W730" s="9">
        <f t="shared" si="163"/>
        <v>0</v>
      </c>
      <c r="X730" s="221"/>
      <c r="Y730" s="276"/>
      <c r="Z730" s="226"/>
      <c r="AA730" s="235"/>
      <c r="AB730" s="206"/>
      <c r="AC730" s="198"/>
      <c r="AD730" s="198"/>
      <c r="AE730" s="198"/>
      <c r="AF730" s="198"/>
      <c r="AG730" s="216"/>
      <c r="AH730" s="199"/>
      <c r="AI730" s="197"/>
      <c r="AJ730" s="197"/>
      <c r="AK730" s="113"/>
      <c r="AL730" s="113"/>
      <c r="AM730" s="113"/>
      <c r="AN730" s="2">
        <f t="shared" si="166"/>
        <v>0</v>
      </c>
      <c r="AO730" s="2">
        <f t="shared" si="167"/>
        <v>0</v>
      </c>
      <c r="AP730" s="2">
        <f>IF(AA730='User Input'!$C$1,1,0)</f>
        <v>0</v>
      </c>
      <c r="AQ730" s="2">
        <f t="shared" si="155"/>
        <v>0</v>
      </c>
      <c r="AR730" s="2">
        <f t="shared" si="156"/>
        <v>0</v>
      </c>
      <c r="AS730" s="2">
        <f t="shared" si="157"/>
        <v>0</v>
      </c>
      <c r="AT730" s="2">
        <f t="shared" si="158"/>
        <v>0</v>
      </c>
      <c r="AU730" s="9">
        <f t="shared" si="159"/>
        <v>0</v>
      </c>
    </row>
    <row r="731" spans="1:47" s="202" customFormat="1">
      <c r="A731" s="272"/>
      <c r="B731" s="272"/>
      <c r="C731" s="226"/>
      <c r="D731" s="235"/>
      <c r="E731" s="204"/>
      <c r="F731" s="198"/>
      <c r="G731" s="198"/>
      <c r="H731" s="198"/>
      <c r="I731" s="198"/>
      <c r="J731" s="117"/>
      <c r="K731" s="113"/>
      <c r="L731" s="113"/>
      <c r="M731" s="113"/>
      <c r="N731" s="113"/>
      <c r="O731" s="113"/>
      <c r="P731" s="205"/>
      <c r="Q731" s="2">
        <f t="shared" si="160"/>
        <v>0</v>
      </c>
      <c r="R731" s="2">
        <f>IF(D731='User Input'!$C$1,1,0)</f>
        <v>0</v>
      </c>
      <c r="S731" s="2">
        <f t="shared" si="164"/>
        <v>0</v>
      </c>
      <c r="T731" s="2">
        <f t="shared" si="165"/>
        <v>0</v>
      </c>
      <c r="U731" s="2">
        <f t="shared" si="161"/>
        <v>0</v>
      </c>
      <c r="V731" s="2">
        <f t="shared" si="162"/>
        <v>0</v>
      </c>
      <c r="W731" s="9">
        <f t="shared" si="163"/>
        <v>0</v>
      </c>
      <c r="X731" s="221"/>
      <c r="Y731" s="276"/>
      <c r="Z731" s="226"/>
      <c r="AA731" s="235"/>
      <c r="AB731" s="206"/>
      <c r="AC731" s="198"/>
      <c r="AD731" s="198"/>
      <c r="AE731" s="198"/>
      <c r="AF731" s="198"/>
      <c r="AG731" s="216"/>
      <c r="AH731" s="199"/>
      <c r="AI731" s="197"/>
      <c r="AJ731" s="197"/>
      <c r="AK731" s="113"/>
      <c r="AL731" s="113"/>
      <c r="AM731" s="113"/>
      <c r="AN731" s="2">
        <f t="shared" si="166"/>
        <v>0</v>
      </c>
      <c r="AO731" s="2">
        <f t="shared" si="167"/>
        <v>0</v>
      </c>
      <c r="AP731" s="2">
        <f>IF(AA731='User Input'!$C$1,1,0)</f>
        <v>0</v>
      </c>
      <c r="AQ731" s="2">
        <f t="shared" si="155"/>
        <v>0</v>
      </c>
      <c r="AR731" s="2">
        <f t="shared" si="156"/>
        <v>0</v>
      </c>
      <c r="AS731" s="2">
        <f t="shared" si="157"/>
        <v>0</v>
      </c>
      <c r="AT731" s="2">
        <f t="shared" si="158"/>
        <v>0</v>
      </c>
      <c r="AU731" s="9">
        <f t="shared" si="159"/>
        <v>0</v>
      </c>
    </row>
    <row r="732" spans="1:47" s="202" customFormat="1">
      <c r="A732" s="272"/>
      <c r="B732" s="272"/>
      <c r="C732" s="226"/>
      <c r="D732" s="235"/>
      <c r="E732" s="204"/>
      <c r="F732" s="198"/>
      <c r="G732" s="198"/>
      <c r="H732" s="198"/>
      <c r="I732" s="198"/>
      <c r="J732" s="117"/>
      <c r="K732" s="113"/>
      <c r="L732" s="113"/>
      <c r="M732" s="113"/>
      <c r="N732" s="113"/>
      <c r="O732" s="113"/>
      <c r="P732" s="205"/>
      <c r="Q732" s="2">
        <f t="shared" si="160"/>
        <v>0</v>
      </c>
      <c r="R732" s="2">
        <f>IF(D732='User Input'!$C$1,1,0)</f>
        <v>0</v>
      </c>
      <c r="S732" s="2">
        <f t="shared" si="164"/>
        <v>0</v>
      </c>
      <c r="T732" s="2">
        <f t="shared" si="165"/>
        <v>0</v>
      </c>
      <c r="U732" s="2">
        <f t="shared" si="161"/>
        <v>0</v>
      </c>
      <c r="V732" s="2">
        <f t="shared" si="162"/>
        <v>0</v>
      </c>
      <c r="W732" s="9">
        <f t="shared" si="163"/>
        <v>0</v>
      </c>
      <c r="X732" s="221"/>
      <c r="Y732" s="276"/>
      <c r="Z732" s="226"/>
      <c r="AA732" s="235"/>
      <c r="AB732" s="206"/>
      <c r="AC732" s="198"/>
      <c r="AD732" s="198"/>
      <c r="AE732" s="198"/>
      <c r="AF732" s="198"/>
      <c r="AG732" s="216"/>
      <c r="AH732" s="199"/>
      <c r="AI732" s="197"/>
      <c r="AJ732" s="197"/>
      <c r="AK732" s="113"/>
      <c r="AL732" s="113"/>
      <c r="AM732" s="113"/>
      <c r="AN732" s="2">
        <f t="shared" si="166"/>
        <v>0</v>
      </c>
      <c r="AO732" s="2">
        <f t="shared" si="167"/>
        <v>0</v>
      </c>
      <c r="AP732" s="2">
        <f>IF(AA732='User Input'!$C$1,1,0)</f>
        <v>0</v>
      </c>
      <c r="AQ732" s="2">
        <f t="shared" si="155"/>
        <v>0</v>
      </c>
      <c r="AR732" s="2">
        <f t="shared" si="156"/>
        <v>0</v>
      </c>
      <c r="AS732" s="2">
        <f t="shared" si="157"/>
        <v>0</v>
      </c>
      <c r="AT732" s="2">
        <f t="shared" si="158"/>
        <v>0</v>
      </c>
      <c r="AU732" s="9">
        <f t="shared" si="159"/>
        <v>0</v>
      </c>
    </row>
    <row r="733" spans="1:47" s="202" customFormat="1">
      <c r="A733" s="272"/>
      <c r="B733" s="272"/>
      <c r="C733" s="226"/>
      <c r="D733" s="235"/>
      <c r="E733" s="204"/>
      <c r="F733" s="198"/>
      <c r="G733" s="198"/>
      <c r="H733" s="198"/>
      <c r="I733" s="198"/>
      <c r="J733" s="117"/>
      <c r="K733" s="113"/>
      <c r="L733" s="113"/>
      <c r="M733" s="113"/>
      <c r="N733" s="113"/>
      <c r="O733" s="113"/>
      <c r="P733" s="205"/>
      <c r="Q733" s="2">
        <f t="shared" si="160"/>
        <v>0</v>
      </c>
      <c r="R733" s="2">
        <f>IF(D733='User Input'!$C$1,1,0)</f>
        <v>0</v>
      </c>
      <c r="S733" s="2">
        <f t="shared" si="164"/>
        <v>0</v>
      </c>
      <c r="T733" s="2">
        <f t="shared" si="165"/>
        <v>0</v>
      </c>
      <c r="U733" s="2">
        <f t="shared" si="161"/>
        <v>0</v>
      </c>
      <c r="V733" s="2">
        <f t="shared" si="162"/>
        <v>0</v>
      </c>
      <c r="W733" s="9">
        <f t="shared" si="163"/>
        <v>0</v>
      </c>
      <c r="X733" s="221"/>
      <c r="Y733" s="276"/>
      <c r="Z733" s="209"/>
      <c r="AA733" s="235"/>
      <c r="AB733" s="206"/>
      <c r="AC733" s="198"/>
      <c r="AD733" s="198"/>
      <c r="AE733" s="198"/>
      <c r="AF733" s="198"/>
      <c r="AG733" s="216"/>
      <c r="AH733" s="199"/>
      <c r="AI733" s="197"/>
      <c r="AJ733" s="197"/>
      <c r="AK733" s="113"/>
      <c r="AL733" s="113"/>
      <c r="AM733" s="113"/>
      <c r="AN733" s="2">
        <f t="shared" si="166"/>
        <v>0</v>
      </c>
      <c r="AO733" s="2">
        <f t="shared" si="167"/>
        <v>0</v>
      </c>
      <c r="AP733" s="2">
        <f>IF(AA733='User Input'!$C$1,1,0)</f>
        <v>0</v>
      </c>
      <c r="AQ733" s="2">
        <f t="shared" si="155"/>
        <v>0</v>
      </c>
      <c r="AR733" s="2">
        <f t="shared" si="156"/>
        <v>0</v>
      </c>
      <c r="AS733" s="2">
        <f t="shared" si="157"/>
        <v>0</v>
      </c>
      <c r="AT733" s="2">
        <f t="shared" si="158"/>
        <v>0</v>
      </c>
      <c r="AU733" s="9">
        <f t="shared" si="159"/>
        <v>0</v>
      </c>
    </row>
    <row r="734" spans="1:47" s="202" customFormat="1">
      <c r="A734" s="272"/>
      <c r="B734" s="272"/>
      <c r="C734" s="226"/>
      <c r="D734" s="235"/>
      <c r="E734" s="204"/>
      <c r="F734" s="198"/>
      <c r="G734" s="198"/>
      <c r="H734" s="198"/>
      <c r="I734" s="198"/>
      <c r="J734" s="117"/>
      <c r="K734" s="113"/>
      <c r="L734" s="113"/>
      <c r="M734" s="113"/>
      <c r="N734" s="113"/>
      <c r="O734" s="113"/>
      <c r="P734" s="205"/>
      <c r="Q734" s="2">
        <f t="shared" si="160"/>
        <v>0</v>
      </c>
      <c r="R734" s="2">
        <f>IF(D734='User Input'!$C$1,1,0)</f>
        <v>0</v>
      </c>
      <c r="S734" s="2">
        <f t="shared" si="164"/>
        <v>0</v>
      </c>
      <c r="T734" s="2">
        <f t="shared" si="165"/>
        <v>0</v>
      </c>
      <c r="U734" s="2">
        <f t="shared" si="161"/>
        <v>0</v>
      </c>
      <c r="V734" s="2">
        <f t="shared" si="162"/>
        <v>0</v>
      </c>
      <c r="W734" s="9">
        <f t="shared" si="163"/>
        <v>0</v>
      </c>
      <c r="X734" s="221"/>
      <c r="Y734" s="276"/>
      <c r="Z734" s="226"/>
      <c r="AA734" s="235"/>
      <c r="AB734" s="206"/>
      <c r="AC734" s="198"/>
      <c r="AD734" s="198"/>
      <c r="AE734" s="198"/>
      <c r="AF734" s="198"/>
      <c r="AG734" s="216"/>
      <c r="AH734" s="199"/>
      <c r="AI734" s="197"/>
      <c r="AJ734" s="197"/>
      <c r="AK734" s="113"/>
      <c r="AL734" s="113"/>
      <c r="AM734" s="113"/>
      <c r="AN734" s="2">
        <f t="shared" si="166"/>
        <v>0</v>
      </c>
      <c r="AO734" s="2">
        <f t="shared" si="167"/>
        <v>0</v>
      </c>
      <c r="AP734" s="2">
        <f>IF(AA734='User Input'!$C$1,1,0)</f>
        <v>0</v>
      </c>
      <c r="AQ734" s="2">
        <f t="shared" si="155"/>
        <v>0</v>
      </c>
      <c r="AR734" s="2">
        <f t="shared" si="156"/>
        <v>0</v>
      </c>
      <c r="AS734" s="2">
        <f t="shared" si="157"/>
        <v>0</v>
      </c>
      <c r="AT734" s="2">
        <f t="shared" si="158"/>
        <v>0</v>
      </c>
      <c r="AU734" s="9">
        <f t="shared" si="159"/>
        <v>0</v>
      </c>
    </row>
    <row r="735" spans="1:47" s="202" customFormat="1">
      <c r="A735" s="272"/>
      <c r="B735" s="272"/>
      <c r="C735" s="203"/>
      <c r="D735" s="203"/>
      <c r="E735" s="204"/>
      <c r="F735" s="198"/>
      <c r="G735" s="198"/>
      <c r="H735" s="198"/>
      <c r="I735" s="198"/>
      <c r="J735" s="117"/>
      <c r="K735" s="113"/>
      <c r="L735" s="113"/>
      <c r="M735" s="113"/>
      <c r="N735" s="113"/>
      <c r="O735" s="113"/>
      <c r="P735" s="205"/>
      <c r="Q735" s="2">
        <f t="shared" si="160"/>
        <v>0</v>
      </c>
      <c r="R735" s="2">
        <f>IF(D735='User Input'!$C$1,1,0)</f>
        <v>0</v>
      </c>
      <c r="S735" s="2">
        <f t="shared" si="164"/>
        <v>0</v>
      </c>
      <c r="T735" s="2">
        <f t="shared" si="165"/>
        <v>0</v>
      </c>
      <c r="U735" s="2">
        <f t="shared" si="161"/>
        <v>0</v>
      </c>
      <c r="V735" s="2">
        <f t="shared" si="162"/>
        <v>0</v>
      </c>
      <c r="W735" s="9">
        <f t="shared" si="163"/>
        <v>0</v>
      </c>
      <c r="X735" s="221"/>
      <c r="Y735" s="276"/>
      <c r="Z735" s="209"/>
      <c r="AA735" s="235"/>
      <c r="AB735" s="206"/>
      <c r="AC735" s="198"/>
      <c r="AD735" s="198"/>
      <c r="AE735" s="198"/>
      <c r="AF735" s="198"/>
      <c r="AG735" s="216"/>
      <c r="AH735" s="199"/>
      <c r="AI735" s="197"/>
      <c r="AJ735" s="197"/>
      <c r="AK735" s="113"/>
      <c r="AL735" s="113"/>
      <c r="AM735" s="113"/>
      <c r="AN735" s="2">
        <f t="shared" si="166"/>
        <v>0</v>
      </c>
      <c r="AO735" s="2">
        <f t="shared" si="167"/>
        <v>0</v>
      </c>
      <c r="AP735" s="2">
        <f>IF(AA735='User Input'!$C$1,1,0)</f>
        <v>0</v>
      </c>
      <c r="AQ735" s="2">
        <f t="shared" si="155"/>
        <v>0</v>
      </c>
      <c r="AR735" s="2">
        <f t="shared" si="156"/>
        <v>0</v>
      </c>
      <c r="AS735" s="2">
        <f t="shared" si="157"/>
        <v>0</v>
      </c>
      <c r="AT735" s="2">
        <f t="shared" si="158"/>
        <v>0</v>
      </c>
      <c r="AU735" s="9">
        <f t="shared" si="159"/>
        <v>0</v>
      </c>
    </row>
    <row r="736" spans="1:47" s="202" customFormat="1">
      <c r="A736" s="272"/>
      <c r="B736" s="272"/>
      <c r="C736" s="203"/>
      <c r="D736" s="203"/>
      <c r="E736" s="204"/>
      <c r="F736" s="198"/>
      <c r="G736" s="198"/>
      <c r="H736" s="198"/>
      <c r="I736" s="198"/>
      <c r="J736" s="117"/>
      <c r="K736" s="113"/>
      <c r="L736" s="113"/>
      <c r="M736" s="113"/>
      <c r="N736" s="113"/>
      <c r="O736" s="113"/>
      <c r="P736" s="205"/>
      <c r="Q736" s="2">
        <f t="shared" si="160"/>
        <v>0</v>
      </c>
      <c r="R736" s="2">
        <f>IF(D736='User Input'!$C$1,1,0)</f>
        <v>0</v>
      </c>
      <c r="S736" s="2">
        <f t="shared" si="164"/>
        <v>0</v>
      </c>
      <c r="T736" s="2">
        <f t="shared" si="165"/>
        <v>0</v>
      </c>
      <c r="U736" s="2">
        <f t="shared" si="161"/>
        <v>0</v>
      </c>
      <c r="V736" s="2">
        <f t="shared" si="162"/>
        <v>0</v>
      </c>
      <c r="W736" s="9">
        <f t="shared" si="163"/>
        <v>0</v>
      </c>
      <c r="X736" s="221"/>
      <c r="Y736" s="276"/>
      <c r="Z736" s="209"/>
      <c r="AA736" s="235"/>
      <c r="AB736" s="206"/>
      <c r="AC736" s="198"/>
      <c r="AD736" s="198"/>
      <c r="AE736" s="198"/>
      <c r="AF736" s="198"/>
      <c r="AG736" s="216"/>
      <c r="AH736" s="199"/>
      <c r="AI736" s="197"/>
      <c r="AJ736" s="197"/>
      <c r="AK736" s="113"/>
      <c r="AL736" s="113"/>
      <c r="AM736" s="113"/>
      <c r="AN736" s="2">
        <f t="shared" si="166"/>
        <v>0</v>
      </c>
      <c r="AO736" s="2">
        <f t="shared" si="167"/>
        <v>0</v>
      </c>
      <c r="AP736" s="2">
        <f>IF(AA736='User Input'!$C$1,1,0)</f>
        <v>0</v>
      </c>
      <c r="AQ736" s="2">
        <f t="shared" si="155"/>
        <v>0</v>
      </c>
      <c r="AR736" s="2">
        <f t="shared" si="156"/>
        <v>0</v>
      </c>
      <c r="AS736" s="2">
        <f t="shared" si="157"/>
        <v>0</v>
      </c>
      <c r="AT736" s="2">
        <f t="shared" si="158"/>
        <v>0</v>
      </c>
      <c r="AU736" s="9">
        <f t="shared" si="159"/>
        <v>0</v>
      </c>
    </row>
    <row r="737" spans="1:47" s="202" customFormat="1">
      <c r="A737" s="272"/>
      <c r="B737" s="272"/>
      <c r="C737" s="203"/>
      <c r="D737" s="203"/>
      <c r="E737" s="204"/>
      <c r="F737" s="198"/>
      <c r="G737" s="198"/>
      <c r="H737" s="198"/>
      <c r="I737" s="198"/>
      <c r="J737" s="117"/>
      <c r="K737" s="113"/>
      <c r="L737" s="113"/>
      <c r="M737" s="113"/>
      <c r="N737" s="113"/>
      <c r="O737" s="113"/>
      <c r="P737" s="205"/>
      <c r="Q737" s="2">
        <f t="shared" si="160"/>
        <v>0</v>
      </c>
      <c r="R737" s="2">
        <f>IF(D737='User Input'!$C$1,1,0)</f>
        <v>0</v>
      </c>
      <c r="S737" s="2">
        <f t="shared" si="164"/>
        <v>0</v>
      </c>
      <c r="T737" s="2">
        <f t="shared" si="165"/>
        <v>0</v>
      </c>
      <c r="U737" s="2">
        <f t="shared" si="161"/>
        <v>0</v>
      </c>
      <c r="V737" s="2">
        <f t="shared" si="162"/>
        <v>0</v>
      </c>
      <c r="W737" s="9">
        <f t="shared" si="163"/>
        <v>0</v>
      </c>
      <c r="X737" s="221"/>
      <c r="Y737" s="276"/>
      <c r="Z737" s="226"/>
      <c r="AA737" s="235"/>
      <c r="AB737" s="206"/>
      <c r="AC737" s="198"/>
      <c r="AD737" s="198"/>
      <c r="AE737" s="198"/>
      <c r="AF737" s="198"/>
      <c r="AG737" s="216"/>
      <c r="AH737" s="199"/>
      <c r="AI737" s="197"/>
      <c r="AJ737" s="197"/>
      <c r="AK737" s="113"/>
      <c r="AL737" s="113"/>
      <c r="AM737" s="113"/>
      <c r="AN737" s="2">
        <f t="shared" si="166"/>
        <v>0</v>
      </c>
      <c r="AO737" s="2">
        <f t="shared" si="167"/>
        <v>0</v>
      </c>
      <c r="AP737" s="2">
        <f>IF(AA737='User Input'!$C$1,1,0)</f>
        <v>0</v>
      </c>
      <c r="AQ737" s="2">
        <f t="shared" si="155"/>
        <v>0</v>
      </c>
      <c r="AR737" s="2">
        <f t="shared" si="156"/>
        <v>0</v>
      </c>
      <c r="AS737" s="2">
        <f t="shared" si="157"/>
        <v>0</v>
      </c>
      <c r="AT737" s="2">
        <f t="shared" si="158"/>
        <v>0</v>
      </c>
      <c r="AU737" s="9">
        <f t="shared" si="159"/>
        <v>0</v>
      </c>
    </row>
    <row r="738" spans="1:47" s="202" customFormat="1">
      <c r="A738" s="272"/>
      <c r="B738" s="272"/>
      <c r="C738" s="203"/>
      <c r="D738" s="203"/>
      <c r="E738" s="204"/>
      <c r="F738" s="198"/>
      <c r="G738" s="198"/>
      <c r="H738" s="198"/>
      <c r="I738" s="198"/>
      <c r="J738" s="117"/>
      <c r="K738" s="113"/>
      <c r="L738" s="113"/>
      <c r="M738" s="113"/>
      <c r="N738" s="113"/>
      <c r="O738" s="113"/>
      <c r="P738" s="205"/>
      <c r="Q738" s="2">
        <f t="shared" si="160"/>
        <v>0</v>
      </c>
      <c r="R738" s="2">
        <f>IF(D738='User Input'!$C$1,1,0)</f>
        <v>0</v>
      </c>
      <c r="S738" s="2">
        <f t="shared" si="164"/>
        <v>0</v>
      </c>
      <c r="T738" s="2">
        <f t="shared" si="165"/>
        <v>0</v>
      </c>
      <c r="U738" s="2">
        <f t="shared" si="161"/>
        <v>0</v>
      </c>
      <c r="V738" s="2">
        <f t="shared" si="162"/>
        <v>0</v>
      </c>
      <c r="W738" s="9">
        <f t="shared" si="163"/>
        <v>0</v>
      </c>
      <c r="X738" s="221"/>
      <c r="Y738" s="276"/>
      <c r="Z738" s="226"/>
      <c r="AA738" s="235"/>
      <c r="AB738" s="206"/>
      <c r="AC738" s="198"/>
      <c r="AD738" s="198"/>
      <c r="AE738" s="198"/>
      <c r="AF738" s="198"/>
      <c r="AG738" s="216"/>
      <c r="AH738" s="199"/>
      <c r="AI738" s="197"/>
      <c r="AJ738" s="197"/>
      <c r="AK738" s="113"/>
      <c r="AL738" s="113"/>
      <c r="AM738" s="113"/>
      <c r="AN738" s="2">
        <f t="shared" si="166"/>
        <v>0</v>
      </c>
      <c r="AO738" s="2">
        <f t="shared" si="167"/>
        <v>0</v>
      </c>
      <c r="AP738" s="2">
        <f>IF(AA738='User Input'!$C$1,1,0)</f>
        <v>0</v>
      </c>
      <c r="AQ738" s="2">
        <f t="shared" si="155"/>
        <v>0</v>
      </c>
      <c r="AR738" s="2">
        <f t="shared" si="156"/>
        <v>0</v>
      </c>
      <c r="AS738" s="2">
        <f t="shared" si="157"/>
        <v>0</v>
      </c>
      <c r="AT738" s="2">
        <f t="shared" si="158"/>
        <v>0</v>
      </c>
      <c r="AU738" s="9">
        <f t="shared" si="159"/>
        <v>0</v>
      </c>
    </row>
    <row r="739" spans="1:47" s="202" customFormat="1">
      <c r="A739" s="272"/>
      <c r="B739" s="272"/>
      <c r="C739" s="203"/>
      <c r="D739" s="203"/>
      <c r="E739" s="204"/>
      <c r="F739" s="198"/>
      <c r="G739" s="198"/>
      <c r="H739" s="198"/>
      <c r="I739" s="198"/>
      <c r="J739" s="117"/>
      <c r="K739" s="113"/>
      <c r="L739" s="113"/>
      <c r="M739" s="113"/>
      <c r="N739" s="113"/>
      <c r="O739" s="113"/>
      <c r="P739" s="205"/>
      <c r="Q739" s="2">
        <f t="shared" si="160"/>
        <v>0</v>
      </c>
      <c r="R739" s="2">
        <f>IF(D739='User Input'!$C$1,1,0)</f>
        <v>0</v>
      </c>
      <c r="S739" s="2">
        <f t="shared" si="164"/>
        <v>0</v>
      </c>
      <c r="T739" s="2">
        <f t="shared" si="165"/>
        <v>0</v>
      </c>
      <c r="U739" s="2">
        <f t="shared" si="161"/>
        <v>0</v>
      </c>
      <c r="V739" s="2">
        <f t="shared" si="162"/>
        <v>0</v>
      </c>
      <c r="W739" s="9">
        <f t="shared" si="163"/>
        <v>0</v>
      </c>
      <c r="X739" s="221"/>
      <c r="Y739" s="276"/>
      <c r="Z739" s="226"/>
      <c r="AA739" s="235"/>
      <c r="AB739" s="206"/>
      <c r="AC739" s="198"/>
      <c r="AD739" s="198"/>
      <c r="AE739" s="198"/>
      <c r="AF739" s="198"/>
      <c r="AG739" s="216"/>
      <c r="AH739" s="199"/>
      <c r="AI739" s="197"/>
      <c r="AJ739" s="197"/>
      <c r="AK739" s="113"/>
      <c r="AL739" s="113"/>
      <c r="AM739" s="113"/>
      <c r="AN739" s="2">
        <f t="shared" si="166"/>
        <v>0</v>
      </c>
      <c r="AO739" s="2">
        <f t="shared" si="167"/>
        <v>0</v>
      </c>
      <c r="AP739" s="2">
        <f>IF(AA739='User Input'!$C$1,1,0)</f>
        <v>0</v>
      </c>
      <c r="AQ739" s="2">
        <f t="shared" si="155"/>
        <v>0</v>
      </c>
      <c r="AR739" s="2">
        <f t="shared" si="156"/>
        <v>0</v>
      </c>
      <c r="AS739" s="2">
        <f t="shared" si="157"/>
        <v>0</v>
      </c>
      <c r="AT739" s="2">
        <f t="shared" si="158"/>
        <v>0</v>
      </c>
      <c r="AU739" s="9">
        <f t="shared" si="159"/>
        <v>0</v>
      </c>
    </row>
    <row r="740" spans="1:47" s="202" customFormat="1">
      <c r="A740" s="272"/>
      <c r="B740" s="272"/>
      <c r="C740" s="203"/>
      <c r="D740" s="203"/>
      <c r="E740" s="204"/>
      <c r="F740" s="198"/>
      <c r="G740" s="198"/>
      <c r="H740" s="198"/>
      <c r="I740" s="198"/>
      <c r="J740" s="117"/>
      <c r="K740" s="113"/>
      <c r="L740" s="113"/>
      <c r="M740" s="113"/>
      <c r="N740" s="113"/>
      <c r="O740" s="113"/>
      <c r="P740" s="205"/>
      <c r="Q740" s="2">
        <f t="shared" si="160"/>
        <v>0</v>
      </c>
      <c r="R740" s="2">
        <f>IF(D740='User Input'!$C$1,1,0)</f>
        <v>0</v>
      </c>
      <c r="S740" s="2">
        <f t="shared" si="164"/>
        <v>0</v>
      </c>
      <c r="T740" s="2">
        <f t="shared" si="165"/>
        <v>0</v>
      </c>
      <c r="U740" s="2">
        <f t="shared" si="161"/>
        <v>0</v>
      </c>
      <c r="V740" s="2">
        <f t="shared" si="162"/>
        <v>0</v>
      </c>
      <c r="W740" s="9">
        <f t="shared" si="163"/>
        <v>0</v>
      </c>
      <c r="X740" s="221"/>
      <c r="Y740" s="276"/>
      <c r="Z740" s="226"/>
      <c r="AA740" s="235"/>
      <c r="AB740" s="206"/>
      <c r="AC740" s="198"/>
      <c r="AD740" s="198"/>
      <c r="AE740" s="198"/>
      <c r="AF740" s="198"/>
      <c r="AG740" s="216"/>
      <c r="AH740" s="199"/>
      <c r="AI740" s="197"/>
      <c r="AJ740" s="197"/>
      <c r="AK740" s="113"/>
      <c r="AL740" s="113"/>
      <c r="AM740" s="113"/>
      <c r="AN740" s="2">
        <f t="shared" si="166"/>
        <v>0</v>
      </c>
      <c r="AO740" s="2">
        <f t="shared" si="167"/>
        <v>0</v>
      </c>
      <c r="AP740" s="2">
        <f>IF(AA740='User Input'!$C$1,1,0)</f>
        <v>0</v>
      </c>
      <c r="AQ740" s="2">
        <f t="shared" ref="AQ740:AQ803" si="168">AP740+AQ739</f>
        <v>0</v>
      </c>
      <c r="AR740" s="2">
        <f t="shared" ref="AR740:AR803" si="169">IF(AQ740=AQ739,0,AQ740)</f>
        <v>0</v>
      </c>
      <c r="AS740" s="2">
        <f t="shared" ref="AS740:AS803" si="170">Z740</f>
        <v>0</v>
      </c>
      <c r="AT740" s="2">
        <f t="shared" ref="AT740:AT803" si="171">AB740</f>
        <v>0</v>
      </c>
      <c r="AU740" s="9">
        <f t="shared" ref="AU740:AU803" si="172">AG740</f>
        <v>0</v>
      </c>
    </row>
    <row r="741" spans="1:47" s="202" customFormat="1">
      <c r="A741" s="272"/>
      <c r="B741" s="272"/>
      <c r="C741" s="203"/>
      <c r="D741" s="203"/>
      <c r="E741" s="204"/>
      <c r="F741" s="198"/>
      <c r="G741" s="198"/>
      <c r="H741" s="198"/>
      <c r="I741" s="198"/>
      <c r="J741" s="117"/>
      <c r="K741" s="113"/>
      <c r="L741" s="113"/>
      <c r="M741" s="113"/>
      <c r="N741" s="113"/>
      <c r="O741" s="113"/>
      <c r="P741" s="205"/>
      <c r="Q741" s="2">
        <f t="shared" si="160"/>
        <v>0</v>
      </c>
      <c r="R741" s="2">
        <f>IF(D741='User Input'!$C$1,1,0)</f>
        <v>0</v>
      </c>
      <c r="S741" s="2">
        <f t="shared" si="164"/>
        <v>0</v>
      </c>
      <c r="T741" s="2">
        <f t="shared" si="165"/>
        <v>0</v>
      </c>
      <c r="U741" s="2">
        <f t="shared" si="161"/>
        <v>0</v>
      </c>
      <c r="V741" s="2">
        <f t="shared" si="162"/>
        <v>0</v>
      </c>
      <c r="W741" s="9">
        <f t="shared" si="163"/>
        <v>0</v>
      </c>
      <c r="X741" s="221"/>
      <c r="Y741" s="276"/>
      <c r="Z741" s="226"/>
      <c r="AA741" s="235"/>
      <c r="AB741" s="206"/>
      <c r="AC741" s="198"/>
      <c r="AD741" s="198"/>
      <c r="AE741" s="198"/>
      <c r="AF741" s="198"/>
      <c r="AG741" s="216"/>
      <c r="AH741" s="199"/>
      <c r="AI741" s="197"/>
      <c r="AJ741" s="197"/>
      <c r="AK741" s="113"/>
      <c r="AL741" s="113"/>
      <c r="AM741" s="113"/>
      <c r="AN741" s="2">
        <f t="shared" si="166"/>
        <v>0</v>
      </c>
      <c r="AO741" s="2">
        <f t="shared" si="167"/>
        <v>0</v>
      </c>
      <c r="AP741" s="2">
        <f>IF(AA741='User Input'!$C$1,1,0)</f>
        <v>0</v>
      </c>
      <c r="AQ741" s="2">
        <f t="shared" si="168"/>
        <v>0</v>
      </c>
      <c r="AR741" s="2">
        <f t="shared" si="169"/>
        <v>0</v>
      </c>
      <c r="AS741" s="2">
        <f t="shared" si="170"/>
        <v>0</v>
      </c>
      <c r="AT741" s="2">
        <f t="shared" si="171"/>
        <v>0</v>
      </c>
      <c r="AU741" s="9">
        <f t="shared" si="172"/>
        <v>0</v>
      </c>
    </row>
    <row r="742" spans="1:47" s="202" customFormat="1">
      <c r="A742" s="272"/>
      <c r="B742" s="272"/>
      <c r="C742" s="203"/>
      <c r="D742" s="203"/>
      <c r="E742" s="204"/>
      <c r="F742" s="198"/>
      <c r="G742" s="198"/>
      <c r="H742" s="198"/>
      <c r="I742" s="198"/>
      <c r="J742" s="117"/>
      <c r="K742" s="113"/>
      <c r="L742" s="113"/>
      <c r="M742" s="113"/>
      <c r="N742" s="113"/>
      <c r="O742" s="113"/>
      <c r="P742" s="205"/>
      <c r="Q742" s="2">
        <f t="shared" si="160"/>
        <v>0</v>
      </c>
      <c r="R742" s="2">
        <f>IF(D742='User Input'!$C$1,1,0)</f>
        <v>0</v>
      </c>
      <c r="S742" s="2">
        <f t="shared" si="164"/>
        <v>0</v>
      </c>
      <c r="T742" s="2">
        <f t="shared" si="165"/>
        <v>0</v>
      </c>
      <c r="U742" s="2">
        <f t="shared" si="161"/>
        <v>0</v>
      </c>
      <c r="V742" s="2">
        <f t="shared" si="162"/>
        <v>0</v>
      </c>
      <c r="W742" s="9">
        <f t="shared" si="163"/>
        <v>0</v>
      </c>
      <c r="X742" s="221"/>
      <c r="Y742" s="276"/>
      <c r="Z742" s="209"/>
      <c r="AA742" s="235"/>
      <c r="AB742" s="206"/>
      <c r="AC742" s="198"/>
      <c r="AD742" s="198"/>
      <c r="AE742" s="198"/>
      <c r="AF742" s="198"/>
      <c r="AG742" s="216"/>
      <c r="AH742" s="199"/>
      <c r="AI742" s="197"/>
      <c r="AJ742" s="197"/>
      <c r="AK742" s="113"/>
      <c r="AL742" s="113"/>
      <c r="AM742" s="113"/>
      <c r="AN742" s="2">
        <f t="shared" si="166"/>
        <v>0</v>
      </c>
      <c r="AO742" s="2">
        <f t="shared" si="167"/>
        <v>0</v>
      </c>
      <c r="AP742" s="2">
        <f>IF(AA742='User Input'!$C$1,1,0)</f>
        <v>0</v>
      </c>
      <c r="AQ742" s="2">
        <f t="shared" si="168"/>
        <v>0</v>
      </c>
      <c r="AR742" s="2">
        <f t="shared" si="169"/>
        <v>0</v>
      </c>
      <c r="AS742" s="2">
        <f t="shared" si="170"/>
        <v>0</v>
      </c>
      <c r="AT742" s="2">
        <f t="shared" si="171"/>
        <v>0</v>
      </c>
      <c r="AU742" s="9">
        <f t="shared" si="172"/>
        <v>0</v>
      </c>
    </row>
    <row r="743" spans="1:47" s="202" customFormat="1">
      <c r="A743" s="272"/>
      <c r="B743" s="272"/>
      <c r="C743" s="203"/>
      <c r="D743" s="203"/>
      <c r="E743" s="204"/>
      <c r="F743" s="198"/>
      <c r="G743" s="198"/>
      <c r="H743" s="198"/>
      <c r="I743" s="198"/>
      <c r="J743" s="117"/>
      <c r="K743" s="113"/>
      <c r="L743" s="113"/>
      <c r="M743" s="113"/>
      <c r="N743" s="113"/>
      <c r="O743" s="113"/>
      <c r="P743" s="205"/>
      <c r="Q743" s="2">
        <f t="shared" si="160"/>
        <v>0</v>
      </c>
      <c r="R743" s="2">
        <f>IF(D743='User Input'!$C$1,1,0)</f>
        <v>0</v>
      </c>
      <c r="S743" s="2">
        <f t="shared" si="164"/>
        <v>0</v>
      </c>
      <c r="T743" s="2">
        <f t="shared" si="165"/>
        <v>0</v>
      </c>
      <c r="U743" s="2">
        <f t="shared" si="161"/>
        <v>0</v>
      </c>
      <c r="V743" s="2">
        <f t="shared" si="162"/>
        <v>0</v>
      </c>
      <c r="W743" s="9">
        <f t="shared" si="163"/>
        <v>0</v>
      </c>
      <c r="X743" s="221"/>
      <c r="Y743" s="276"/>
      <c r="Z743" s="226"/>
      <c r="AA743" s="235"/>
      <c r="AB743" s="206"/>
      <c r="AC743" s="198"/>
      <c r="AD743" s="198"/>
      <c r="AE743" s="198"/>
      <c r="AF743" s="198"/>
      <c r="AG743" s="216"/>
      <c r="AH743" s="199"/>
      <c r="AI743" s="197"/>
      <c r="AJ743" s="197"/>
      <c r="AK743" s="113"/>
      <c r="AL743" s="113"/>
      <c r="AM743" s="113"/>
      <c r="AN743" s="2">
        <f t="shared" si="166"/>
        <v>0</v>
      </c>
      <c r="AO743" s="2">
        <f t="shared" si="167"/>
        <v>0</v>
      </c>
      <c r="AP743" s="2">
        <f>IF(AA743='User Input'!$C$1,1,0)</f>
        <v>0</v>
      </c>
      <c r="AQ743" s="2">
        <f t="shared" si="168"/>
        <v>0</v>
      </c>
      <c r="AR743" s="2">
        <f t="shared" si="169"/>
        <v>0</v>
      </c>
      <c r="AS743" s="2">
        <f t="shared" si="170"/>
        <v>0</v>
      </c>
      <c r="AT743" s="2">
        <f t="shared" si="171"/>
        <v>0</v>
      </c>
      <c r="AU743" s="9">
        <f t="shared" si="172"/>
        <v>0</v>
      </c>
    </row>
    <row r="744" spans="1:47" s="202" customFormat="1">
      <c r="A744" s="272"/>
      <c r="B744" s="272"/>
      <c r="C744" s="203"/>
      <c r="D744" s="203"/>
      <c r="E744" s="204"/>
      <c r="F744" s="198"/>
      <c r="G744" s="198"/>
      <c r="H744" s="198"/>
      <c r="I744" s="198"/>
      <c r="J744" s="117"/>
      <c r="K744" s="113"/>
      <c r="L744" s="113"/>
      <c r="M744" s="113"/>
      <c r="N744" s="113"/>
      <c r="O744" s="113"/>
      <c r="P744" s="205"/>
      <c r="Q744" s="2">
        <f t="shared" si="160"/>
        <v>0</v>
      </c>
      <c r="R744" s="2">
        <f>IF(D744='User Input'!$C$1,1,0)</f>
        <v>0</v>
      </c>
      <c r="S744" s="2">
        <f t="shared" si="164"/>
        <v>0</v>
      </c>
      <c r="T744" s="2">
        <f t="shared" si="165"/>
        <v>0</v>
      </c>
      <c r="U744" s="2">
        <f t="shared" si="161"/>
        <v>0</v>
      </c>
      <c r="V744" s="2">
        <f t="shared" si="162"/>
        <v>0</v>
      </c>
      <c r="W744" s="9">
        <f t="shared" si="163"/>
        <v>0</v>
      </c>
      <c r="X744" s="221"/>
      <c r="Y744" s="276"/>
      <c r="Z744" s="209"/>
      <c r="AA744" s="235"/>
      <c r="AB744" s="206"/>
      <c r="AC744" s="198"/>
      <c r="AD744" s="198"/>
      <c r="AE744" s="198"/>
      <c r="AF744" s="198"/>
      <c r="AG744" s="216"/>
      <c r="AH744" s="199"/>
      <c r="AI744" s="197"/>
      <c r="AJ744" s="197"/>
      <c r="AK744" s="113"/>
      <c r="AL744" s="113"/>
      <c r="AM744" s="113"/>
      <c r="AN744" s="2">
        <f t="shared" si="166"/>
        <v>0</v>
      </c>
      <c r="AO744" s="2">
        <f t="shared" si="167"/>
        <v>0</v>
      </c>
      <c r="AP744" s="2">
        <f>IF(AA744='User Input'!$C$1,1,0)</f>
        <v>0</v>
      </c>
      <c r="AQ744" s="2">
        <f t="shared" si="168"/>
        <v>0</v>
      </c>
      <c r="AR744" s="2">
        <f t="shared" si="169"/>
        <v>0</v>
      </c>
      <c r="AS744" s="2">
        <f t="shared" si="170"/>
        <v>0</v>
      </c>
      <c r="AT744" s="2">
        <f t="shared" si="171"/>
        <v>0</v>
      </c>
      <c r="AU744" s="9">
        <f t="shared" si="172"/>
        <v>0</v>
      </c>
    </row>
    <row r="745" spans="1:47" s="202" customFormat="1">
      <c r="A745" s="272"/>
      <c r="B745" s="272"/>
      <c r="C745" s="203"/>
      <c r="D745" s="203"/>
      <c r="E745" s="204"/>
      <c r="F745" s="198"/>
      <c r="G745" s="198"/>
      <c r="H745" s="198"/>
      <c r="I745" s="198"/>
      <c r="J745" s="117"/>
      <c r="K745" s="113"/>
      <c r="L745" s="113"/>
      <c r="M745" s="113"/>
      <c r="N745" s="113"/>
      <c r="O745" s="113"/>
      <c r="P745" s="205"/>
      <c r="Q745" s="2">
        <f t="shared" si="160"/>
        <v>0</v>
      </c>
      <c r="R745" s="2">
        <f>IF(D745='User Input'!$C$1,1,0)</f>
        <v>0</v>
      </c>
      <c r="S745" s="2">
        <f t="shared" si="164"/>
        <v>0</v>
      </c>
      <c r="T745" s="2">
        <f t="shared" si="165"/>
        <v>0</v>
      </c>
      <c r="U745" s="2">
        <f t="shared" si="161"/>
        <v>0</v>
      </c>
      <c r="V745" s="2">
        <f t="shared" si="162"/>
        <v>0</v>
      </c>
      <c r="W745" s="9">
        <f t="shared" si="163"/>
        <v>0</v>
      </c>
      <c r="X745" s="221"/>
      <c r="Y745" s="276"/>
      <c r="Z745" s="209"/>
      <c r="AA745" s="235"/>
      <c r="AB745" s="206"/>
      <c r="AC745" s="198"/>
      <c r="AD745" s="198"/>
      <c r="AE745" s="198"/>
      <c r="AF745" s="198"/>
      <c r="AG745" s="216"/>
      <c r="AH745" s="199"/>
      <c r="AI745" s="197"/>
      <c r="AJ745" s="197"/>
      <c r="AK745" s="113"/>
      <c r="AL745" s="113"/>
      <c r="AM745" s="113"/>
      <c r="AN745" s="2">
        <f t="shared" si="166"/>
        <v>0</v>
      </c>
      <c r="AO745" s="2">
        <f t="shared" si="167"/>
        <v>0</v>
      </c>
      <c r="AP745" s="2">
        <f>IF(AA745='User Input'!$C$1,1,0)</f>
        <v>0</v>
      </c>
      <c r="AQ745" s="2">
        <f t="shared" si="168"/>
        <v>0</v>
      </c>
      <c r="AR745" s="2">
        <f t="shared" si="169"/>
        <v>0</v>
      </c>
      <c r="AS745" s="2">
        <f t="shared" si="170"/>
        <v>0</v>
      </c>
      <c r="AT745" s="2">
        <f t="shared" si="171"/>
        <v>0</v>
      </c>
      <c r="AU745" s="9">
        <f t="shared" si="172"/>
        <v>0</v>
      </c>
    </row>
    <row r="746" spans="1:47" s="202" customFormat="1">
      <c r="A746" s="272"/>
      <c r="B746" s="272"/>
      <c r="C746" s="203"/>
      <c r="D746" s="203"/>
      <c r="E746" s="204"/>
      <c r="F746" s="198"/>
      <c r="G746" s="198"/>
      <c r="H746" s="198"/>
      <c r="I746" s="198"/>
      <c r="J746" s="117"/>
      <c r="K746" s="113"/>
      <c r="L746" s="113"/>
      <c r="M746" s="113"/>
      <c r="N746" s="113"/>
      <c r="O746" s="113"/>
      <c r="P746" s="205"/>
      <c r="Q746" s="2">
        <f t="shared" si="160"/>
        <v>0</v>
      </c>
      <c r="R746" s="2">
        <f>IF(D746='User Input'!$C$1,1,0)</f>
        <v>0</v>
      </c>
      <c r="S746" s="2">
        <f t="shared" si="164"/>
        <v>0</v>
      </c>
      <c r="T746" s="2">
        <f t="shared" si="165"/>
        <v>0</v>
      </c>
      <c r="U746" s="2">
        <f t="shared" si="161"/>
        <v>0</v>
      </c>
      <c r="V746" s="2">
        <f t="shared" si="162"/>
        <v>0</v>
      </c>
      <c r="W746" s="9">
        <f t="shared" si="163"/>
        <v>0</v>
      </c>
      <c r="X746" s="221"/>
      <c r="Y746" s="276"/>
      <c r="Z746" s="226"/>
      <c r="AA746" s="235"/>
      <c r="AB746" s="206"/>
      <c r="AC746" s="198"/>
      <c r="AD746" s="198"/>
      <c r="AE746" s="198"/>
      <c r="AF746" s="198"/>
      <c r="AG746" s="216"/>
      <c r="AH746" s="199"/>
      <c r="AI746" s="197"/>
      <c r="AJ746" s="197"/>
      <c r="AK746" s="113"/>
      <c r="AL746" s="113"/>
      <c r="AM746" s="113"/>
      <c r="AN746" s="2">
        <f t="shared" si="166"/>
        <v>0</v>
      </c>
      <c r="AO746" s="2">
        <f t="shared" si="167"/>
        <v>0</v>
      </c>
      <c r="AP746" s="2">
        <f>IF(AA746='User Input'!$C$1,1,0)</f>
        <v>0</v>
      </c>
      <c r="AQ746" s="2">
        <f t="shared" si="168"/>
        <v>0</v>
      </c>
      <c r="AR746" s="2">
        <f t="shared" si="169"/>
        <v>0</v>
      </c>
      <c r="AS746" s="2">
        <f t="shared" si="170"/>
        <v>0</v>
      </c>
      <c r="AT746" s="2">
        <f t="shared" si="171"/>
        <v>0</v>
      </c>
      <c r="AU746" s="9">
        <f t="shared" si="172"/>
        <v>0</v>
      </c>
    </row>
    <row r="747" spans="1:47" s="202" customFormat="1">
      <c r="A747" s="272"/>
      <c r="B747" s="272"/>
      <c r="C747" s="203"/>
      <c r="D747" s="203"/>
      <c r="E747" s="204"/>
      <c r="F747" s="198"/>
      <c r="G747" s="198"/>
      <c r="H747" s="198"/>
      <c r="I747" s="198"/>
      <c r="J747" s="117"/>
      <c r="K747" s="113"/>
      <c r="L747" s="113"/>
      <c r="M747" s="113"/>
      <c r="N747" s="113"/>
      <c r="O747" s="113"/>
      <c r="P747" s="205"/>
      <c r="Q747" s="2">
        <f t="shared" si="160"/>
        <v>0</v>
      </c>
      <c r="R747" s="2">
        <f>IF(D747='User Input'!$C$1,1,0)</f>
        <v>0</v>
      </c>
      <c r="S747" s="2">
        <f t="shared" si="164"/>
        <v>0</v>
      </c>
      <c r="T747" s="2">
        <f t="shared" si="165"/>
        <v>0</v>
      </c>
      <c r="U747" s="2">
        <f t="shared" si="161"/>
        <v>0</v>
      </c>
      <c r="V747" s="2">
        <f t="shared" si="162"/>
        <v>0</v>
      </c>
      <c r="W747" s="9">
        <f t="shared" si="163"/>
        <v>0</v>
      </c>
      <c r="X747" s="221"/>
      <c r="Y747" s="276"/>
      <c r="Z747" s="209"/>
      <c r="AA747" s="235"/>
      <c r="AB747" s="206"/>
      <c r="AC747" s="198"/>
      <c r="AD747" s="198"/>
      <c r="AE747" s="198"/>
      <c r="AF747" s="198"/>
      <c r="AG747" s="216"/>
      <c r="AH747" s="199"/>
      <c r="AI747" s="197"/>
      <c r="AJ747" s="197"/>
      <c r="AK747" s="113"/>
      <c r="AL747" s="113"/>
      <c r="AM747" s="113"/>
      <c r="AN747" s="2">
        <f t="shared" si="166"/>
        <v>0</v>
      </c>
      <c r="AO747" s="2">
        <f t="shared" si="167"/>
        <v>0</v>
      </c>
      <c r="AP747" s="2">
        <f>IF(AA747='User Input'!$C$1,1,0)</f>
        <v>0</v>
      </c>
      <c r="AQ747" s="2">
        <f t="shared" si="168"/>
        <v>0</v>
      </c>
      <c r="AR747" s="2">
        <f t="shared" si="169"/>
        <v>0</v>
      </c>
      <c r="AS747" s="2">
        <f t="shared" si="170"/>
        <v>0</v>
      </c>
      <c r="AT747" s="2">
        <f t="shared" si="171"/>
        <v>0</v>
      </c>
      <c r="AU747" s="9">
        <f t="shared" si="172"/>
        <v>0</v>
      </c>
    </row>
    <row r="748" spans="1:47" s="202" customFormat="1">
      <c r="A748" s="272"/>
      <c r="B748" s="272"/>
      <c r="C748" s="203"/>
      <c r="D748" s="203"/>
      <c r="E748" s="204"/>
      <c r="F748" s="198"/>
      <c r="G748" s="198"/>
      <c r="H748" s="198"/>
      <c r="I748" s="198"/>
      <c r="J748" s="117"/>
      <c r="K748" s="113"/>
      <c r="L748" s="113"/>
      <c r="M748" s="113"/>
      <c r="N748" s="113"/>
      <c r="O748" s="113"/>
      <c r="P748" s="205"/>
      <c r="Q748" s="2">
        <f t="shared" si="160"/>
        <v>0</v>
      </c>
      <c r="R748" s="2">
        <f>IF(D748='User Input'!$C$1,1,0)</f>
        <v>0</v>
      </c>
      <c r="S748" s="2">
        <f t="shared" si="164"/>
        <v>0</v>
      </c>
      <c r="T748" s="2">
        <f t="shared" si="165"/>
        <v>0</v>
      </c>
      <c r="U748" s="2">
        <f t="shared" si="161"/>
        <v>0</v>
      </c>
      <c r="V748" s="2">
        <f t="shared" si="162"/>
        <v>0</v>
      </c>
      <c r="W748" s="9">
        <f t="shared" si="163"/>
        <v>0</v>
      </c>
      <c r="X748" s="221"/>
      <c r="Y748" s="276"/>
      <c r="Z748" s="209"/>
      <c r="AA748" s="235"/>
      <c r="AB748" s="206"/>
      <c r="AC748" s="198"/>
      <c r="AD748" s="198"/>
      <c r="AE748" s="198"/>
      <c r="AF748" s="198"/>
      <c r="AG748" s="216"/>
      <c r="AH748" s="199"/>
      <c r="AI748" s="197"/>
      <c r="AJ748" s="197"/>
      <c r="AK748" s="113"/>
      <c r="AL748" s="113"/>
      <c r="AM748" s="113"/>
      <c r="AN748" s="2">
        <f t="shared" si="166"/>
        <v>0</v>
      </c>
      <c r="AO748" s="2">
        <f t="shared" si="167"/>
        <v>0</v>
      </c>
      <c r="AP748" s="2">
        <f>IF(AA748='User Input'!$C$1,1,0)</f>
        <v>0</v>
      </c>
      <c r="AQ748" s="2">
        <f t="shared" si="168"/>
        <v>0</v>
      </c>
      <c r="AR748" s="2">
        <f t="shared" si="169"/>
        <v>0</v>
      </c>
      <c r="AS748" s="2">
        <f t="shared" si="170"/>
        <v>0</v>
      </c>
      <c r="AT748" s="2">
        <f t="shared" si="171"/>
        <v>0</v>
      </c>
      <c r="AU748" s="9">
        <f t="shared" si="172"/>
        <v>0</v>
      </c>
    </row>
    <row r="749" spans="1:47" s="202" customFormat="1">
      <c r="A749" s="272"/>
      <c r="B749" s="272"/>
      <c r="C749" s="203"/>
      <c r="D749" s="203"/>
      <c r="E749" s="204"/>
      <c r="F749" s="198"/>
      <c r="G749" s="198"/>
      <c r="H749" s="198"/>
      <c r="I749" s="198"/>
      <c r="J749" s="117"/>
      <c r="K749" s="113"/>
      <c r="L749" s="113"/>
      <c r="M749" s="113"/>
      <c r="N749" s="113"/>
      <c r="O749" s="113"/>
      <c r="P749" s="205"/>
      <c r="Q749" s="2">
        <f t="shared" si="160"/>
        <v>0</v>
      </c>
      <c r="R749" s="2">
        <f>IF(D749='User Input'!$C$1,1,0)</f>
        <v>0</v>
      </c>
      <c r="S749" s="2">
        <f t="shared" si="164"/>
        <v>0</v>
      </c>
      <c r="T749" s="2">
        <f t="shared" si="165"/>
        <v>0</v>
      </c>
      <c r="U749" s="2">
        <f t="shared" si="161"/>
        <v>0</v>
      </c>
      <c r="V749" s="2">
        <f t="shared" si="162"/>
        <v>0</v>
      </c>
      <c r="W749" s="9">
        <f t="shared" si="163"/>
        <v>0</v>
      </c>
      <c r="X749" s="221"/>
      <c r="Y749" s="276"/>
      <c r="Z749" s="209"/>
      <c r="AA749" s="235"/>
      <c r="AB749" s="206"/>
      <c r="AC749" s="198"/>
      <c r="AD749" s="198"/>
      <c r="AE749" s="198"/>
      <c r="AF749" s="198"/>
      <c r="AG749" s="216"/>
      <c r="AH749" s="199"/>
      <c r="AI749" s="197"/>
      <c r="AJ749" s="197"/>
      <c r="AK749" s="113"/>
      <c r="AL749" s="113"/>
      <c r="AM749" s="113"/>
      <c r="AN749" s="2">
        <f t="shared" si="166"/>
        <v>0</v>
      </c>
      <c r="AO749" s="2">
        <f t="shared" si="167"/>
        <v>0</v>
      </c>
      <c r="AP749" s="2">
        <f>IF(AA749='User Input'!$C$1,1,0)</f>
        <v>0</v>
      </c>
      <c r="AQ749" s="2">
        <f t="shared" si="168"/>
        <v>0</v>
      </c>
      <c r="AR749" s="2">
        <f t="shared" si="169"/>
        <v>0</v>
      </c>
      <c r="AS749" s="2">
        <f t="shared" si="170"/>
        <v>0</v>
      </c>
      <c r="AT749" s="2">
        <f t="shared" si="171"/>
        <v>0</v>
      </c>
      <c r="AU749" s="9">
        <f t="shared" si="172"/>
        <v>0</v>
      </c>
    </row>
    <row r="750" spans="1:47" s="202" customFormat="1">
      <c r="A750" s="272"/>
      <c r="B750" s="272"/>
      <c r="C750" s="203"/>
      <c r="D750" s="203"/>
      <c r="E750" s="204"/>
      <c r="F750" s="198"/>
      <c r="G750" s="198"/>
      <c r="H750" s="198"/>
      <c r="I750" s="198"/>
      <c r="J750" s="117"/>
      <c r="K750" s="113"/>
      <c r="L750" s="113"/>
      <c r="M750" s="113"/>
      <c r="N750" s="113"/>
      <c r="O750" s="113"/>
      <c r="P750" s="205"/>
      <c r="Q750" s="2">
        <f t="shared" si="160"/>
        <v>0</v>
      </c>
      <c r="R750" s="2">
        <f>IF(D750='User Input'!$C$1,1,0)</f>
        <v>0</v>
      </c>
      <c r="S750" s="2">
        <f t="shared" si="164"/>
        <v>0</v>
      </c>
      <c r="T750" s="2">
        <f t="shared" si="165"/>
        <v>0</v>
      </c>
      <c r="U750" s="2">
        <f t="shared" si="161"/>
        <v>0</v>
      </c>
      <c r="V750" s="2">
        <f t="shared" si="162"/>
        <v>0</v>
      </c>
      <c r="W750" s="9">
        <f t="shared" si="163"/>
        <v>0</v>
      </c>
      <c r="X750" s="221"/>
      <c r="Y750" s="276"/>
      <c r="Z750" s="209"/>
      <c r="AA750" s="235"/>
      <c r="AB750" s="206"/>
      <c r="AC750" s="198"/>
      <c r="AD750" s="198"/>
      <c r="AE750" s="198"/>
      <c r="AF750" s="198"/>
      <c r="AG750" s="216"/>
      <c r="AH750" s="199"/>
      <c r="AI750" s="197"/>
      <c r="AJ750" s="197"/>
      <c r="AK750" s="113"/>
      <c r="AL750" s="113"/>
      <c r="AM750" s="113"/>
      <c r="AN750" s="2">
        <f t="shared" si="166"/>
        <v>0</v>
      </c>
      <c r="AO750" s="2">
        <f t="shared" si="167"/>
        <v>0</v>
      </c>
      <c r="AP750" s="2">
        <f>IF(AA750='User Input'!$C$1,1,0)</f>
        <v>0</v>
      </c>
      <c r="AQ750" s="2">
        <f t="shared" si="168"/>
        <v>0</v>
      </c>
      <c r="AR750" s="2">
        <f t="shared" si="169"/>
        <v>0</v>
      </c>
      <c r="AS750" s="2">
        <f t="shared" si="170"/>
        <v>0</v>
      </c>
      <c r="AT750" s="2">
        <f t="shared" si="171"/>
        <v>0</v>
      </c>
      <c r="AU750" s="9">
        <f t="shared" si="172"/>
        <v>0</v>
      </c>
    </row>
    <row r="751" spans="1:47" s="202" customFormat="1">
      <c r="A751" s="272"/>
      <c r="B751" s="272"/>
      <c r="C751" s="203"/>
      <c r="D751" s="203"/>
      <c r="E751" s="204"/>
      <c r="F751" s="198"/>
      <c r="G751" s="198"/>
      <c r="H751" s="198"/>
      <c r="I751" s="198"/>
      <c r="J751" s="117"/>
      <c r="K751" s="113"/>
      <c r="L751" s="113"/>
      <c r="M751" s="113"/>
      <c r="N751" s="113"/>
      <c r="O751" s="113"/>
      <c r="P751" s="205"/>
      <c r="Q751" s="2">
        <f t="shared" si="160"/>
        <v>0</v>
      </c>
      <c r="R751" s="2">
        <f>IF(D751='User Input'!$C$1,1,0)</f>
        <v>0</v>
      </c>
      <c r="S751" s="2">
        <f t="shared" si="164"/>
        <v>0</v>
      </c>
      <c r="T751" s="2">
        <f t="shared" si="165"/>
        <v>0</v>
      </c>
      <c r="U751" s="2">
        <f t="shared" si="161"/>
        <v>0</v>
      </c>
      <c r="V751" s="2">
        <f t="shared" si="162"/>
        <v>0</v>
      </c>
      <c r="W751" s="9">
        <f t="shared" si="163"/>
        <v>0</v>
      </c>
      <c r="X751" s="221"/>
      <c r="Y751" s="276"/>
      <c r="Z751" s="209"/>
      <c r="AA751" s="235"/>
      <c r="AB751" s="206"/>
      <c r="AC751" s="198"/>
      <c r="AD751" s="198"/>
      <c r="AE751" s="198"/>
      <c r="AF751" s="198"/>
      <c r="AG751" s="216"/>
      <c r="AH751" s="199"/>
      <c r="AI751" s="197"/>
      <c r="AJ751" s="197"/>
      <c r="AK751" s="113"/>
      <c r="AL751" s="113"/>
      <c r="AM751" s="113"/>
      <c r="AN751" s="2">
        <f t="shared" si="166"/>
        <v>0</v>
      </c>
      <c r="AO751" s="2">
        <f t="shared" si="167"/>
        <v>0</v>
      </c>
      <c r="AP751" s="2">
        <f>IF(AA751='User Input'!$C$1,1,0)</f>
        <v>0</v>
      </c>
      <c r="AQ751" s="2">
        <f t="shared" si="168"/>
        <v>0</v>
      </c>
      <c r="AR751" s="2">
        <f t="shared" si="169"/>
        <v>0</v>
      </c>
      <c r="AS751" s="2">
        <f t="shared" si="170"/>
        <v>0</v>
      </c>
      <c r="AT751" s="2">
        <f t="shared" si="171"/>
        <v>0</v>
      </c>
      <c r="AU751" s="9">
        <f t="shared" si="172"/>
        <v>0</v>
      </c>
    </row>
    <row r="752" spans="1:47" s="202" customFormat="1">
      <c r="A752" s="272"/>
      <c r="B752" s="272"/>
      <c r="C752" s="203"/>
      <c r="D752" s="203"/>
      <c r="E752" s="204"/>
      <c r="F752" s="198"/>
      <c r="G752" s="198"/>
      <c r="H752" s="198"/>
      <c r="I752" s="198"/>
      <c r="J752" s="117"/>
      <c r="K752" s="113"/>
      <c r="L752" s="113"/>
      <c r="M752" s="113"/>
      <c r="N752" s="113"/>
      <c r="O752" s="113"/>
      <c r="P752" s="205"/>
      <c r="Q752" s="2">
        <f t="shared" si="160"/>
        <v>0</v>
      </c>
      <c r="R752" s="2">
        <f>IF(D752='User Input'!$C$1,1,0)</f>
        <v>0</v>
      </c>
      <c r="S752" s="2">
        <f t="shared" si="164"/>
        <v>0</v>
      </c>
      <c r="T752" s="2">
        <f t="shared" si="165"/>
        <v>0</v>
      </c>
      <c r="U752" s="2">
        <f t="shared" si="161"/>
        <v>0</v>
      </c>
      <c r="V752" s="2">
        <f t="shared" si="162"/>
        <v>0</v>
      </c>
      <c r="W752" s="9">
        <f t="shared" si="163"/>
        <v>0</v>
      </c>
      <c r="X752" s="221"/>
      <c r="Y752" s="276"/>
      <c r="Z752" s="209"/>
      <c r="AA752" s="235"/>
      <c r="AB752" s="206"/>
      <c r="AC752" s="198"/>
      <c r="AD752" s="198"/>
      <c r="AE752" s="198"/>
      <c r="AF752" s="198"/>
      <c r="AG752" s="216"/>
      <c r="AH752" s="199"/>
      <c r="AI752" s="197"/>
      <c r="AJ752" s="197"/>
      <c r="AK752" s="113"/>
      <c r="AL752" s="113"/>
      <c r="AM752" s="113"/>
      <c r="AN752" s="2">
        <f t="shared" si="166"/>
        <v>0</v>
      </c>
      <c r="AO752" s="2">
        <f t="shared" si="167"/>
        <v>0</v>
      </c>
      <c r="AP752" s="2">
        <f>IF(AA752='User Input'!$C$1,1,0)</f>
        <v>0</v>
      </c>
      <c r="AQ752" s="2">
        <f t="shared" si="168"/>
        <v>0</v>
      </c>
      <c r="AR752" s="2">
        <f t="shared" si="169"/>
        <v>0</v>
      </c>
      <c r="AS752" s="2">
        <f t="shared" si="170"/>
        <v>0</v>
      </c>
      <c r="AT752" s="2">
        <f t="shared" si="171"/>
        <v>0</v>
      </c>
      <c r="AU752" s="9">
        <f t="shared" si="172"/>
        <v>0</v>
      </c>
    </row>
    <row r="753" spans="1:47" s="202" customFormat="1">
      <c r="A753" s="272"/>
      <c r="B753" s="272"/>
      <c r="C753" s="203"/>
      <c r="D753" s="203"/>
      <c r="E753" s="204"/>
      <c r="F753" s="198"/>
      <c r="G753" s="198"/>
      <c r="H753" s="198"/>
      <c r="I753" s="198"/>
      <c r="J753" s="117"/>
      <c r="K753" s="113"/>
      <c r="L753" s="113"/>
      <c r="M753" s="113"/>
      <c r="N753" s="113"/>
      <c r="O753" s="113"/>
      <c r="P753" s="205"/>
      <c r="Q753" s="2">
        <f t="shared" si="160"/>
        <v>0</v>
      </c>
      <c r="R753" s="2">
        <f>IF(D753='User Input'!$C$1,1,0)</f>
        <v>0</v>
      </c>
      <c r="S753" s="2">
        <f t="shared" si="164"/>
        <v>0</v>
      </c>
      <c r="T753" s="2">
        <f t="shared" si="165"/>
        <v>0</v>
      </c>
      <c r="U753" s="2">
        <f t="shared" si="161"/>
        <v>0</v>
      </c>
      <c r="V753" s="2">
        <f t="shared" si="162"/>
        <v>0</v>
      </c>
      <c r="W753" s="9">
        <f t="shared" si="163"/>
        <v>0</v>
      </c>
      <c r="X753" s="221"/>
      <c r="Y753" s="276"/>
      <c r="Z753" s="209"/>
      <c r="AA753" s="235"/>
      <c r="AB753" s="206"/>
      <c r="AC753" s="198"/>
      <c r="AD753" s="198"/>
      <c r="AE753" s="198"/>
      <c r="AF753" s="198"/>
      <c r="AG753" s="216"/>
      <c r="AH753" s="199"/>
      <c r="AI753" s="197"/>
      <c r="AJ753" s="197"/>
      <c r="AK753" s="113"/>
      <c r="AL753" s="113"/>
      <c r="AM753" s="113"/>
      <c r="AN753" s="2">
        <f t="shared" si="166"/>
        <v>0</v>
      </c>
      <c r="AO753" s="2">
        <f t="shared" si="167"/>
        <v>0</v>
      </c>
      <c r="AP753" s="2">
        <f>IF(AA753='User Input'!$C$1,1,0)</f>
        <v>0</v>
      </c>
      <c r="AQ753" s="2">
        <f t="shared" si="168"/>
        <v>0</v>
      </c>
      <c r="AR753" s="2">
        <f t="shared" si="169"/>
        <v>0</v>
      </c>
      <c r="AS753" s="2">
        <f t="shared" si="170"/>
        <v>0</v>
      </c>
      <c r="AT753" s="2">
        <f t="shared" si="171"/>
        <v>0</v>
      </c>
      <c r="AU753" s="9">
        <f t="shared" si="172"/>
        <v>0</v>
      </c>
    </row>
    <row r="754" spans="1:47" s="202" customFormat="1">
      <c r="A754" s="272"/>
      <c r="B754" s="272"/>
      <c r="C754" s="203"/>
      <c r="D754" s="203"/>
      <c r="E754" s="204"/>
      <c r="F754" s="198"/>
      <c r="G754" s="198"/>
      <c r="H754" s="198"/>
      <c r="I754" s="198"/>
      <c r="J754" s="117"/>
      <c r="K754" s="113"/>
      <c r="L754" s="113"/>
      <c r="M754" s="113"/>
      <c r="N754" s="113"/>
      <c r="O754" s="113"/>
      <c r="P754" s="205"/>
      <c r="Q754" s="2">
        <f t="shared" si="160"/>
        <v>0</v>
      </c>
      <c r="R754" s="2">
        <f>IF(D754='User Input'!$C$1,1,0)</f>
        <v>0</v>
      </c>
      <c r="S754" s="2">
        <f t="shared" si="164"/>
        <v>0</v>
      </c>
      <c r="T754" s="2">
        <f t="shared" si="165"/>
        <v>0</v>
      </c>
      <c r="U754" s="2">
        <f t="shared" si="161"/>
        <v>0</v>
      </c>
      <c r="V754" s="2">
        <f t="shared" si="162"/>
        <v>0</v>
      </c>
      <c r="W754" s="9">
        <f t="shared" si="163"/>
        <v>0</v>
      </c>
      <c r="X754" s="221"/>
      <c r="Y754" s="276"/>
      <c r="Z754" s="209"/>
      <c r="AA754" s="235"/>
      <c r="AB754" s="206"/>
      <c r="AC754" s="198"/>
      <c r="AD754" s="198"/>
      <c r="AE754" s="198"/>
      <c r="AF754" s="198"/>
      <c r="AG754" s="216"/>
      <c r="AH754" s="199"/>
      <c r="AI754" s="197"/>
      <c r="AJ754" s="197"/>
      <c r="AK754" s="113"/>
      <c r="AL754" s="113"/>
      <c r="AM754" s="113"/>
      <c r="AN754" s="2">
        <f t="shared" si="166"/>
        <v>0</v>
      </c>
      <c r="AO754" s="2">
        <f t="shared" si="167"/>
        <v>0</v>
      </c>
      <c r="AP754" s="2">
        <f>IF(AA754='User Input'!$C$1,1,0)</f>
        <v>0</v>
      </c>
      <c r="AQ754" s="2">
        <f t="shared" si="168"/>
        <v>0</v>
      </c>
      <c r="AR754" s="2">
        <f t="shared" si="169"/>
        <v>0</v>
      </c>
      <c r="AS754" s="2">
        <f t="shared" si="170"/>
        <v>0</v>
      </c>
      <c r="AT754" s="2">
        <f t="shared" si="171"/>
        <v>0</v>
      </c>
      <c r="AU754" s="9">
        <f t="shared" si="172"/>
        <v>0</v>
      </c>
    </row>
    <row r="755" spans="1:47" s="202" customFormat="1">
      <c r="A755" s="272"/>
      <c r="B755" s="272"/>
      <c r="C755" s="203"/>
      <c r="D755" s="203"/>
      <c r="E755" s="204"/>
      <c r="F755" s="198"/>
      <c r="G755" s="198"/>
      <c r="H755" s="198"/>
      <c r="I755" s="198"/>
      <c r="J755" s="117"/>
      <c r="K755" s="113"/>
      <c r="L755" s="113"/>
      <c r="M755" s="113"/>
      <c r="N755" s="113"/>
      <c r="O755" s="113"/>
      <c r="P755" s="205"/>
      <c r="Q755" s="2">
        <f t="shared" si="160"/>
        <v>0</v>
      </c>
      <c r="R755" s="2">
        <f>IF(D755='User Input'!$C$1,1,0)</f>
        <v>0</v>
      </c>
      <c r="S755" s="2">
        <f t="shared" si="164"/>
        <v>0</v>
      </c>
      <c r="T755" s="2">
        <f t="shared" si="165"/>
        <v>0</v>
      </c>
      <c r="U755" s="2">
        <f t="shared" si="161"/>
        <v>0</v>
      </c>
      <c r="V755" s="2">
        <f t="shared" si="162"/>
        <v>0</v>
      </c>
      <c r="W755" s="9">
        <f t="shared" si="163"/>
        <v>0</v>
      </c>
      <c r="X755" s="221"/>
      <c r="Y755" s="276"/>
      <c r="Z755" s="226"/>
      <c r="AA755" s="235"/>
      <c r="AB755" s="206"/>
      <c r="AC755" s="198"/>
      <c r="AD755" s="198"/>
      <c r="AE755" s="198"/>
      <c r="AF755" s="198"/>
      <c r="AG755" s="216"/>
      <c r="AH755" s="199"/>
      <c r="AI755" s="197"/>
      <c r="AJ755" s="197"/>
      <c r="AK755" s="113"/>
      <c r="AL755" s="113"/>
      <c r="AM755" s="113"/>
      <c r="AN755" s="2">
        <f t="shared" si="166"/>
        <v>0</v>
      </c>
      <c r="AO755" s="2">
        <f t="shared" si="167"/>
        <v>0</v>
      </c>
      <c r="AP755" s="2">
        <f>IF(AA755='User Input'!$C$1,1,0)</f>
        <v>0</v>
      </c>
      <c r="AQ755" s="2">
        <f t="shared" si="168"/>
        <v>0</v>
      </c>
      <c r="AR755" s="2">
        <f t="shared" si="169"/>
        <v>0</v>
      </c>
      <c r="AS755" s="2">
        <f t="shared" si="170"/>
        <v>0</v>
      </c>
      <c r="AT755" s="2">
        <f t="shared" si="171"/>
        <v>0</v>
      </c>
      <c r="AU755" s="9">
        <f t="shared" si="172"/>
        <v>0</v>
      </c>
    </row>
    <row r="756" spans="1:47" s="202" customFormat="1">
      <c r="A756" s="272"/>
      <c r="B756" s="272"/>
      <c r="C756" s="203"/>
      <c r="D756" s="203"/>
      <c r="E756" s="204"/>
      <c r="F756" s="198"/>
      <c r="G756" s="198"/>
      <c r="H756" s="198"/>
      <c r="I756" s="198"/>
      <c r="J756" s="117"/>
      <c r="K756" s="113"/>
      <c r="L756" s="113"/>
      <c r="M756" s="113"/>
      <c r="N756" s="113"/>
      <c r="O756" s="113"/>
      <c r="P756" s="205"/>
      <c r="Q756" s="2">
        <f t="shared" si="160"/>
        <v>0</v>
      </c>
      <c r="R756" s="2">
        <f>IF(D756='User Input'!$C$1,1,0)</f>
        <v>0</v>
      </c>
      <c r="S756" s="2">
        <f t="shared" si="164"/>
        <v>0</v>
      </c>
      <c r="T756" s="2">
        <f t="shared" si="165"/>
        <v>0</v>
      </c>
      <c r="U756" s="2">
        <f t="shared" si="161"/>
        <v>0</v>
      </c>
      <c r="V756" s="2">
        <f t="shared" si="162"/>
        <v>0</v>
      </c>
      <c r="W756" s="9">
        <f t="shared" si="163"/>
        <v>0</v>
      </c>
      <c r="X756" s="221"/>
      <c r="Y756" s="276"/>
      <c r="Z756" s="226"/>
      <c r="AA756" s="235"/>
      <c r="AB756" s="206"/>
      <c r="AC756" s="198"/>
      <c r="AD756" s="198"/>
      <c r="AE756" s="198"/>
      <c r="AF756" s="198"/>
      <c r="AG756" s="216"/>
      <c r="AH756" s="199"/>
      <c r="AI756" s="197"/>
      <c r="AJ756" s="197"/>
      <c r="AK756" s="113"/>
      <c r="AL756" s="113"/>
      <c r="AM756" s="113"/>
      <c r="AN756" s="2">
        <f t="shared" si="166"/>
        <v>0</v>
      </c>
      <c r="AO756" s="2">
        <f t="shared" si="167"/>
        <v>0</v>
      </c>
      <c r="AP756" s="2">
        <f>IF(AA756='User Input'!$C$1,1,0)</f>
        <v>0</v>
      </c>
      <c r="AQ756" s="2">
        <f t="shared" si="168"/>
        <v>0</v>
      </c>
      <c r="AR756" s="2">
        <f t="shared" si="169"/>
        <v>0</v>
      </c>
      <c r="AS756" s="2">
        <f t="shared" si="170"/>
        <v>0</v>
      </c>
      <c r="AT756" s="2">
        <f t="shared" si="171"/>
        <v>0</v>
      </c>
      <c r="AU756" s="9">
        <f t="shared" si="172"/>
        <v>0</v>
      </c>
    </row>
    <row r="757" spans="1:47" s="202" customFormat="1">
      <c r="A757" s="272"/>
      <c r="B757" s="272"/>
      <c r="C757" s="203"/>
      <c r="D757" s="203"/>
      <c r="E757" s="204"/>
      <c r="F757" s="198"/>
      <c r="G757" s="198"/>
      <c r="H757" s="198"/>
      <c r="I757" s="198"/>
      <c r="J757" s="117"/>
      <c r="K757" s="113"/>
      <c r="L757" s="113"/>
      <c r="M757" s="113"/>
      <c r="N757" s="113"/>
      <c r="O757" s="113"/>
      <c r="P757" s="205"/>
      <c r="Q757" s="2">
        <f t="shared" si="160"/>
        <v>0</v>
      </c>
      <c r="R757" s="2">
        <f>IF(D757='User Input'!$C$1,1,0)</f>
        <v>0</v>
      </c>
      <c r="S757" s="2">
        <f t="shared" si="164"/>
        <v>0</v>
      </c>
      <c r="T757" s="2">
        <f t="shared" si="165"/>
        <v>0</v>
      </c>
      <c r="U757" s="2">
        <f t="shared" si="161"/>
        <v>0</v>
      </c>
      <c r="V757" s="2">
        <f t="shared" si="162"/>
        <v>0</v>
      </c>
      <c r="W757" s="9">
        <f t="shared" si="163"/>
        <v>0</v>
      </c>
      <c r="X757" s="221"/>
      <c r="Y757" s="276"/>
      <c r="Z757" s="226"/>
      <c r="AA757" s="235"/>
      <c r="AB757" s="206"/>
      <c r="AC757" s="198"/>
      <c r="AD757" s="198"/>
      <c r="AE757" s="198"/>
      <c r="AF757" s="198"/>
      <c r="AG757" s="216"/>
      <c r="AH757" s="199"/>
      <c r="AI757" s="197"/>
      <c r="AJ757" s="197"/>
      <c r="AK757" s="113"/>
      <c r="AL757" s="113"/>
      <c r="AM757" s="113"/>
      <c r="AN757" s="2">
        <f t="shared" si="166"/>
        <v>0</v>
      </c>
      <c r="AO757" s="2">
        <f t="shared" si="167"/>
        <v>0</v>
      </c>
      <c r="AP757" s="2">
        <f>IF(AA757='User Input'!$C$1,1,0)</f>
        <v>0</v>
      </c>
      <c r="AQ757" s="2">
        <f t="shared" si="168"/>
        <v>0</v>
      </c>
      <c r="AR757" s="2">
        <f t="shared" si="169"/>
        <v>0</v>
      </c>
      <c r="AS757" s="2">
        <f t="shared" si="170"/>
        <v>0</v>
      </c>
      <c r="AT757" s="2">
        <f t="shared" si="171"/>
        <v>0</v>
      </c>
      <c r="AU757" s="9">
        <f t="shared" si="172"/>
        <v>0</v>
      </c>
    </row>
    <row r="758" spans="1:47" s="202" customFormat="1">
      <c r="A758" s="272"/>
      <c r="B758" s="272"/>
      <c r="C758" s="203"/>
      <c r="D758" s="203"/>
      <c r="E758" s="204"/>
      <c r="F758" s="198"/>
      <c r="G758" s="198"/>
      <c r="H758" s="198"/>
      <c r="I758" s="198"/>
      <c r="J758" s="117"/>
      <c r="K758" s="113"/>
      <c r="L758" s="113"/>
      <c r="M758" s="113"/>
      <c r="N758" s="113"/>
      <c r="O758" s="113"/>
      <c r="P758" s="205"/>
      <c r="Q758" s="2">
        <f t="shared" si="160"/>
        <v>0</v>
      </c>
      <c r="R758" s="2">
        <f>IF(D758='User Input'!$C$1,1,0)</f>
        <v>0</v>
      </c>
      <c r="S758" s="2">
        <f t="shared" si="164"/>
        <v>0</v>
      </c>
      <c r="T758" s="2">
        <f t="shared" si="165"/>
        <v>0</v>
      </c>
      <c r="U758" s="2">
        <f t="shared" si="161"/>
        <v>0</v>
      </c>
      <c r="V758" s="2">
        <f t="shared" si="162"/>
        <v>0</v>
      </c>
      <c r="W758" s="9">
        <f t="shared" si="163"/>
        <v>0</v>
      </c>
      <c r="X758" s="221"/>
      <c r="Y758" s="276"/>
      <c r="Z758" s="226"/>
      <c r="AA758" s="235"/>
      <c r="AB758" s="206"/>
      <c r="AC758" s="198"/>
      <c r="AD758" s="198"/>
      <c r="AE758" s="198"/>
      <c r="AF758" s="198"/>
      <c r="AG758" s="216"/>
      <c r="AH758" s="199"/>
      <c r="AI758" s="197"/>
      <c r="AJ758" s="197"/>
      <c r="AK758" s="113"/>
      <c r="AL758" s="113"/>
      <c r="AM758" s="113"/>
      <c r="AN758" s="2">
        <f t="shared" si="166"/>
        <v>0</v>
      </c>
      <c r="AO758" s="2">
        <f t="shared" si="167"/>
        <v>0</v>
      </c>
      <c r="AP758" s="2">
        <f>IF(AA758='User Input'!$C$1,1,0)</f>
        <v>0</v>
      </c>
      <c r="AQ758" s="2">
        <f t="shared" si="168"/>
        <v>0</v>
      </c>
      <c r="AR758" s="2">
        <f t="shared" si="169"/>
        <v>0</v>
      </c>
      <c r="AS758" s="2">
        <f t="shared" si="170"/>
        <v>0</v>
      </c>
      <c r="AT758" s="2">
        <f t="shared" si="171"/>
        <v>0</v>
      </c>
      <c r="AU758" s="9">
        <f t="shared" si="172"/>
        <v>0</v>
      </c>
    </row>
    <row r="759" spans="1:47" s="202" customFormat="1">
      <c r="A759" s="272"/>
      <c r="B759" s="272"/>
      <c r="C759" s="203"/>
      <c r="D759" s="203"/>
      <c r="E759" s="204"/>
      <c r="F759" s="198"/>
      <c r="G759" s="198"/>
      <c r="H759" s="198"/>
      <c r="I759" s="198"/>
      <c r="J759" s="117"/>
      <c r="K759" s="113"/>
      <c r="L759" s="113"/>
      <c r="M759" s="113"/>
      <c r="N759" s="113"/>
      <c r="O759" s="113"/>
      <c r="P759" s="205"/>
      <c r="Q759" s="2">
        <f t="shared" si="160"/>
        <v>0</v>
      </c>
      <c r="R759" s="2">
        <f>IF(D759='User Input'!$C$1,1,0)</f>
        <v>0</v>
      </c>
      <c r="S759" s="2">
        <f t="shared" si="164"/>
        <v>0</v>
      </c>
      <c r="T759" s="2">
        <f t="shared" si="165"/>
        <v>0</v>
      </c>
      <c r="U759" s="2">
        <f t="shared" si="161"/>
        <v>0</v>
      </c>
      <c r="V759" s="2">
        <f t="shared" si="162"/>
        <v>0</v>
      </c>
      <c r="W759" s="9">
        <f t="shared" si="163"/>
        <v>0</v>
      </c>
      <c r="X759" s="221"/>
      <c r="Y759" s="276"/>
      <c r="Z759" s="209"/>
      <c r="AA759" s="235"/>
      <c r="AB759" s="206"/>
      <c r="AC759" s="198"/>
      <c r="AD759" s="198"/>
      <c r="AE759" s="198"/>
      <c r="AF759" s="198"/>
      <c r="AG759" s="216"/>
      <c r="AH759" s="199"/>
      <c r="AI759" s="197"/>
      <c r="AJ759" s="197"/>
      <c r="AK759" s="113"/>
      <c r="AL759" s="113"/>
      <c r="AM759" s="113"/>
      <c r="AN759" s="2">
        <f t="shared" si="166"/>
        <v>0</v>
      </c>
      <c r="AO759" s="2">
        <f t="shared" si="167"/>
        <v>0</v>
      </c>
      <c r="AP759" s="2">
        <f>IF(AA759='User Input'!$C$1,1,0)</f>
        <v>0</v>
      </c>
      <c r="AQ759" s="2">
        <f t="shared" si="168"/>
        <v>0</v>
      </c>
      <c r="AR759" s="2">
        <f t="shared" si="169"/>
        <v>0</v>
      </c>
      <c r="AS759" s="2">
        <f t="shared" si="170"/>
        <v>0</v>
      </c>
      <c r="AT759" s="2">
        <f t="shared" si="171"/>
        <v>0</v>
      </c>
      <c r="AU759" s="9">
        <f t="shared" si="172"/>
        <v>0</v>
      </c>
    </row>
    <row r="760" spans="1:47" s="202" customFormat="1">
      <c r="A760" s="272"/>
      <c r="B760" s="272"/>
      <c r="C760" s="203"/>
      <c r="D760" s="203"/>
      <c r="E760" s="204"/>
      <c r="F760" s="198"/>
      <c r="G760" s="198"/>
      <c r="H760" s="198"/>
      <c r="I760" s="198"/>
      <c r="J760" s="117"/>
      <c r="K760" s="113"/>
      <c r="L760" s="113"/>
      <c r="M760" s="113"/>
      <c r="N760" s="113"/>
      <c r="O760" s="113"/>
      <c r="P760" s="205"/>
      <c r="Q760" s="2">
        <f t="shared" si="160"/>
        <v>0</v>
      </c>
      <c r="R760" s="2">
        <f>IF(D760='User Input'!$C$1,1,0)</f>
        <v>0</v>
      </c>
      <c r="S760" s="2">
        <f t="shared" si="164"/>
        <v>0</v>
      </c>
      <c r="T760" s="2">
        <f t="shared" si="165"/>
        <v>0</v>
      </c>
      <c r="U760" s="2">
        <f t="shared" si="161"/>
        <v>0</v>
      </c>
      <c r="V760" s="2">
        <f t="shared" si="162"/>
        <v>0</v>
      </c>
      <c r="W760" s="9">
        <f t="shared" si="163"/>
        <v>0</v>
      </c>
      <c r="X760" s="221"/>
      <c r="Y760" s="276"/>
      <c r="Z760" s="209"/>
      <c r="AA760" s="235"/>
      <c r="AB760" s="206"/>
      <c r="AC760" s="198"/>
      <c r="AD760" s="198"/>
      <c r="AE760" s="198"/>
      <c r="AF760" s="198"/>
      <c r="AG760" s="216"/>
      <c r="AH760" s="199"/>
      <c r="AI760" s="197"/>
      <c r="AJ760" s="197"/>
      <c r="AK760" s="113"/>
      <c r="AL760" s="113"/>
      <c r="AM760" s="113"/>
      <c r="AN760" s="2">
        <f t="shared" si="166"/>
        <v>0</v>
      </c>
      <c r="AO760" s="2">
        <f t="shared" si="167"/>
        <v>0</v>
      </c>
      <c r="AP760" s="2">
        <f>IF(AA760='User Input'!$C$1,1,0)</f>
        <v>0</v>
      </c>
      <c r="AQ760" s="2">
        <f t="shared" si="168"/>
        <v>0</v>
      </c>
      <c r="AR760" s="2">
        <f t="shared" si="169"/>
        <v>0</v>
      </c>
      <c r="AS760" s="2">
        <f t="shared" si="170"/>
        <v>0</v>
      </c>
      <c r="AT760" s="2">
        <f t="shared" si="171"/>
        <v>0</v>
      </c>
      <c r="AU760" s="9">
        <f t="shared" si="172"/>
        <v>0</v>
      </c>
    </row>
    <row r="761" spans="1:47" s="202" customFormat="1">
      <c r="A761" s="272"/>
      <c r="B761" s="272"/>
      <c r="C761" s="203"/>
      <c r="D761" s="203"/>
      <c r="E761" s="204"/>
      <c r="F761" s="198"/>
      <c r="G761" s="198"/>
      <c r="H761" s="198"/>
      <c r="I761" s="198"/>
      <c r="J761" s="117"/>
      <c r="K761" s="113"/>
      <c r="L761" s="113"/>
      <c r="M761" s="113"/>
      <c r="N761" s="113"/>
      <c r="O761" s="113"/>
      <c r="P761" s="205"/>
      <c r="Q761" s="2">
        <f t="shared" si="160"/>
        <v>0</v>
      </c>
      <c r="R761" s="2">
        <f>IF(D761='User Input'!$C$1,1,0)</f>
        <v>0</v>
      </c>
      <c r="S761" s="2">
        <f t="shared" si="164"/>
        <v>0</v>
      </c>
      <c r="T761" s="2">
        <f t="shared" si="165"/>
        <v>0</v>
      </c>
      <c r="U761" s="2">
        <f t="shared" si="161"/>
        <v>0</v>
      </c>
      <c r="V761" s="2">
        <f t="shared" si="162"/>
        <v>0</v>
      </c>
      <c r="W761" s="9">
        <f t="shared" si="163"/>
        <v>0</v>
      </c>
      <c r="X761" s="221"/>
      <c r="Y761" s="276"/>
      <c r="Z761" s="209"/>
      <c r="AA761" s="235"/>
      <c r="AB761" s="206"/>
      <c r="AC761" s="198"/>
      <c r="AD761" s="198"/>
      <c r="AE761" s="198"/>
      <c r="AF761" s="198"/>
      <c r="AG761" s="216"/>
      <c r="AH761" s="199"/>
      <c r="AI761" s="197"/>
      <c r="AJ761" s="197"/>
      <c r="AK761" s="113"/>
      <c r="AL761" s="113"/>
      <c r="AM761" s="113"/>
      <c r="AN761" s="2">
        <f t="shared" si="166"/>
        <v>0</v>
      </c>
      <c r="AO761" s="2">
        <f t="shared" si="167"/>
        <v>0</v>
      </c>
      <c r="AP761" s="2">
        <f>IF(AA761='User Input'!$C$1,1,0)</f>
        <v>0</v>
      </c>
      <c r="AQ761" s="2">
        <f t="shared" si="168"/>
        <v>0</v>
      </c>
      <c r="AR761" s="2">
        <f t="shared" si="169"/>
        <v>0</v>
      </c>
      <c r="AS761" s="2">
        <f t="shared" si="170"/>
        <v>0</v>
      </c>
      <c r="AT761" s="2">
        <f t="shared" si="171"/>
        <v>0</v>
      </c>
      <c r="AU761" s="9">
        <f t="shared" si="172"/>
        <v>0</v>
      </c>
    </row>
    <row r="762" spans="1:47" s="202" customFormat="1">
      <c r="A762" s="272"/>
      <c r="B762" s="272"/>
      <c r="C762" s="203"/>
      <c r="D762" s="203"/>
      <c r="E762" s="204"/>
      <c r="F762" s="198"/>
      <c r="G762" s="198"/>
      <c r="H762" s="198"/>
      <c r="I762" s="198"/>
      <c r="J762" s="117"/>
      <c r="K762" s="113"/>
      <c r="L762" s="113"/>
      <c r="M762" s="113"/>
      <c r="N762" s="113"/>
      <c r="O762" s="113"/>
      <c r="P762" s="205"/>
      <c r="Q762" s="2">
        <f t="shared" si="160"/>
        <v>0</v>
      </c>
      <c r="R762" s="2">
        <f>IF(D762='User Input'!$C$1,1,0)</f>
        <v>0</v>
      </c>
      <c r="S762" s="2">
        <f t="shared" si="164"/>
        <v>0</v>
      </c>
      <c r="T762" s="2">
        <f t="shared" si="165"/>
        <v>0</v>
      </c>
      <c r="U762" s="2">
        <f t="shared" si="161"/>
        <v>0</v>
      </c>
      <c r="V762" s="2">
        <f t="shared" si="162"/>
        <v>0</v>
      </c>
      <c r="W762" s="9">
        <f t="shared" si="163"/>
        <v>0</v>
      </c>
      <c r="X762" s="221"/>
      <c r="Y762" s="276"/>
      <c r="Z762" s="209"/>
      <c r="AA762" s="235"/>
      <c r="AB762" s="206"/>
      <c r="AC762" s="198"/>
      <c r="AD762" s="198"/>
      <c r="AE762" s="198"/>
      <c r="AF762" s="198"/>
      <c r="AG762" s="216"/>
      <c r="AH762" s="199"/>
      <c r="AI762" s="197"/>
      <c r="AJ762" s="197"/>
      <c r="AK762" s="113"/>
      <c r="AL762" s="113"/>
      <c r="AM762" s="113"/>
      <c r="AN762" s="2">
        <f t="shared" si="166"/>
        <v>0</v>
      </c>
      <c r="AO762" s="2">
        <f t="shared" si="167"/>
        <v>0</v>
      </c>
      <c r="AP762" s="2">
        <f>IF(AA762='User Input'!$C$1,1,0)</f>
        <v>0</v>
      </c>
      <c r="AQ762" s="2">
        <f t="shared" si="168"/>
        <v>0</v>
      </c>
      <c r="AR762" s="2">
        <f t="shared" si="169"/>
        <v>0</v>
      </c>
      <c r="AS762" s="2">
        <f t="shared" si="170"/>
        <v>0</v>
      </c>
      <c r="AT762" s="2">
        <f t="shared" si="171"/>
        <v>0</v>
      </c>
      <c r="AU762" s="9">
        <f t="shared" si="172"/>
        <v>0</v>
      </c>
    </row>
    <row r="763" spans="1:47" s="202" customFormat="1">
      <c r="A763" s="272"/>
      <c r="B763" s="272"/>
      <c r="C763" s="203"/>
      <c r="D763" s="203"/>
      <c r="E763" s="204"/>
      <c r="F763" s="198"/>
      <c r="G763" s="198"/>
      <c r="H763" s="198"/>
      <c r="I763" s="198"/>
      <c r="J763" s="117"/>
      <c r="K763" s="113"/>
      <c r="L763" s="113"/>
      <c r="M763" s="113"/>
      <c r="N763" s="113"/>
      <c r="O763" s="113"/>
      <c r="P763" s="205"/>
      <c r="Q763" s="2">
        <f t="shared" si="160"/>
        <v>0</v>
      </c>
      <c r="R763" s="2">
        <f>IF(D763='User Input'!$C$1,1,0)</f>
        <v>0</v>
      </c>
      <c r="S763" s="2">
        <f t="shared" si="164"/>
        <v>0</v>
      </c>
      <c r="T763" s="2">
        <f t="shared" si="165"/>
        <v>0</v>
      </c>
      <c r="U763" s="2">
        <f t="shared" si="161"/>
        <v>0</v>
      </c>
      <c r="V763" s="2">
        <f t="shared" si="162"/>
        <v>0</v>
      </c>
      <c r="W763" s="9">
        <f t="shared" si="163"/>
        <v>0</v>
      </c>
      <c r="X763" s="221"/>
      <c r="Y763" s="276"/>
      <c r="Z763" s="226"/>
      <c r="AA763" s="235"/>
      <c r="AB763" s="206"/>
      <c r="AC763" s="198"/>
      <c r="AD763" s="198"/>
      <c r="AE763" s="198"/>
      <c r="AF763" s="198"/>
      <c r="AG763" s="216"/>
      <c r="AH763" s="199"/>
      <c r="AI763" s="197"/>
      <c r="AJ763" s="197"/>
      <c r="AK763" s="113"/>
      <c r="AL763" s="113"/>
      <c r="AM763" s="113"/>
      <c r="AN763" s="2">
        <f t="shared" si="166"/>
        <v>0</v>
      </c>
      <c r="AO763" s="2">
        <f t="shared" si="167"/>
        <v>0</v>
      </c>
      <c r="AP763" s="2">
        <f>IF(AA763='User Input'!$C$1,1,0)</f>
        <v>0</v>
      </c>
      <c r="AQ763" s="2">
        <f t="shared" si="168"/>
        <v>0</v>
      </c>
      <c r="AR763" s="2">
        <f t="shared" si="169"/>
        <v>0</v>
      </c>
      <c r="AS763" s="2">
        <f t="shared" si="170"/>
        <v>0</v>
      </c>
      <c r="AT763" s="2">
        <f t="shared" si="171"/>
        <v>0</v>
      </c>
      <c r="AU763" s="9">
        <f t="shared" si="172"/>
        <v>0</v>
      </c>
    </row>
    <row r="764" spans="1:47" s="202" customFormat="1">
      <c r="A764" s="272"/>
      <c r="B764" s="272"/>
      <c r="C764" s="203"/>
      <c r="D764" s="203"/>
      <c r="E764" s="204"/>
      <c r="F764" s="198"/>
      <c r="G764" s="198"/>
      <c r="H764" s="198"/>
      <c r="I764" s="198"/>
      <c r="J764" s="117"/>
      <c r="K764" s="113"/>
      <c r="L764" s="113"/>
      <c r="M764" s="113"/>
      <c r="N764" s="113"/>
      <c r="O764" s="113"/>
      <c r="P764" s="205"/>
      <c r="Q764" s="2">
        <f t="shared" si="160"/>
        <v>0</v>
      </c>
      <c r="R764" s="2">
        <f>IF(D764='User Input'!$C$1,1,0)</f>
        <v>0</v>
      </c>
      <c r="S764" s="2">
        <f t="shared" si="164"/>
        <v>0</v>
      </c>
      <c r="T764" s="2">
        <f t="shared" si="165"/>
        <v>0</v>
      </c>
      <c r="U764" s="2">
        <f t="shared" si="161"/>
        <v>0</v>
      </c>
      <c r="V764" s="2">
        <f t="shared" si="162"/>
        <v>0</v>
      </c>
      <c r="W764" s="9">
        <f t="shared" si="163"/>
        <v>0</v>
      </c>
      <c r="X764" s="221"/>
      <c r="Y764" s="276"/>
      <c r="Z764" s="209"/>
      <c r="AA764" s="235"/>
      <c r="AB764" s="206"/>
      <c r="AC764" s="198"/>
      <c r="AD764" s="198"/>
      <c r="AE764" s="198"/>
      <c r="AF764" s="198"/>
      <c r="AG764" s="216"/>
      <c r="AH764" s="199"/>
      <c r="AI764" s="197"/>
      <c r="AJ764" s="197"/>
      <c r="AK764" s="113"/>
      <c r="AL764" s="113"/>
      <c r="AM764" s="113"/>
      <c r="AN764" s="2">
        <f t="shared" si="166"/>
        <v>0</v>
      </c>
      <c r="AO764" s="2">
        <f t="shared" si="167"/>
        <v>0</v>
      </c>
      <c r="AP764" s="2">
        <f>IF(AA764='User Input'!$C$1,1,0)</f>
        <v>0</v>
      </c>
      <c r="AQ764" s="2">
        <f t="shared" si="168"/>
        <v>0</v>
      </c>
      <c r="AR764" s="2">
        <f t="shared" si="169"/>
        <v>0</v>
      </c>
      <c r="AS764" s="2">
        <f t="shared" si="170"/>
        <v>0</v>
      </c>
      <c r="AT764" s="2">
        <f t="shared" si="171"/>
        <v>0</v>
      </c>
      <c r="AU764" s="9">
        <f t="shared" si="172"/>
        <v>0</v>
      </c>
    </row>
    <row r="765" spans="1:47" s="202" customFormat="1">
      <c r="A765" s="272"/>
      <c r="B765" s="272"/>
      <c r="C765" s="203"/>
      <c r="D765" s="203"/>
      <c r="E765" s="204"/>
      <c r="F765" s="198"/>
      <c r="G765" s="198"/>
      <c r="H765" s="198"/>
      <c r="I765" s="198"/>
      <c r="J765" s="117"/>
      <c r="K765" s="113"/>
      <c r="L765" s="113"/>
      <c r="M765" s="113"/>
      <c r="N765" s="113"/>
      <c r="O765" s="113"/>
      <c r="P765" s="205"/>
      <c r="Q765" s="2">
        <f t="shared" si="160"/>
        <v>0</v>
      </c>
      <c r="R765" s="2">
        <f>IF(D765='User Input'!$C$1,1,0)</f>
        <v>0</v>
      </c>
      <c r="S765" s="2">
        <f t="shared" si="164"/>
        <v>0</v>
      </c>
      <c r="T765" s="2">
        <f t="shared" si="165"/>
        <v>0</v>
      </c>
      <c r="U765" s="2">
        <f t="shared" si="161"/>
        <v>0</v>
      </c>
      <c r="V765" s="2">
        <f t="shared" si="162"/>
        <v>0</v>
      </c>
      <c r="W765" s="9">
        <f t="shared" si="163"/>
        <v>0</v>
      </c>
      <c r="X765" s="221"/>
      <c r="Y765" s="276"/>
      <c r="Z765" s="209"/>
      <c r="AA765" s="235"/>
      <c r="AB765" s="206"/>
      <c r="AC765" s="198"/>
      <c r="AD765" s="198"/>
      <c r="AE765" s="198"/>
      <c r="AF765" s="198"/>
      <c r="AG765" s="216"/>
      <c r="AH765" s="199"/>
      <c r="AI765" s="197"/>
      <c r="AJ765" s="197"/>
      <c r="AK765" s="113"/>
      <c r="AL765" s="113"/>
      <c r="AM765" s="113"/>
      <c r="AN765" s="2">
        <f t="shared" si="166"/>
        <v>0</v>
      </c>
      <c r="AO765" s="2">
        <f t="shared" si="167"/>
        <v>0</v>
      </c>
      <c r="AP765" s="2">
        <f>IF(AA765='User Input'!$C$1,1,0)</f>
        <v>0</v>
      </c>
      <c r="AQ765" s="2">
        <f t="shared" si="168"/>
        <v>0</v>
      </c>
      <c r="AR765" s="2">
        <f t="shared" si="169"/>
        <v>0</v>
      </c>
      <c r="AS765" s="2">
        <f t="shared" si="170"/>
        <v>0</v>
      </c>
      <c r="AT765" s="2">
        <f t="shared" si="171"/>
        <v>0</v>
      </c>
      <c r="AU765" s="9">
        <f t="shared" si="172"/>
        <v>0</v>
      </c>
    </row>
    <row r="766" spans="1:47" s="202" customFormat="1">
      <c r="A766" s="272"/>
      <c r="B766" s="272"/>
      <c r="C766" s="203"/>
      <c r="D766" s="203"/>
      <c r="E766" s="204"/>
      <c r="F766" s="198"/>
      <c r="G766" s="198"/>
      <c r="H766" s="198"/>
      <c r="I766" s="198"/>
      <c r="J766" s="117"/>
      <c r="K766" s="113"/>
      <c r="L766" s="113"/>
      <c r="M766" s="113"/>
      <c r="N766" s="113"/>
      <c r="O766" s="113"/>
      <c r="P766" s="205"/>
      <c r="Q766" s="2">
        <f t="shared" si="160"/>
        <v>0</v>
      </c>
      <c r="R766" s="2">
        <f>IF(D766='User Input'!$C$1,1,0)</f>
        <v>0</v>
      </c>
      <c r="S766" s="2">
        <f t="shared" si="164"/>
        <v>0</v>
      </c>
      <c r="T766" s="2">
        <f t="shared" si="165"/>
        <v>0</v>
      </c>
      <c r="U766" s="2">
        <f t="shared" si="161"/>
        <v>0</v>
      </c>
      <c r="V766" s="2">
        <f t="shared" si="162"/>
        <v>0</v>
      </c>
      <c r="W766" s="9">
        <f t="shared" si="163"/>
        <v>0</v>
      </c>
      <c r="X766" s="221"/>
      <c r="Y766" s="276"/>
      <c r="Z766" s="209"/>
      <c r="AA766" s="235"/>
      <c r="AB766" s="206"/>
      <c r="AC766" s="198"/>
      <c r="AD766" s="198"/>
      <c r="AE766" s="198"/>
      <c r="AF766" s="198"/>
      <c r="AG766" s="216"/>
      <c r="AH766" s="199"/>
      <c r="AI766" s="197"/>
      <c r="AJ766" s="197"/>
      <c r="AK766" s="113"/>
      <c r="AL766" s="113"/>
      <c r="AM766" s="113"/>
      <c r="AN766" s="2">
        <f t="shared" si="166"/>
        <v>0</v>
      </c>
      <c r="AO766" s="2">
        <f t="shared" si="167"/>
        <v>0</v>
      </c>
      <c r="AP766" s="2">
        <f>IF(AA766='User Input'!$C$1,1,0)</f>
        <v>0</v>
      </c>
      <c r="AQ766" s="2">
        <f t="shared" si="168"/>
        <v>0</v>
      </c>
      <c r="AR766" s="2">
        <f t="shared" si="169"/>
        <v>0</v>
      </c>
      <c r="AS766" s="2">
        <f t="shared" si="170"/>
        <v>0</v>
      </c>
      <c r="AT766" s="2">
        <f t="shared" si="171"/>
        <v>0</v>
      </c>
      <c r="AU766" s="9">
        <f t="shared" si="172"/>
        <v>0</v>
      </c>
    </row>
    <row r="767" spans="1:47" s="202" customFormat="1">
      <c r="A767" s="272"/>
      <c r="B767" s="272"/>
      <c r="C767" s="203"/>
      <c r="D767" s="203"/>
      <c r="E767" s="204"/>
      <c r="F767" s="198"/>
      <c r="G767" s="198"/>
      <c r="H767" s="198"/>
      <c r="I767" s="198"/>
      <c r="J767" s="117"/>
      <c r="K767" s="113"/>
      <c r="L767" s="113"/>
      <c r="M767" s="113"/>
      <c r="N767" s="113"/>
      <c r="O767" s="113"/>
      <c r="P767" s="205"/>
      <c r="Q767" s="2">
        <f t="shared" si="160"/>
        <v>0</v>
      </c>
      <c r="R767" s="2">
        <f>IF(D767='User Input'!$C$1,1,0)</f>
        <v>0</v>
      </c>
      <c r="S767" s="2">
        <f t="shared" si="164"/>
        <v>0</v>
      </c>
      <c r="T767" s="2">
        <f t="shared" si="165"/>
        <v>0</v>
      </c>
      <c r="U767" s="2">
        <f t="shared" si="161"/>
        <v>0</v>
      </c>
      <c r="V767" s="2">
        <f t="shared" si="162"/>
        <v>0</v>
      </c>
      <c r="W767" s="9">
        <f t="shared" si="163"/>
        <v>0</v>
      </c>
      <c r="X767" s="221"/>
      <c r="Y767" s="276"/>
      <c r="Z767" s="209"/>
      <c r="AA767" s="235"/>
      <c r="AB767" s="206"/>
      <c r="AC767" s="198"/>
      <c r="AD767" s="198"/>
      <c r="AE767" s="198"/>
      <c r="AF767" s="198"/>
      <c r="AG767" s="216"/>
      <c r="AH767" s="199"/>
      <c r="AI767" s="197"/>
      <c r="AJ767" s="197"/>
      <c r="AK767" s="113"/>
      <c r="AL767" s="113"/>
      <c r="AM767" s="113"/>
      <c r="AN767" s="2">
        <f t="shared" si="166"/>
        <v>0</v>
      </c>
      <c r="AO767" s="2">
        <f t="shared" si="167"/>
        <v>0</v>
      </c>
      <c r="AP767" s="2">
        <f>IF(AA767='User Input'!$C$1,1,0)</f>
        <v>0</v>
      </c>
      <c r="AQ767" s="2">
        <f t="shared" si="168"/>
        <v>0</v>
      </c>
      <c r="AR767" s="2">
        <f t="shared" si="169"/>
        <v>0</v>
      </c>
      <c r="AS767" s="2">
        <f t="shared" si="170"/>
        <v>0</v>
      </c>
      <c r="AT767" s="2">
        <f t="shared" si="171"/>
        <v>0</v>
      </c>
      <c r="AU767" s="9">
        <f t="shared" si="172"/>
        <v>0</v>
      </c>
    </row>
    <row r="768" spans="1:47" s="202" customFormat="1">
      <c r="A768" s="272"/>
      <c r="B768" s="272"/>
      <c r="C768" s="203"/>
      <c r="D768" s="203"/>
      <c r="E768" s="204"/>
      <c r="F768" s="198"/>
      <c r="G768" s="198"/>
      <c r="H768" s="198"/>
      <c r="I768" s="198"/>
      <c r="J768" s="117"/>
      <c r="K768" s="113"/>
      <c r="L768" s="113"/>
      <c r="M768" s="113"/>
      <c r="N768" s="113"/>
      <c r="O768" s="113"/>
      <c r="P768" s="205"/>
      <c r="Q768" s="2">
        <f t="shared" si="160"/>
        <v>0</v>
      </c>
      <c r="R768" s="2">
        <f>IF(D768='User Input'!$C$1,1,0)</f>
        <v>0</v>
      </c>
      <c r="S768" s="2">
        <f t="shared" si="164"/>
        <v>0</v>
      </c>
      <c r="T768" s="2">
        <f t="shared" si="165"/>
        <v>0</v>
      </c>
      <c r="U768" s="2">
        <f t="shared" si="161"/>
        <v>0</v>
      </c>
      <c r="V768" s="2">
        <f t="shared" si="162"/>
        <v>0</v>
      </c>
      <c r="W768" s="9">
        <f t="shared" si="163"/>
        <v>0</v>
      </c>
      <c r="X768" s="221"/>
      <c r="Y768" s="276"/>
      <c r="Z768" s="209"/>
      <c r="AA768" s="235"/>
      <c r="AB768" s="206"/>
      <c r="AC768" s="198"/>
      <c r="AD768" s="198"/>
      <c r="AE768" s="198"/>
      <c r="AF768" s="198"/>
      <c r="AG768" s="216"/>
      <c r="AH768" s="199"/>
      <c r="AI768" s="197"/>
      <c r="AJ768" s="197"/>
      <c r="AK768" s="113"/>
      <c r="AL768" s="113"/>
      <c r="AM768" s="113"/>
      <c r="AN768" s="2">
        <f t="shared" si="166"/>
        <v>0</v>
      </c>
      <c r="AO768" s="2">
        <f t="shared" si="167"/>
        <v>0</v>
      </c>
      <c r="AP768" s="2">
        <f>IF(AA768='User Input'!$C$1,1,0)</f>
        <v>0</v>
      </c>
      <c r="AQ768" s="2">
        <f t="shared" si="168"/>
        <v>0</v>
      </c>
      <c r="AR768" s="2">
        <f t="shared" si="169"/>
        <v>0</v>
      </c>
      <c r="AS768" s="2">
        <f t="shared" si="170"/>
        <v>0</v>
      </c>
      <c r="AT768" s="2">
        <f t="shared" si="171"/>
        <v>0</v>
      </c>
      <c r="AU768" s="9">
        <f t="shared" si="172"/>
        <v>0</v>
      </c>
    </row>
    <row r="769" spans="1:47" s="202" customFormat="1">
      <c r="A769" s="272"/>
      <c r="B769" s="272"/>
      <c r="C769" s="203"/>
      <c r="D769" s="203"/>
      <c r="E769" s="204"/>
      <c r="F769" s="198"/>
      <c r="G769" s="198"/>
      <c r="H769" s="198"/>
      <c r="I769" s="198"/>
      <c r="J769" s="117"/>
      <c r="K769" s="113"/>
      <c r="L769" s="113"/>
      <c r="M769" s="113"/>
      <c r="N769" s="113"/>
      <c r="O769" s="113"/>
      <c r="P769" s="205"/>
      <c r="Q769" s="2">
        <f t="shared" si="160"/>
        <v>0</v>
      </c>
      <c r="R769" s="2">
        <f>IF(D769='User Input'!$C$1,1,0)</f>
        <v>0</v>
      </c>
      <c r="S769" s="2">
        <f t="shared" si="164"/>
        <v>0</v>
      </c>
      <c r="T769" s="2">
        <f t="shared" si="165"/>
        <v>0</v>
      </c>
      <c r="U769" s="2">
        <f t="shared" si="161"/>
        <v>0</v>
      </c>
      <c r="V769" s="2">
        <f t="shared" si="162"/>
        <v>0</v>
      </c>
      <c r="W769" s="9">
        <f t="shared" si="163"/>
        <v>0</v>
      </c>
      <c r="X769" s="221"/>
      <c r="Y769" s="276"/>
      <c r="Z769" s="209"/>
      <c r="AA769" s="235"/>
      <c r="AB769" s="206"/>
      <c r="AC769" s="198"/>
      <c r="AD769" s="198"/>
      <c r="AE769" s="198"/>
      <c r="AF769" s="198"/>
      <c r="AG769" s="216"/>
      <c r="AH769" s="199"/>
      <c r="AI769" s="197"/>
      <c r="AJ769" s="197"/>
      <c r="AK769" s="113"/>
      <c r="AL769" s="113"/>
      <c r="AM769" s="113"/>
      <c r="AN769" s="2">
        <f t="shared" si="166"/>
        <v>0</v>
      </c>
      <c r="AO769" s="2">
        <f t="shared" si="167"/>
        <v>0</v>
      </c>
      <c r="AP769" s="2">
        <f>IF(AA769='User Input'!$C$1,1,0)</f>
        <v>0</v>
      </c>
      <c r="AQ769" s="2">
        <f t="shared" si="168"/>
        <v>0</v>
      </c>
      <c r="AR769" s="2">
        <f t="shared" si="169"/>
        <v>0</v>
      </c>
      <c r="AS769" s="2">
        <f t="shared" si="170"/>
        <v>0</v>
      </c>
      <c r="AT769" s="2">
        <f t="shared" si="171"/>
        <v>0</v>
      </c>
      <c r="AU769" s="9">
        <f t="shared" si="172"/>
        <v>0</v>
      </c>
    </row>
    <row r="770" spans="1:47" s="202" customFormat="1">
      <c r="A770" s="272"/>
      <c r="B770" s="272"/>
      <c r="C770" s="203"/>
      <c r="D770" s="203"/>
      <c r="E770" s="204"/>
      <c r="F770" s="198"/>
      <c r="G770" s="198"/>
      <c r="H770" s="198"/>
      <c r="I770" s="198"/>
      <c r="J770" s="117"/>
      <c r="K770" s="113"/>
      <c r="L770" s="113"/>
      <c r="M770" s="113"/>
      <c r="N770" s="113"/>
      <c r="O770" s="113"/>
      <c r="P770" s="205"/>
      <c r="Q770" s="2">
        <f t="shared" si="160"/>
        <v>0</v>
      </c>
      <c r="R770" s="2">
        <f>IF(D770='User Input'!$C$1,1,0)</f>
        <v>0</v>
      </c>
      <c r="S770" s="2">
        <f t="shared" si="164"/>
        <v>0</v>
      </c>
      <c r="T770" s="2">
        <f t="shared" si="165"/>
        <v>0</v>
      </c>
      <c r="U770" s="2">
        <f t="shared" si="161"/>
        <v>0</v>
      </c>
      <c r="V770" s="2">
        <f t="shared" si="162"/>
        <v>0</v>
      </c>
      <c r="W770" s="9">
        <f t="shared" si="163"/>
        <v>0</v>
      </c>
      <c r="X770" s="221"/>
      <c r="Y770" s="276"/>
      <c r="Z770" s="226"/>
      <c r="AA770" s="235"/>
      <c r="AB770" s="206"/>
      <c r="AC770" s="198"/>
      <c r="AD770" s="198"/>
      <c r="AE770" s="198"/>
      <c r="AF770" s="198"/>
      <c r="AG770" s="216"/>
      <c r="AH770" s="199"/>
      <c r="AI770" s="197"/>
      <c r="AJ770" s="197"/>
      <c r="AK770" s="113"/>
      <c r="AL770" s="113"/>
      <c r="AM770" s="113"/>
      <c r="AN770" s="2">
        <f t="shared" si="166"/>
        <v>0</v>
      </c>
      <c r="AO770" s="2">
        <f t="shared" si="167"/>
        <v>0</v>
      </c>
      <c r="AP770" s="2">
        <f>IF(AA770='User Input'!$C$1,1,0)</f>
        <v>0</v>
      </c>
      <c r="AQ770" s="2">
        <f t="shared" si="168"/>
        <v>0</v>
      </c>
      <c r="AR770" s="2">
        <f t="shared" si="169"/>
        <v>0</v>
      </c>
      <c r="AS770" s="2">
        <f t="shared" si="170"/>
        <v>0</v>
      </c>
      <c r="AT770" s="2">
        <f t="shared" si="171"/>
        <v>0</v>
      </c>
      <c r="AU770" s="9">
        <f t="shared" si="172"/>
        <v>0</v>
      </c>
    </row>
    <row r="771" spans="1:47" s="202" customFormat="1">
      <c r="A771" s="272"/>
      <c r="B771" s="272"/>
      <c r="C771" s="203"/>
      <c r="D771" s="203"/>
      <c r="E771" s="204"/>
      <c r="F771" s="198"/>
      <c r="G771" s="198"/>
      <c r="H771" s="198"/>
      <c r="I771" s="198"/>
      <c r="J771" s="117"/>
      <c r="K771" s="113"/>
      <c r="L771" s="113"/>
      <c r="M771" s="113"/>
      <c r="N771" s="113"/>
      <c r="O771" s="113"/>
      <c r="P771" s="205"/>
      <c r="Q771" s="2">
        <f t="shared" ref="Q771:Q834" si="173">P771*K771</f>
        <v>0</v>
      </c>
      <c r="R771" s="2">
        <f>IF(D771='User Input'!$C$1,1,0)</f>
        <v>0</v>
      </c>
      <c r="S771" s="2">
        <f t="shared" si="164"/>
        <v>0</v>
      </c>
      <c r="T771" s="2">
        <f t="shared" si="165"/>
        <v>0</v>
      </c>
      <c r="U771" s="2">
        <f t="shared" ref="U771:U834" si="174">C771</f>
        <v>0</v>
      </c>
      <c r="V771" s="2">
        <f t="shared" ref="V771:V834" si="175">E771</f>
        <v>0</v>
      </c>
      <c r="W771" s="9">
        <f t="shared" ref="W771:W834" si="176">J771</f>
        <v>0</v>
      </c>
      <c r="X771" s="221"/>
      <c r="Y771" s="276"/>
      <c r="Z771" s="226"/>
      <c r="AA771" s="235"/>
      <c r="AB771" s="206"/>
      <c r="AC771" s="198"/>
      <c r="AD771" s="198"/>
      <c r="AE771" s="198"/>
      <c r="AF771" s="198"/>
      <c r="AG771" s="216"/>
      <c r="AH771" s="199"/>
      <c r="AI771" s="197"/>
      <c r="AJ771" s="197"/>
      <c r="AK771" s="113"/>
      <c r="AL771" s="113"/>
      <c r="AM771" s="113"/>
      <c r="AN771" s="2">
        <f t="shared" si="166"/>
        <v>0</v>
      </c>
      <c r="AO771" s="2">
        <f t="shared" si="167"/>
        <v>0</v>
      </c>
      <c r="AP771" s="2">
        <f>IF(AA771='User Input'!$C$1,1,0)</f>
        <v>0</v>
      </c>
      <c r="AQ771" s="2">
        <f t="shared" si="168"/>
        <v>0</v>
      </c>
      <c r="AR771" s="2">
        <f t="shared" si="169"/>
        <v>0</v>
      </c>
      <c r="AS771" s="2">
        <f t="shared" si="170"/>
        <v>0</v>
      </c>
      <c r="AT771" s="2">
        <f t="shared" si="171"/>
        <v>0</v>
      </c>
      <c r="AU771" s="9">
        <f t="shared" si="172"/>
        <v>0</v>
      </c>
    </row>
    <row r="772" spans="1:47" s="202" customFormat="1">
      <c r="A772" s="272"/>
      <c r="B772" s="272"/>
      <c r="C772" s="203"/>
      <c r="D772" s="203"/>
      <c r="E772" s="204"/>
      <c r="F772" s="198"/>
      <c r="G772" s="198"/>
      <c r="H772" s="198"/>
      <c r="I772" s="198"/>
      <c r="J772" s="117"/>
      <c r="K772" s="113"/>
      <c r="L772" s="113"/>
      <c r="M772" s="113"/>
      <c r="N772" s="113"/>
      <c r="O772" s="113"/>
      <c r="P772" s="205"/>
      <c r="Q772" s="2">
        <f t="shared" si="173"/>
        <v>0</v>
      </c>
      <c r="R772" s="2">
        <f>IF(D772='User Input'!$C$1,1,0)</f>
        <v>0</v>
      </c>
      <c r="S772" s="2">
        <f t="shared" ref="S772:S835" si="177">R772+S771</f>
        <v>0</v>
      </c>
      <c r="T772" s="2">
        <f t="shared" ref="T772:T835" si="178">IF(S772=S771,0,S772)</f>
        <v>0</v>
      </c>
      <c r="U772" s="2">
        <f t="shared" si="174"/>
        <v>0</v>
      </c>
      <c r="V772" s="2">
        <f t="shared" si="175"/>
        <v>0</v>
      </c>
      <c r="W772" s="9">
        <f t="shared" si="176"/>
        <v>0</v>
      </c>
      <c r="X772" s="221"/>
      <c r="Y772" s="276"/>
      <c r="Z772" s="226"/>
      <c r="AA772" s="235"/>
      <c r="AB772" s="206"/>
      <c r="AC772" s="198"/>
      <c r="AD772" s="198"/>
      <c r="AE772" s="198"/>
      <c r="AF772" s="198"/>
      <c r="AG772" s="216"/>
      <c r="AH772" s="199"/>
      <c r="AI772" s="197"/>
      <c r="AJ772" s="197"/>
      <c r="AK772" s="113"/>
      <c r="AL772" s="113"/>
      <c r="AM772" s="113"/>
      <c r="AN772" s="2">
        <f t="shared" ref="AN772:AN835" si="179">AI772*AH772</f>
        <v>0</v>
      </c>
      <c r="AO772" s="2">
        <f t="shared" ref="AO772:AO835" si="180">AJ772*AH772</f>
        <v>0</v>
      </c>
      <c r="AP772" s="2">
        <f>IF(AA772='User Input'!$C$1,1,0)</f>
        <v>0</v>
      </c>
      <c r="AQ772" s="2">
        <f t="shared" si="168"/>
        <v>0</v>
      </c>
      <c r="AR772" s="2">
        <f t="shared" si="169"/>
        <v>0</v>
      </c>
      <c r="AS772" s="2">
        <f t="shared" si="170"/>
        <v>0</v>
      </c>
      <c r="AT772" s="2">
        <f t="shared" si="171"/>
        <v>0</v>
      </c>
      <c r="AU772" s="9">
        <f t="shared" si="172"/>
        <v>0</v>
      </c>
    </row>
    <row r="773" spans="1:47" s="202" customFormat="1">
      <c r="A773" s="272"/>
      <c r="B773" s="272"/>
      <c r="C773" s="203"/>
      <c r="D773" s="203"/>
      <c r="E773" s="204"/>
      <c r="F773" s="198"/>
      <c r="G773" s="198"/>
      <c r="H773" s="198"/>
      <c r="I773" s="198"/>
      <c r="J773" s="117"/>
      <c r="K773" s="113"/>
      <c r="L773" s="113"/>
      <c r="M773" s="113"/>
      <c r="N773" s="113"/>
      <c r="O773" s="113"/>
      <c r="P773" s="205"/>
      <c r="Q773" s="2">
        <f t="shared" si="173"/>
        <v>0</v>
      </c>
      <c r="R773" s="2">
        <f>IF(D773='User Input'!$C$1,1,0)</f>
        <v>0</v>
      </c>
      <c r="S773" s="2">
        <f t="shared" si="177"/>
        <v>0</v>
      </c>
      <c r="T773" s="2">
        <f t="shared" si="178"/>
        <v>0</v>
      </c>
      <c r="U773" s="2">
        <f t="shared" si="174"/>
        <v>0</v>
      </c>
      <c r="V773" s="2">
        <f t="shared" si="175"/>
        <v>0</v>
      </c>
      <c r="W773" s="9">
        <f t="shared" si="176"/>
        <v>0</v>
      </c>
      <c r="X773" s="221"/>
      <c r="Y773" s="276"/>
      <c r="Z773" s="226"/>
      <c r="AA773" s="235"/>
      <c r="AB773" s="206"/>
      <c r="AC773" s="198"/>
      <c r="AD773" s="198"/>
      <c r="AE773" s="198"/>
      <c r="AF773" s="198"/>
      <c r="AG773" s="216"/>
      <c r="AH773" s="199"/>
      <c r="AI773" s="197"/>
      <c r="AJ773" s="197"/>
      <c r="AK773" s="113"/>
      <c r="AL773" s="113"/>
      <c r="AM773" s="113"/>
      <c r="AN773" s="2">
        <f t="shared" si="179"/>
        <v>0</v>
      </c>
      <c r="AO773" s="2">
        <f t="shared" si="180"/>
        <v>0</v>
      </c>
      <c r="AP773" s="2">
        <f>IF(AA773='User Input'!$C$1,1,0)</f>
        <v>0</v>
      </c>
      <c r="AQ773" s="2">
        <f t="shared" si="168"/>
        <v>0</v>
      </c>
      <c r="AR773" s="2">
        <f t="shared" si="169"/>
        <v>0</v>
      </c>
      <c r="AS773" s="2">
        <f t="shared" si="170"/>
        <v>0</v>
      </c>
      <c r="AT773" s="2">
        <f t="shared" si="171"/>
        <v>0</v>
      </c>
      <c r="AU773" s="9">
        <f t="shared" si="172"/>
        <v>0</v>
      </c>
    </row>
    <row r="774" spans="1:47" s="202" customFormat="1">
      <c r="A774" s="272"/>
      <c r="B774" s="272"/>
      <c r="C774" s="203"/>
      <c r="D774" s="203"/>
      <c r="E774" s="204"/>
      <c r="F774" s="198"/>
      <c r="G774" s="198"/>
      <c r="H774" s="198"/>
      <c r="I774" s="198"/>
      <c r="J774" s="117"/>
      <c r="K774" s="113"/>
      <c r="L774" s="113"/>
      <c r="M774" s="113"/>
      <c r="N774" s="113"/>
      <c r="O774" s="113"/>
      <c r="P774" s="205"/>
      <c r="Q774" s="2">
        <f t="shared" si="173"/>
        <v>0</v>
      </c>
      <c r="R774" s="2">
        <f>IF(D774='User Input'!$C$1,1,0)</f>
        <v>0</v>
      </c>
      <c r="S774" s="2">
        <f t="shared" si="177"/>
        <v>0</v>
      </c>
      <c r="T774" s="2">
        <f t="shared" si="178"/>
        <v>0</v>
      </c>
      <c r="U774" s="2">
        <f t="shared" si="174"/>
        <v>0</v>
      </c>
      <c r="V774" s="2">
        <f t="shared" si="175"/>
        <v>0</v>
      </c>
      <c r="W774" s="9">
        <f t="shared" si="176"/>
        <v>0</v>
      </c>
      <c r="X774" s="221"/>
      <c r="Y774" s="276"/>
      <c r="Z774" s="226"/>
      <c r="AA774" s="235"/>
      <c r="AB774" s="206"/>
      <c r="AC774" s="198"/>
      <c r="AD774" s="198"/>
      <c r="AE774" s="198"/>
      <c r="AF774" s="198"/>
      <c r="AG774" s="216"/>
      <c r="AH774" s="199"/>
      <c r="AI774" s="197"/>
      <c r="AJ774" s="197"/>
      <c r="AK774" s="113"/>
      <c r="AL774" s="113"/>
      <c r="AM774" s="113"/>
      <c r="AN774" s="2">
        <f t="shared" si="179"/>
        <v>0</v>
      </c>
      <c r="AO774" s="2">
        <f t="shared" si="180"/>
        <v>0</v>
      </c>
      <c r="AP774" s="2">
        <f>IF(AA774='User Input'!$C$1,1,0)</f>
        <v>0</v>
      </c>
      <c r="AQ774" s="2">
        <f t="shared" si="168"/>
        <v>0</v>
      </c>
      <c r="AR774" s="2">
        <f t="shared" si="169"/>
        <v>0</v>
      </c>
      <c r="AS774" s="2">
        <f t="shared" si="170"/>
        <v>0</v>
      </c>
      <c r="AT774" s="2">
        <f t="shared" si="171"/>
        <v>0</v>
      </c>
      <c r="AU774" s="9">
        <f t="shared" si="172"/>
        <v>0</v>
      </c>
    </row>
    <row r="775" spans="1:47" s="202" customFormat="1">
      <c r="A775" s="272"/>
      <c r="B775" s="272"/>
      <c r="C775" s="203"/>
      <c r="D775" s="203"/>
      <c r="E775" s="204"/>
      <c r="F775" s="198"/>
      <c r="G775" s="198"/>
      <c r="H775" s="198"/>
      <c r="I775" s="198"/>
      <c r="J775" s="117"/>
      <c r="K775" s="113"/>
      <c r="L775" s="113"/>
      <c r="M775" s="113"/>
      <c r="N775" s="113"/>
      <c r="O775" s="113"/>
      <c r="P775" s="205"/>
      <c r="Q775" s="2">
        <f t="shared" si="173"/>
        <v>0</v>
      </c>
      <c r="R775" s="2">
        <f>IF(D775='User Input'!$C$1,1,0)</f>
        <v>0</v>
      </c>
      <c r="S775" s="2">
        <f t="shared" si="177"/>
        <v>0</v>
      </c>
      <c r="T775" s="2">
        <f t="shared" si="178"/>
        <v>0</v>
      </c>
      <c r="U775" s="2">
        <f t="shared" si="174"/>
        <v>0</v>
      </c>
      <c r="V775" s="2">
        <f t="shared" si="175"/>
        <v>0</v>
      </c>
      <c r="W775" s="9">
        <f t="shared" si="176"/>
        <v>0</v>
      </c>
      <c r="X775" s="221"/>
      <c r="Y775" s="276"/>
      <c r="Z775" s="209"/>
      <c r="AA775" s="235"/>
      <c r="AB775" s="206"/>
      <c r="AC775" s="198"/>
      <c r="AD775" s="198"/>
      <c r="AE775" s="198"/>
      <c r="AF775" s="198"/>
      <c r="AG775" s="216"/>
      <c r="AH775" s="199"/>
      <c r="AI775" s="197"/>
      <c r="AJ775" s="197"/>
      <c r="AK775" s="113"/>
      <c r="AL775" s="113"/>
      <c r="AM775" s="113"/>
      <c r="AN775" s="2">
        <f t="shared" si="179"/>
        <v>0</v>
      </c>
      <c r="AO775" s="2">
        <f t="shared" si="180"/>
        <v>0</v>
      </c>
      <c r="AP775" s="2">
        <f>IF(AA775='User Input'!$C$1,1,0)</f>
        <v>0</v>
      </c>
      <c r="AQ775" s="2">
        <f t="shared" si="168"/>
        <v>0</v>
      </c>
      <c r="AR775" s="2">
        <f t="shared" si="169"/>
        <v>0</v>
      </c>
      <c r="AS775" s="2">
        <f t="shared" si="170"/>
        <v>0</v>
      </c>
      <c r="AT775" s="2">
        <f t="shared" si="171"/>
        <v>0</v>
      </c>
      <c r="AU775" s="9">
        <f t="shared" si="172"/>
        <v>0</v>
      </c>
    </row>
    <row r="776" spans="1:47" s="202" customFormat="1">
      <c r="A776" s="272"/>
      <c r="B776" s="272"/>
      <c r="C776" s="203"/>
      <c r="D776" s="203"/>
      <c r="E776" s="204"/>
      <c r="F776" s="198"/>
      <c r="G776" s="198"/>
      <c r="H776" s="198"/>
      <c r="I776" s="198"/>
      <c r="J776" s="117"/>
      <c r="K776" s="113"/>
      <c r="L776" s="113"/>
      <c r="M776" s="113"/>
      <c r="N776" s="113"/>
      <c r="O776" s="113"/>
      <c r="P776" s="205"/>
      <c r="Q776" s="2">
        <f t="shared" si="173"/>
        <v>0</v>
      </c>
      <c r="R776" s="2">
        <f>IF(D776='User Input'!$C$1,1,0)</f>
        <v>0</v>
      </c>
      <c r="S776" s="2">
        <f t="shared" si="177"/>
        <v>0</v>
      </c>
      <c r="T776" s="2">
        <f t="shared" si="178"/>
        <v>0</v>
      </c>
      <c r="U776" s="2">
        <f t="shared" si="174"/>
        <v>0</v>
      </c>
      <c r="V776" s="2">
        <f t="shared" si="175"/>
        <v>0</v>
      </c>
      <c r="W776" s="9">
        <f t="shared" si="176"/>
        <v>0</v>
      </c>
      <c r="X776" s="221"/>
      <c r="Y776" s="276"/>
      <c r="Z776" s="209"/>
      <c r="AA776" s="235"/>
      <c r="AB776" s="206"/>
      <c r="AC776" s="198"/>
      <c r="AD776" s="198"/>
      <c r="AE776" s="198"/>
      <c r="AF776" s="198"/>
      <c r="AG776" s="216"/>
      <c r="AH776" s="199"/>
      <c r="AI776" s="197"/>
      <c r="AJ776" s="197"/>
      <c r="AK776" s="113"/>
      <c r="AL776" s="113"/>
      <c r="AM776" s="113"/>
      <c r="AN776" s="2">
        <f t="shared" si="179"/>
        <v>0</v>
      </c>
      <c r="AO776" s="2">
        <f t="shared" si="180"/>
        <v>0</v>
      </c>
      <c r="AP776" s="2">
        <f>IF(AA776='User Input'!$C$1,1,0)</f>
        <v>0</v>
      </c>
      <c r="AQ776" s="2">
        <f t="shared" si="168"/>
        <v>0</v>
      </c>
      <c r="AR776" s="2">
        <f t="shared" si="169"/>
        <v>0</v>
      </c>
      <c r="AS776" s="2">
        <f t="shared" si="170"/>
        <v>0</v>
      </c>
      <c r="AT776" s="2">
        <f t="shared" si="171"/>
        <v>0</v>
      </c>
      <c r="AU776" s="9">
        <f t="shared" si="172"/>
        <v>0</v>
      </c>
    </row>
    <row r="777" spans="1:47" s="202" customFormat="1">
      <c r="A777" s="272"/>
      <c r="B777" s="272"/>
      <c r="C777" s="203"/>
      <c r="D777" s="203"/>
      <c r="E777" s="204"/>
      <c r="F777" s="198"/>
      <c r="G777" s="198"/>
      <c r="H777" s="198"/>
      <c r="I777" s="198"/>
      <c r="J777" s="117"/>
      <c r="K777" s="113"/>
      <c r="L777" s="113"/>
      <c r="M777" s="113"/>
      <c r="N777" s="113"/>
      <c r="O777" s="113"/>
      <c r="P777" s="205"/>
      <c r="Q777" s="2">
        <f t="shared" si="173"/>
        <v>0</v>
      </c>
      <c r="R777" s="2">
        <f>IF(D777='User Input'!$C$1,1,0)</f>
        <v>0</v>
      </c>
      <c r="S777" s="2">
        <f t="shared" si="177"/>
        <v>0</v>
      </c>
      <c r="T777" s="2">
        <f t="shared" si="178"/>
        <v>0</v>
      </c>
      <c r="U777" s="2">
        <f t="shared" si="174"/>
        <v>0</v>
      </c>
      <c r="V777" s="2">
        <f t="shared" si="175"/>
        <v>0</v>
      </c>
      <c r="W777" s="9">
        <f t="shared" si="176"/>
        <v>0</v>
      </c>
      <c r="X777" s="221"/>
      <c r="Y777" s="276"/>
      <c r="Z777" s="226"/>
      <c r="AA777" s="235"/>
      <c r="AB777" s="206"/>
      <c r="AC777" s="198"/>
      <c r="AD777" s="198"/>
      <c r="AE777" s="198"/>
      <c r="AF777" s="198"/>
      <c r="AG777" s="216"/>
      <c r="AH777" s="199"/>
      <c r="AI777" s="197"/>
      <c r="AJ777" s="197"/>
      <c r="AK777" s="113"/>
      <c r="AL777" s="113"/>
      <c r="AM777" s="113"/>
      <c r="AN777" s="2">
        <f t="shared" si="179"/>
        <v>0</v>
      </c>
      <c r="AO777" s="2">
        <f t="shared" si="180"/>
        <v>0</v>
      </c>
      <c r="AP777" s="2">
        <f>IF(AA777='User Input'!$C$1,1,0)</f>
        <v>0</v>
      </c>
      <c r="AQ777" s="2">
        <f t="shared" si="168"/>
        <v>0</v>
      </c>
      <c r="AR777" s="2">
        <f t="shared" si="169"/>
        <v>0</v>
      </c>
      <c r="AS777" s="2">
        <f t="shared" si="170"/>
        <v>0</v>
      </c>
      <c r="AT777" s="2">
        <f t="shared" si="171"/>
        <v>0</v>
      </c>
      <c r="AU777" s="9">
        <f t="shared" si="172"/>
        <v>0</v>
      </c>
    </row>
    <row r="778" spans="1:47" s="202" customFormat="1">
      <c r="A778" s="272"/>
      <c r="B778" s="272"/>
      <c r="C778" s="203"/>
      <c r="D778" s="203"/>
      <c r="E778" s="204"/>
      <c r="F778" s="198"/>
      <c r="G778" s="198"/>
      <c r="H778" s="198"/>
      <c r="I778" s="198"/>
      <c r="J778" s="117"/>
      <c r="K778" s="113"/>
      <c r="L778" s="113"/>
      <c r="M778" s="113"/>
      <c r="N778" s="113"/>
      <c r="O778" s="113"/>
      <c r="P778" s="205"/>
      <c r="Q778" s="2">
        <f t="shared" si="173"/>
        <v>0</v>
      </c>
      <c r="R778" s="2">
        <f>IF(D778='User Input'!$C$1,1,0)</f>
        <v>0</v>
      </c>
      <c r="S778" s="2">
        <f t="shared" si="177"/>
        <v>0</v>
      </c>
      <c r="T778" s="2">
        <f t="shared" si="178"/>
        <v>0</v>
      </c>
      <c r="U778" s="2">
        <f t="shared" si="174"/>
        <v>0</v>
      </c>
      <c r="V778" s="2">
        <f t="shared" si="175"/>
        <v>0</v>
      </c>
      <c r="W778" s="9">
        <f t="shared" si="176"/>
        <v>0</v>
      </c>
      <c r="X778" s="221"/>
      <c r="Y778" s="276"/>
      <c r="Z778" s="209"/>
      <c r="AA778" s="235"/>
      <c r="AB778" s="206"/>
      <c r="AC778" s="198"/>
      <c r="AD778" s="198"/>
      <c r="AE778" s="198"/>
      <c r="AF778" s="198"/>
      <c r="AG778" s="216"/>
      <c r="AH778" s="199"/>
      <c r="AI778" s="197"/>
      <c r="AJ778" s="197"/>
      <c r="AK778" s="113"/>
      <c r="AL778" s="113"/>
      <c r="AM778" s="113"/>
      <c r="AN778" s="2">
        <f t="shared" si="179"/>
        <v>0</v>
      </c>
      <c r="AO778" s="2">
        <f t="shared" si="180"/>
        <v>0</v>
      </c>
      <c r="AP778" s="2">
        <f>IF(AA778='User Input'!$C$1,1,0)</f>
        <v>0</v>
      </c>
      <c r="AQ778" s="2">
        <f t="shared" si="168"/>
        <v>0</v>
      </c>
      <c r="AR778" s="2">
        <f t="shared" si="169"/>
        <v>0</v>
      </c>
      <c r="AS778" s="2">
        <f t="shared" si="170"/>
        <v>0</v>
      </c>
      <c r="AT778" s="2">
        <f t="shared" si="171"/>
        <v>0</v>
      </c>
      <c r="AU778" s="9">
        <f t="shared" si="172"/>
        <v>0</v>
      </c>
    </row>
    <row r="779" spans="1:47" s="202" customFormat="1">
      <c r="A779" s="272"/>
      <c r="B779" s="272"/>
      <c r="C779" s="203"/>
      <c r="D779" s="203"/>
      <c r="E779" s="204"/>
      <c r="F779" s="198"/>
      <c r="G779" s="198"/>
      <c r="H779" s="198"/>
      <c r="I779" s="198"/>
      <c r="J779" s="117"/>
      <c r="K779" s="113"/>
      <c r="L779" s="113"/>
      <c r="M779" s="113"/>
      <c r="N779" s="113"/>
      <c r="O779" s="113"/>
      <c r="P779" s="205"/>
      <c r="Q779" s="2">
        <f t="shared" si="173"/>
        <v>0</v>
      </c>
      <c r="R779" s="2">
        <f>IF(D779='User Input'!$C$1,1,0)</f>
        <v>0</v>
      </c>
      <c r="S779" s="2">
        <f t="shared" si="177"/>
        <v>0</v>
      </c>
      <c r="T779" s="2">
        <f t="shared" si="178"/>
        <v>0</v>
      </c>
      <c r="U779" s="2">
        <f t="shared" si="174"/>
        <v>0</v>
      </c>
      <c r="V779" s="2">
        <f t="shared" si="175"/>
        <v>0</v>
      </c>
      <c r="W779" s="9">
        <f t="shared" si="176"/>
        <v>0</v>
      </c>
      <c r="X779" s="221"/>
      <c r="Y779" s="276"/>
      <c r="Z779" s="226"/>
      <c r="AA779" s="235"/>
      <c r="AB779" s="206"/>
      <c r="AC779" s="198"/>
      <c r="AD779" s="198"/>
      <c r="AE779" s="198"/>
      <c r="AF779" s="198"/>
      <c r="AG779" s="216"/>
      <c r="AH779" s="199"/>
      <c r="AI779" s="197"/>
      <c r="AJ779" s="197"/>
      <c r="AK779" s="113"/>
      <c r="AL779" s="113"/>
      <c r="AM779" s="113"/>
      <c r="AN779" s="2">
        <f t="shared" si="179"/>
        <v>0</v>
      </c>
      <c r="AO779" s="2">
        <f t="shared" si="180"/>
        <v>0</v>
      </c>
      <c r="AP779" s="2">
        <f>IF(AA779='User Input'!$C$1,1,0)</f>
        <v>0</v>
      </c>
      <c r="AQ779" s="2">
        <f t="shared" si="168"/>
        <v>0</v>
      </c>
      <c r="AR779" s="2">
        <f t="shared" si="169"/>
        <v>0</v>
      </c>
      <c r="AS779" s="2">
        <f t="shared" si="170"/>
        <v>0</v>
      </c>
      <c r="AT779" s="2">
        <f t="shared" si="171"/>
        <v>0</v>
      </c>
      <c r="AU779" s="9">
        <f t="shared" si="172"/>
        <v>0</v>
      </c>
    </row>
    <row r="780" spans="1:47" s="202" customFormat="1">
      <c r="A780" s="272"/>
      <c r="B780" s="272"/>
      <c r="C780" s="203"/>
      <c r="D780" s="203"/>
      <c r="E780" s="204"/>
      <c r="F780" s="198"/>
      <c r="G780" s="198"/>
      <c r="H780" s="198"/>
      <c r="I780" s="198"/>
      <c r="J780" s="117"/>
      <c r="K780" s="113"/>
      <c r="L780" s="113"/>
      <c r="M780" s="113"/>
      <c r="N780" s="113"/>
      <c r="O780" s="113"/>
      <c r="P780" s="205"/>
      <c r="Q780" s="2">
        <f t="shared" si="173"/>
        <v>0</v>
      </c>
      <c r="R780" s="2">
        <f>IF(D780='User Input'!$C$1,1,0)</f>
        <v>0</v>
      </c>
      <c r="S780" s="2">
        <f t="shared" si="177"/>
        <v>0</v>
      </c>
      <c r="T780" s="2">
        <f t="shared" si="178"/>
        <v>0</v>
      </c>
      <c r="U780" s="2">
        <f t="shared" si="174"/>
        <v>0</v>
      </c>
      <c r="V780" s="2">
        <f t="shared" si="175"/>
        <v>0</v>
      </c>
      <c r="W780" s="9">
        <f t="shared" si="176"/>
        <v>0</v>
      </c>
      <c r="X780" s="221"/>
      <c r="Y780" s="276"/>
      <c r="Z780" s="209"/>
      <c r="AA780" s="235"/>
      <c r="AB780" s="206"/>
      <c r="AC780" s="198"/>
      <c r="AD780" s="198"/>
      <c r="AE780" s="198"/>
      <c r="AF780" s="198"/>
      <c r="AG780" s="216"/>
      <c r="AH780" s="199"/>
      <c r="AI780" s="197"/>
      <c r="AJ780" s="197"/>
      <c r="AK780" s="113"/>
      <c r="AL780" s="113"/>
      <c r="AM780" s="113"/>
      <c r="AN780" s="2">
        <f t="shared" si="179"/>
        <v>0</v>
      </c>
      <c r="AO780" s="2">
        <f t="shared" si="180"/>
        <v>0</v>
      </c>
      <c r="AP780" s="2">
        <f>IF(AA780='User Input'!$C$1,1,0)</f>
        <v>0</v>
      </c>
      <c r="AQ780" s="2">
        <f t="shared" si="168"/>
        <v>0</v>
      </c>
      <c r="AR780" s="2">
        <f t="shared" si="169"/>
        <v>0</v>
      </c>
      <c r="AS780" s="2">
        <f t="shared" si="170"/>
        <v>0</v>
      </c>
      <c r="AT780" s="2">
        <f t="shared" si="171"/>
        <v>0</v>
      </c>
      <c r="AU780" s="9">
        <f t="shared" si="172"/>
        <v>0</v>
      </c>
    </row>
    <row r="781" spans="1:47" s="202" customFormat="1">
      <c r="A781" s="272"/>
      <c r="B781" s="272"/>
      <c r="C781" s="203"/>
      <c r="D781" s="203"/>
      <c r="E781" s="204"/>
      <c r="F781" s="198"/>
      <c r="G781" s="198"/>
      <c r="H781" s="198"/>
      <c r="I781" s="198"/>
      <c r="J781" s="117"/>
      <c r="K781" s="113"/>
      <c r="L781" s="113"/>
      <c r="M781" s="113"/>
      <c r="N781" s="113"/>
      <c r="O781" s="113"/>
      <c r="P781" s="205"/>
      <c r="Q781" s="2">
        <f t="shared" si="173"/>
        <v>0</v>
      </c>
      <c r="R781" s="2">
        <f>IF(D781='User Input'!$C$1,1,0)</f>
        <v>0</v>
      </c>
      <c r="S781" s="2">
        <f t="shared" si="177"/>
        <v>0</v>
      </c>
      <c r="T781" s="2">
        <f t="shared" si="178"/>
        <v>0</v>
      </c>
      <c r="U781" s="2">
        <f t="shared" si="174"/>
        <v>0</v>
      </c>
      <c r="V781" s="2">
        <f t="shared" si="175"/>
        <v>0</v>
      </c>
      <c r="W781" s="9">
        <f t="shared" si="176"/>
        <v>0</v>
      </c>
      <c r="X781" s="221"/>
      <c r="Y781" s="276"/>
      <c r="Z781" s="209"/>
      <c r="AA781" s="235"/>
      <c r="AB781" s="206"/>
      <c r="AC781" s="198"/>
      <c r="AD781" s="198"/>
      <c r="AE781" s="198"/>
      <c r="AF781" s="198"/>
      <c r="AG781" s="216"/>
      <c r="AH781" s="199"/>
      <c r="AI781" s="197"/>
      <c r="AJ781" s="197"/>
      <c r="AK781" s="113"/>
      <c r="AL781" s="113"/>
      <c r="AM781" s="113"/>
      <c r="AN781" s="2">
        <f t="shared" si="179"/>
        <v>0</v>
      </c>
      <c r="AO781" s="2">
        <f t="shared" si="180"/>
        <v>0</v>
      </c>
      <c r="AP781" s="2">
        <f>IF(AA781='User Input'!$C$1,1,0)</f>
        <v>0</v>
      </c>
      <c r="AQ781" s="2">
        <f t="shared" si="168"/>
        <v>0</v>
      </c>
      <c r="AR781" s="2">
        <f t="shared" si="169"/>
        <v>0</v>
      </c>
      <c r="AS781" s="2">
        <f t="shared" si="170"/>
        <v>0</v>
      </c>
      <c r="AT781" s="2">
        <f t="shared" si="171"/>
        <v>0</v>
      </c>
      <c r="AU781" s="9">
        <f t="shared" si="172"/>
        <v>0</v>
      </c>
    </row>
    <row r="782" spans="1:47" s="202" customFormat="1">
      <c r="A782" s="272"/>
      <c r="B782" s="272"/>
      <c r="C782" s="203"/>
      <c r="D782" s="203"/>
      <c r="E782" s="204"/>
      <c r="F782" s="198"/>
      <c r="G782" s="198"/>
      <c r="H782" s="198"/>
      <c r="I782" s="198"/>
      <c r="J782" s="117"/>
      <c r="K782" s="113"/>
      <c r="L782" s="113"/>
      <c r="M782" s="113"/>
      <c r="N782" s="113"/>
      <c r="O782" s="113"/>
      <c r="P782" s="205"/>
      <c r="Q782" s="2">
        <f t="shared" si="173"/>
        <v>0</v>
      </c>
      <c r="R782" s="2">
        <f>IF(D782='User Input'!$C$1,1,0)</f>
        <v>0</v>
      </c>
      <c r="S782" s="2">
        <f t="shared" si="177"/>
        <v>0</v>
      </c>
      <c r="T782" s="2">
        <f t="shared" si="178"/>
        <v>0</v>
      </c>
      <c r="U782" s="2">
        <f t="shared" si="174"/>
        <v>0</v>
      </c>
      <c r="V782" s="2">
        <f t="shared" si="175"/>
        <v>0</v>
      </c>
      <c r="W782" s="9">
        <f t="shared" si="176"/>
        <v>0</v>
      </c>
      <c r="X782" s="221"/>
      <c r="Y782" s="276"/>
      <c r="Z782" s="226"/>
      <c r="AA782" s="235"/>
      <c r="AB782" s="206"/>
      <c r="AC782" s="198"/>
      <c r="AD782" s="198"/>
      <c r="AE782" s="198"/>
      <c r="AF782" s="198"/>
      <c r="AG782" s="216"/>
      <c r="AH782" s="199"/>
      <c r="AI782" s="197"/>
      <c r="AJ782" s="197"/>
      <c r="AK782" s="113"/>
      <c r="AL782" s="113"/>
      <c r="AM782" s="113"/>
      <c r="AN782" s="2">
        <f t="shared" si="179"/>
        <v>0</v>
      </c>
      <c r="AO782" s="2">
        <f t="shared" si="180"/>
        <v>0</v>
      </c>
      <c r="AP782" s="2">
        <f>IF(AA782='User Input'!$C$1,1,0)</f>
        <v>0</v>
      </c>
      <c r="AQ782" s="2">
        <f t="shared" si="168"/>
        <v>0</v>
      </c>
      <c r="AR782" s="2">
        <f t="shared" si="169"/>
        <v>0</v>
      </c>
      <c r="AS782" s="2">
        <f t="shared" si="170"/>
        <v>0</v>
      </c>
      <c r="AT782" s="2">
        <f t="shared" si="171"/>
        <v>0</v>
      </c>
      <c r="AU782" s="9">
        <f t="shared" si="172"/>
        <v>0</v>
      </c>
    </row>
    <row r="783" spans="1:47" s="202" customFormat="1">
      <c r="A783" s="272"/>
      <c r="B783" s="272"/>
      <c r="C783" s="203"/>
      <c r="D783" s="203"/>
      <c r="E783" s="204"/>
      <c r="F783" s="198"/>
      <c r="G783" s="198"/>
      <c r="H783" s="198"/>
      <c r="I783" s="198"/>
      <c r="J783" s="117"/>
      <c r="K783" s="113"/>
      <c r="L783" s="113"/>
      <c r="M783" s="113"/>
      <c r="N783" s="113"/>
      <c r="O783" s="113"/>
      <c r="P783" s="205"/>
      <c r="Q783" s="2">
        <f t="shared" si="173"/>
        <v>0</v>
      </c>
      <c r="R783" s="2">
        <f>IF(D783='User Input'!$C$1,1,0)</f>
        <v>0</v>
      </c>
      <c r="S783" s="2">
        <f t="shared" si="177"/>
        <v>0</v>
      </c>
      <c r="T783" s="2">
        <f t="shared" si="178"/>
        <v>0</v>
      </c>
      <c r="U783" s="2">
        <f t="shared" si="174"/>
        <v>0</v>
      </c>
      <c r="V783" s="2">
        <f t="shared" si="175"/>
        <v>0</v>
      </c>
      <c r="W783" s="9">
        <f t="shared" si="176"/>
        <v>0</v>
      </c>
      <c r="X783" s="221"/>
      <c r="Y783" s="276"/>
      <c r="Z783" s="209"/>
      <c r="AA783" s="235"/>
      <c r="AB783" s="206"/>
      <c r="AC783" s="198"/>
      <c r="AD783" s="198"/>
      <c r="AE783" s="198"/>
      <c r="AF783" s="198"/>
      <c r="AG783" s="216"/>
      <c r="AH783" s="199"/>
      <c r="AI783" s="197"/>
      <c r="AJ783" s="197"/>
      <c r="AK783" s="113"/>
      <c r="AL783" s="113"/>
      <c r="AM783" s="113"/>
      <c r="AN783" s="2">
        <f t="shared" si="179"/>
        <v>0</v>
      </c>
      <c r="AO783" s="2">
        <f t="shared" si="180"/>
        <v>0</v>
      </c>
      <c r="AP783" s="2">
        <f>IF(AA783='User Input'!$C$1,1,0)</f>
        <v>0</v>
      </c>
      <c r="AQ783" s="2">
        <f t="shared" si="168"/>
        <v>0</v>
      </c>
      <c r="AR783" s="2">
        <f t="shared" si="169"/>
        <v>0</v>
      </c>
      <c r="AS783" s="2">
        <f t="shared" si="170"/>
        <v>0</v>
      </c>
      <c r="AT783" s="2">
        <f t="shared" si="171"/>
        <v>0</v>
      </c>
      <c r="AU783" s="9">
        <f t="shared" si="172"/>
        <v>0</v>
      </c>
    </row>
    <row r="784" spans="1:47" s="202" customFormat="1">
      <c r="A784" s="272"/>
      <c r="B784" s="272"/>
      <c r="C784" s="203"/>
      <c r="D784" s="203"/>
      <c r="E784" s="204"/>
      <c r="F784" s="198"/>
      <c r="G784" s="198"/>
      <c r="H784" s="198"/>
      <c r="I784" s="198"/>
      <c r="J784" s="117"/>
      <c r="K784" s="113"/>
      <c r="L784" s="113"/>
      <c r="M784" s="113"/>
      <c r="N784" s="113"/>
      <c r="O784" s="113"/>
      <c r="P784" s="205"/>
      <c r="Q784" s="2">
        <f t="shared" si="173"/>
        <v>0</v>
      </c>
      <c r="R784" s="2">
        <f>IF(D784='User Input'!$C$1,1,0)</f>
        <v>0</v>
      </c>
      <c r="S784" s="2">
        <f t="shared" si="177"/>
        <v>0</v>
      </c>
      <c r="T784" s="2">
        <f t="shared" si="178"/>
        <v>0</v>
      </c>
      <c r="U784" s="2">
        <f t="shared" si="174"/>
        <v>0</v>
      </c>
      <c r="V784" s="2">
        <f t="shared" si="175"/>
        <v>0</v>
      </c>
      <c r="W784" s="9">
        <f t="shared" si="176"/>
        <v>0</v>
      </c>
      <c r="X784" s="221"/>
      <c r="Y784" s="276"/>
      <c r="Z784" s="226"/>
      <c r="AA784" s="235"/>
      <c r="AB784" s="206"/>
      <c r="AC784" s="198"/>
      <c r="AD784" s="198"/>
      <c r="AE784" s="198"/>
      <c r="AF784" s="198"/>
      <c r="AG784" s="216"/>
      <c r="AH784" s="199"/>
      <c r="AI784" s="197"/>
      <c r="AJ784" s="197"/>
      <c r="AK784" s="113"/>
      <c r="AL784" s="113"/>
      <c r="AM784" s="113"/>
      <c r="AN784" s="2">
        <f t="shared" si="179"/>
        <v>0</v>
      </c>
      <c r="AO784" s="2">
        <f t="shared" si="180"/>
        <v>0</v>
      </c>
      <c r="AP784" s="2">
        <f>IF(AA784='User Input'!$C$1,1,0)</f>
        <v>0</v>
      </c>
      <c r="AQ784" s="2">
        <f t="shared" si="168"/>
        <v>0</v>
      </c>
      <c r="AR784" s="2">
        <f t="shared" si="169"/>
        <v>0</v>
      </c>
      <c r="AS784" s="2">
        <f t="shared" si="170"/>
        <v>0</v>
      </c>
      <c r="AT784" s="2">
        <f t="shared" si="171"/>
        <v>0</v>
      </c>
      <c r="AU784" s="9">
        <f t="shared" si="172"/>
        <v>0</v>
      </c>
    </row>
    <row r="785" spans="1:47" s="202" customFormat="1">
      <c r="A785" s="272"/>
      <c r="B785" s="272"/>
      <c r="C785" s="203"/>
      <c r="D785" s="203"/>
      <c r="E785" s="204"/>
      <c r="F785" s="198"/>
      <c r="G785" s="198"/>
      <c r="H785" s="198"/>
      <c r="I785" s="198"/>
      <c r="J785" s="117"/>
      <c r="K785" s="113"/>
      <c r="L785" s="113"/>
      <c r="M785" s="113"/>
      <c r="N785" s="113"/>
      <c r="O785" s="113"/>
      <c r="P785" s="205"/>
      <c r="Q785" s="2">
        <f t="shared" si="173"/>
        <v>0</v>
      </c>
      <c r="R785" s="2">
        <f>IF(D785='User Input'!$C$1,1,0)</f>
        <v>0</v>
      </c>
      <c r="S785" s="2">
        <f t="shared" si="177"/>
        <v>0</v>
      </c>
      <c r="T785" s="2">
        <f t="shared" si="178"/>
        <v>0</v>
      </c>
      <c r="U785" s="2">
        <f t="shared" si="174"/>
        <v>0</v>
      </c>
      <c r="V785" s="2">
        <f t="shared" si="175"/>
        <v>0</v>
      </c>
      <c r="W785" s="9">
        <f t="shared" si="176"/>
        <v>0</v>
      </c>
      <c r="X785" s="221"/>
      <c r="Y785" s="276"/>
      <c r="Z785" s="209"/>
      <c r="AA785" s="235"/>
      <c r="AB785" s="206"/>
      <c r="AC785" s="198"/>
      <c r="AD785" s="198"/>
      <c r="AE785" s="198"/>
      <c r="AF785" s="198"/>
      <c r="AG785" s="216"/>
      <c r="AH785" s="199"/>
      <c r="AI785" s="197"/>
      <c r="AJ785" s="197"/>
      <c r="AK785" s="113"/>
      <c r="AL785" s="113"/>
      <c r="AM785" s="113"/>
      <c r="AN785" s="2">
        <f t="shared" si="179"/>
        <v>0</v>
      </c>
      <c r="AO785" s="2">
        <f t="shared" si="180"/>
        <v>0</v>
      </c>
      <c r="AP785" s="2">
        <f>IF(AA785='User Input'!$C$1,1,0)</f>
        <v>0</v>
      </c>
      <c r="AQ785" s="2">
        <f t="shared" si="168"/>
        <v>0</v>
      </c>
      <c r="AR785" s="2">
        <f t="shared" si="169"/>
        <v>0</v>
      </c>
      <c r="AS785" s="2">
        <f t="shared" si="170"/>
        <v>0</v>
      </c>
      <c r="AT785" s="2">
        <f t="shared" si="171"/>
        <v>0</v>
      </c>
      <c r="AU785" s="9">
        <f t="shared" si="172"/>
        <v>0</v>
      </c>
    </row>
    <row r="786" spans="1:47" s="202" customFormat="1">
      <c r="A786" s="272"/>
      <c r="B786" s="272"/>
      <c r="C786" s="203"/>
      <c r="D786" s="203"/>
      <c r="E786" s="204"/>
      <c r="F786" s="198"/>
      <c r="G786" s="198"/>
      <c r="H786" s="198"/>
      <c r="I786" s="198"/>
      <c r="J786" s="117"/>
      <c r="K786" s="113"/>
      <c r="L786" s="113"/>
      <c r="M786" s="113"/>
      <c r="N786" s="113"/>
      <c r="O786" s="113"/>
      <c r="P786" s="205"/>
      <c r="Q786" s="2">
        <f t="shared" si="173"/>
        <v>0</v>
      </c>
      <c r="R786" s="2">
        <f>IF(D786='User Input'!$C$1,1,0)</f>
        <v>0</v>
      </c>
      <c r="S786" s="2">
        <f t="shared" si="177"/>
        <v>0</v>
      </c>
      <c r="T786" s="2">
        <f t="shared" si="178"/>
        <v>0</v>
      </c>
      <c r="U786" s="2">
        <f t="shared" si="174"/>
        <v>0</v>
      </c>
      <c r="V786" s="2">
        <f t="shared" si="175"/>
        <v>0</v>
      </c>
      <c r="W786" s="9">
        <f t="shared" si="176"/>
        <v>0</v>
      </c>
      <c r="X786" s="221"/>
      <c r="Y786" s="276"/>
      <c r="Z786" s="226"/>
      <c r="AA786" s="235"/>
      <c r="AB786" s="206"/>
      <c r="AC786" s="198"/>
      <c r="AD786" s="198"/>
      <c r="AE786" s="198"/>
      <c r="AF786" s="198"/>
      <c r="AG786" s="216"/>
      <c r="AH786" s="199"/>
      <c r="AI786" s="197"/>
      <c r="AJ786" s="197"/>
      <c r="AK786" s="113"/>
      <c r="AL786" s="113"/>
      <c r="AM786" s="113"/>
      <c r="AN786" s="2">
        <f t="shared" si="179"/>
        <v>0</v>
      </c>
      <c r="AO786" s="2">
        <f t="shared" si="180"/>
        <v>0</v>
      </c>
      <c r="AP786" s="2">
        <f>IF(AA786='User Input'!$C$1,1,0)</f>
        <v>0</v>
      </c>
      <c r="AQ786" s="2">
        <f t="shared" si="168"/>
        <v>0</v>
      </c>
      <c r="AR786" s="2">
        <f t="shared" si="169"/>
        <v>0</v>
      </c>
      <c r="AS786" s="2">
        <f t="shared" si="170"/>
        <v>0</v>
      </c>
      <c r="AT786" s="2">
        <f t="shared" si="171"/>
        <v>0</v>
      </c>
      <c r="AU786" s="9">
        <f t="shared" si="172"/>
        <v>0</v>
      </c>
    </row>
    <row r="787" spans="1:47" s="202" customFormat="1">
      <c r="A787" s="272"/>
      <c r="B787" s="272"/>
      <c r="C787" s="203"/>
      <c r="D787" s="203"/>
      <c r="E787" s="204"/>
      <c r="F787" s="198"/>
      <c r="G787" s="198"/>
      <c r="H787" s="198"/>
      <c r="I787" s="198"/>
      <c r="J787" s="117"/>
      <c r="K787" s="113"/>
      <c r="L787" s="113"/>
      <c r="M787" s="113"/>
      <c r="N787" s="113"/>
      <c r="O787" s="113"/>
      <c r="P787" s="205"/>
      <c r="Q787" s="2">
        <f t="shared" si="173"/>
        <v>0</v>
      </c>
      <c r="R787" s="2">
        <f>IF(D787='User Input'!$C$1,1,0)</f>
        <v>0</v>
      </c>
      <c r="S787" s="2">
        <f t="shared" si="177"/>
        <v>0</v>
      </c>
      <c r="T787" s="2">
        <f t="shared" si="178"/>
        <v>0</v>
      </c>
      <c r="U787" s="2">
        <f t="shared" si="174"/>
        <v>0</v>
      </c>
      <c r="V787" s="2">
        <f t="shared" si="175"/>
        <v>0</v>
      </c>
      <c r="W787" s="9">
        <f t="shared" si="176"/>
        <v>0</v>
      </c>
      <c r="X787" s="221"/>
      <c r="Y787" s="276"/>
      <c r="Z787" s="226"/>
      <c r="AA787" s="235"/>
      <c r="AB787" s="206"/>
      <c r="AC787" s="198"/>
      <c r="AD787" s="198"/>
      <c r="AE787" s="198"/>
      <c r="AF787" s="198"/>
      <c r="AG787" s="216"/>
      <c r="AH787" s="199"/>
      <c r="AI787" s="197"/>
      <c r="AJ787" s="197"/>
      <c r="AK787" s="113"/>
      <c r="AL787" s="113"/>
      <c r="AM787" s="113"/>
      <c r="AN787" s="2">
        <f t="shared" si="179"/>
        <v>0</v>
      </c>
      <c r="AO787" s="2">
        <f t="shared" si="180"/>
        <v>0</v>
      </c>
      <c r="AP787" s="2">
        <f>IF(AA787='User Input'!$C$1,1,0)</f>
        <v>0</v>
      </c>
      <c r="AQ787" s="2">
        <f t="shared" si="168"/>
        <v>0</v>
      </c>
      <c r="AR787" s="2">
        <f t="shared" si="169"/>
        <v>0</v>
      </c>
      <c r="AS787" s="2">
        <f t="shared" si="170"/>
        <v>0</v>
      </c>
      <c r="AT787" s="2">
        <f t="shared" si="171"/>
        <v>0</v>
      </c>
      <c r="AU787" s="9">
        <f t="shared" si="172"/>
        <v>0</v>
      </c>
    </row>
    <row r="788" spans="1:47" s="202" customFormat="1">
      <c r="A788" s="272"/>
      <c r="B788" s="272"/>
      <c r="C788" s="203"/>
      <c r="D788" s="203"/>
      <c r="E788" s="204"/>
      <c r="F788" s="198"/>
      <c r="G788" s="198"/>
      <c r="H788" s="198"/>
      <c r="I788" s="198"/>
      <c r="J788" s="117"/>
      <c r="K788" s="113"/>
      <c r="L788" s="113"/>
      <c r="M788" s="113"/>
      <c r="N788" s="113"/>
      <c r="O788" s="113"/>
      <c r="P788" s="205"/>
      <c r="Q788" s="2">
        <f t="shared" si="173"/>
        <v>0</v>
      </c>
      <c r="R788" s="2">
        <f>IF(D788='User Input'!$C$1,1,0)</f>
        <v>0</v>
      </c>
      <c r="S788" s="2">
        <f t="shared" si="177"/>
        <v>0</v>
      </c>
      <c r="T788" s="2">
        <f t="shared" si="178"/>
        <v>0</v>
      </c>
      <c r="U788" s="2">
        <f t="shared" si="174"/>
        <v>0</v>
      </c>
      <c r="V788" s="2">
        <f t="shared" si="175"/>
        <v>0</v>
      </c>
      <c r="W788" s="9">
        <f t="shared" si="176"/>
        <v>0</v>
      </c>
      <c r="X788" s="221"/>
      <c r="Y788" s="276"/>
      <c r="Z788" s="226"/>
      <c r="AA788" s="235"/>
      <c r="AB788" s="206"/>
      <c r="AC788" s="198"/>
      <c r="AD788" s="198"/>
      <c r="AE788" s="198"/>
      <c r="AF788" s="198"/>
      <c r="AG788" s="216"/>
      <c r="AH788" s="199"/>
      <c r="AI788" s="197"/>
      <c r="AJ788" s="197"/>
      <c r="AK788" s="113"/>
      <c r="AL788" s="113"/>
      <c r="AM788" s="113"/>
      <c r="AN788" s="2">
        <f t="shared" si="179"/>
        <v>0</v>
      </c>
      <c r="AO788" s="2">
        <f t="shared" si="180"/>
        <v>0</v>
      </c>
      <c r="AP788" s="2">
        <f>IF(AA788='User Input'!$C$1,1,0)</f>
        <v>0</v>
      </c>
      <c r="AQ788" s="2">
        <f t="shared" si="168"/>
        <v>0</v>
      </c>
      <c r="AR788" s="2">
        <f t="shared" si="169"/>
        <v>0</v>
      </c>
      <c r="AS788" s="2">
        <f t="shared" si="170"/>
        <v>0</v>
      </c>
      <c r="AT788" s="2">
        <f t="shared" si="171"/>
        <v>0</v>
      </c>
      <c r="AU788" s="9">
        <f t="shared" si="172"/>
        <v>0</v>
      </c>
    </row>
    <row r="789" spans="1:47" s="202" customFormat="1">
      <c r="A789" s="272"/>
      <c r="B789" s="272"/>
      <c r="C789" s="203"/>
      <c r="D789" s="203"/>
      <c r="E789" s="204"/>
      <c r="F789" s="198"/>
      <c r="G789" s="198"/>
      <c r="H789" s="198"/>
      <c r="I789" s="198"/>
      <c r="J789" s="117"/>
      <c r="K789" s="113"/>
      <c r="L789" s="113"/>
      <c r="M789" s="113"/>
      <c r="N789" s="113"/>
      <c r="O789" s="113"/>
      <c r="P789" s="205"/>
      <c r="Q789" s="2">
        <f t="shared" si="173"/>
        <v>0</v>
      </c>
      <c r="R789" s="2">
        <f>IF(D789='User Input'!$C$1,1,0)</f>
        <v>0</v>
      </c>
      <c r="S789" s="2">
        <f t="shared" si="177"/>
        <v>0</v>
      </c>
      <c r="T789" s="2">
        <f t="shared" si="178"/>
        <v>0</v>
      </c>
      <c r="U789" s="2">
        <f t="shared" si="174"/>
        <v>0</v>
      </c>
      <c r="V789" s="2">
        <f t="shared" si="175"/>
        <v>0</v>
      </c>
      <c r="W789" s="9">
        <f t="shared" si="176"/>
        <v>0</v>
      </c>
      <c r="X789" s="221"/>
      <c r="Y789" s="276"/>
      <c r="Z789" s="209"/>
      <c r="AA789" s="235"/>
      <c r="AB789" s="206"/>
      <c r="AC789" s="198"/>
      <c r="AD789" s="198"/>
      <c r="AE789" s="198"/>
      <c r="AF789" s="198"/>
      <c r="AG789" s="216"/>
      <c r="AH789" s="199"/>
      <c r="AI789" s="197"/>
      <c r="AJ789" s="197"/>
      <c r="AK789" s="113"/>
      <c r="AL789" s="113"/>
      <c r="AM789" s="113"/>
      <c r="AN789" s="2">
        <f t="shared" si="179"/>
        <v>0</v>
      </c>
      <c r="AO789" s="2">
        <f t="shared" si="180"/>
        <v>0</v>
      </c>
      <c r="AP789" s="2">
        <f>IF(AA789='User Input'!$C$1,1,0)</f>
        <v>0</v>
      </c>
      <c r="AQ789" s="2">
        <f t="shared" si="168"/>
        <v>0</v>
      </c>
      <c r="AR789" s="2">
        <f t="shared" si="169"/>
        <v>0</v>
      </c>
      <c r="AS789" s="2">
        <f t="shared" si="170"/>
        <v>0</v>
      </c>
      <c r="AT789" s="2">
        <f t="shared" si="171"/>
        <v>0</v>
      </c>
      <c r="AU789" s="9">
        <f t="shared" si="172"/>
        <v>0</v>
      </c>
    </row>
    <row r="790" spans="1:47" s="202" customFormat="1">
      <c r="A790" s="272"/>
      <c r="B790" s="272"/>
      <c r="C790" s="203"/>
      <c r="D790" s="203"/>
      <c r="E790" s="204"/>
      <c r="F790" s="198"/>
      <c r="G790" s="198"/>
      <c r="H790" s="198"/>
      <c r="I790" s="198"/>
      <c r="J790" s="117"/>
      <c r="K790" s="113"/>
      <c r="L790" s="113"/>
      <c r="M790" s="113"/>
      <c r="N790" s="113"/>
      <c r="O790" s="113"/>
      <c r="P790" s="205"/>
      <c r="Q790" s="2">
        <f t="shared" si="173"/>
        <v>0</v>
      </c>
      <c r="R790" s="2">
        <f>IF(D790='User Input'!$C$1,1,0)</f>
        <v>0</v>
      </c>
      <c r="S790" s="2">
        <f t="shared" si="177"/>
        <v>0</v>
      </c>
      <c r="T790" s="2">
        <f t="shared" si="178"/>
        <v>0</v>
      </c>
      <c r="U790" s="2">
        <f t="shared" si="174"/>
        <v>0</v>
      </c>
      <c r="V790" s="2">
        <f t="shared" si="175"/>
        <v>0</v>
      </c>
      <c r="W790" s="9">
        <f t="shared" si="176"/>
        <v>0</v>
      </c>
      <c r="X790" s="221"/>
      <c r="Y790" s="276"/>
      <c r="Z790" s="209"/>
      <c r="AA790" s="235"/>
      <c r="AB790" s="206"/>
      <c r="AC790" s="198"/>
      <c r="AD790" s="198"/>
      <c r="AE790" s="198"/>
      <c r="AF790" s="198"/>
      <c r="AG790" s="216"/>
      <c r="AH790" s="199"/>
      <c r="AI790" s="197"/>
      <c r="AJ790" s="197"/>
      <c r="AK790" s="113"/>
      <c r="AL790" s="113"/>
      <c r="AM790" s="113"/>
      <c r="AN790" s="2">
        <f t="shared" si="179"/>
        <v>0</v>
      </c>
      <c r="AO790" s="2">
        <f t="shared" si="180"/>
        <v>0</v>
      </c>
      <c r="AP790" s="2">
        <f>IF(AA790='User Input'!$C$1,1,0)</f>
        <v>0</v>
      </c>
      <c r="AQ790" s="2">
        <f t="shared" si="168"/>
        <v>0</v>
      </c>
      <c r="AR790" s="2">
        <f t="shared" si="169"/>
        <v>0</v>
      </c>
      <c r="AS790" s="2">
        <f t="shared" si="170"/>
        <v>0</v>
      </c>
      <c r="AT790" s="2">
        <f t="shared" si="171"/>
        <v>0</v>
      </c>
      <c r="AU790" s="9">
        <f t="shared" si="172"/>
        <v>0</v>
      </c>
    </row>
    <row r="791" spans="1:47" s="202" customFormat="1">
      <c r="A791" s="272"/>
      <c r="B791" s="272"/>
      <c r="C791" s="203"/>
      <c r="D791" s="203"/>
      <c r="E791" s="204"/>
      <c r="F791" s="198"/>
      <c r="G791" s="198"/>
      <c r="H791" s="198"/>
      <c r="I791" s="198"/>
      <c r="J791" s="117"/>
      <c r="K791" s="113"/>
      <c r="L791" s="113"/>
      <c r="M791" s="113"/>
      <c r="N791" s="113"/>
      <c r="O791" s="113"/>
      <c r="P791" s="205"/>
      <c r="Q791" s="2">
        <f t="shared" si="173"/>
        <v>0</v>
      </c>
      <c r="R791" s="2">
        <f>IF(D791='User Input'!$C$1,1,0)</f>
        <v>0</v>
      </c>
      <c r="S791" s="2">
        <f t="shared" si="177"/>
        <v>0</v>
      </c>
      <c r="T791" s="2">
        <f t="shared" si="178"/>
        <v>0</v>
      </c>
      <c r="U791" s="2">
        <f t="shared" si="174"/>
        <v>0</v>
      </c>
      <c r="V791" s="2">
        <f t="shared" si="175"/>
        <v>0</v>
      </c>
      <c r="W791" s="9">
        <f t="shared" si="176"/>
        <v>0</v>
      </c>
      <c r="X791" s="221"/>
      <c r="Y791" s="276"/>
      <c r="Z791" s="209"/>
      <c r="AA791" s="235"/>
      <c r="AB791" s="206"/>
      <c r="AC791" s="198"/>
      <c r="AD791" s="198"/>
      <c r="AE791" s="198"/>
      <c r="AF791" s="198"/>
      <c r="AG791" s="216"/>
      <c r="AH791" s="199"/>
      <c r="AI791" s="197"/>
      <c r="AJ791" s="197"/>
      <c r="AK791" s="113"/>
      <c r="AL791" s="113"/>
      <c r="AM791" s="113"/>
      <c r="AN791" s="2">
        <f t="shared" si="179"/>
        <v>0</v>
      </c>
      <c r="AO791" s="2">
        <f t="shared" si="180"/>
        <v>0</v>
      </c>
      <c r="AP791" s="2">
        <f>IF(AA791='User Input'!$C$1,1,0)</f>
        <v>0</v>
      </c>
      <c r="AQ791" s="2">
        <f t="shared" si="168"/>
        <v>0</v>
      </c>
      <c r="AR791" s="2">
        <f t="shared" si="169"/>
        <v>0</v>
      </c>
      <c r="AS791" s="2">
        <f t="shared" si="170"/>
        <v>0</v>
      </c>
      <c r="AT791" s="2">
        <f t="shared" si="171"/>
        <v>0</v>
      </c>
      <c r="AU791" s="9">
        <f t="shared" si="172"/>
        <v>0</v>
      </c>
    </row>
    <row r="792" spans="1:47" s="202" customFormat="1">
      <c r="A792" s="272"/>
      <c r="B792" s="272"/>
      <c r="C792" s="203"/>
      <c r="D792" s="203"/>
      <c r="E792" s="204"/>
      <c r="F792" s="198"/>
      <c r="G792" s="198"/>
      <c r="H792" s="198"/>
      <c r="I792" s="198"/>
      <c r="J792" s="117"/>
      <c r="K792" s="113"/>
      <c r="L792" s="113"/>
      <c r="M792" s="113"/>
      <c r="N792" s="113"/>
      <c r="O792" s="113"/>
      <c r="P792" s="205"/>
      <c r="Q792" s="2">
        <f t="shared" si="173"/>
        <v>0</v>
      </c>
      <c r="R792" s="2">
        <f>IF(D792='User Input'!$C$1,1,0)</f>
        <v>0</v>
      </c>
      <c r="S792" s="2">
        <f t="shared" si="177"/>
        <v>0</v>
      </c>
      <c r="T792" s="2">
        <f t="shared" si="178"/>
        <v>0</v>
      </c>
      <c r="U792" s="2">
        <f t="shared" si="174"/>
        <v>0</v>
      </c>
      <c r="V792" s="2">
        <f t="shared" si="175"/>
        <v>0</v>
      </c>
      <c r="W792" s="9">
        <f t="shared" si="176"/>
        <v>0</v>
      </c>
      <c r="X792" s="221"/>
      <c r="Y792" s="276"/>
      <c r="Z792" s="209"/>
      <c r="AA792" s="235"/>
      <c r="AB792" s="206"/>
      <c r="AC792" s="198"/>
      <c r="AD792" s="198"/>
      <c r="AE792" s="198"/>
      <c r="AF792" s="198"/>
      <c r="AG792" s="216"/>
      <c r="AH792" s="199"/>
      <c r="AI792" s="197"/>
      <c r="AJ792" s="197"/>
      <c r="AK792" s="113"/>
      <c r="AL792" s="113"/>
      <c r="AM792" s="113"/>
      <c r="AN792" s="2">
        <f t="shared" si="179"/>
        <v>0</v>
      </c>
      <c r="AO792" s="2">
        <f t="shared" si="180"/>
        <v>0</v>
      </c>
      <c r="AP792" s="2">
        <f>IF(AA792='User Input'!$C$1,1,0)</f>
        <v>0</v>
      </c>
      <c r="AQ792" s="2">
        <f t="shared" si="168"/>
        <v>0</v>
      </c>
      <c r="AR792" s="2">
        <f t="shared" si="169"/>
        <v>0</v>
      </c>
      <c r="AS792" s="2">
        <f t="shared" si="170"/>
        <v>0</v>
      </c>
      <c r="AT792" s="2">
        <f t="shared" si="171"/>
        <v>0</v>
      </c>
      <c r="AU792" s="9">
        <f t="shared" si="172"/>
        <v>0</v>
      </c>
    </row>
    <row r="793" spans="1:47" s="202" customFormat="1">
      <c r="A793" s="272"/>
      <c r="B793" s="272"/>
      <c r="C793" s="203"/>
      <c r="D793" s="203"/>
      <c r="E793" s="204"/>
      <c r="F793" s="198"/>
      <c r="G793" s="198"/>
      <c r="H793" s="198"/>
      <c r="I793" s="198"/>
      <c r="J793" s="117"/>
      <c r="K793" s="113"/>
      <c r="L793" s="113"/>
      <c r="M793" s="113"/>
      <c r="N793" s="113"/>
      <c r="O793" s="113"/>
      <c r="P793" s="205"/>
      <c r="Q793" s="2">
        <f t="shared" si="173"/>
        <v>0</v>
      </c>
      <c r="R793" s="2">
        <f>IF(D793='User Input'!$C$1,1,0)</f>
        <v>0</v>
      </c>
      <c r="S793" s="2">
        <f t="shared" si="177"/>
        <v>0</v>
      </c>
      <c r="T793" s="2">
        <f t="shared" si="178"/>
        <v>0</v>
      </c>
      <c r="U793" s="2">
        <f t="shared" si="174"/>
        <v>0</v>
      </c>
      <c r="V793" s="2">
        <f t="shared" si="175"/>
        <v>0</v>
      </c>
      <c r="W793" s="9">
        <f t="shared" si="176"/>
        <v>0</v>
      </c>
      <c r="X793" s="221"/>
      <c r="Y793" s="276"/>
      <c r="Z793" s="226"/>
      <c r="AA793" s="235"/>
      <c r="AB793" s="206"/>
      <c r="AC793" s="198"/>
      <c r="AD793" s="198"/>
      <c r="AE793" s="198"/>
      <c r="AF793" s="198"/>
      <c r="AG793" s="216"/>
      <c r="AH793" s="199"/>
      <c r="AI793" s="197"/>
      <c r="AJ793" s="197"/>
      <c r="AK793" s="113"/>
      <c r="AL793" s="113"/>
      <c r="AM793" s="113"/>
      <c r="AN793" s="2">
        <f t="shared" si="179"/>
        <v>0</v>
      </c>
      <c r="AO793" s="2">
        <f t="shared" si="180"/>
        <v>0</v>
      </c>
      <c r="AP793" s="2">
        <f>IF(AA793='User Input'!$C$1,1,0)</f>
        <v>0</v>
      </c>
      <c r="AQ793" s="2">
        <f t="shared" si="168"/>
        <v>0</v>
      </c>
      <c r="AR793" s="2">
        <f t="shared" si="169"/>
        <v>0</v>
      </c>
      <c r="AS793" s="2">
        <f t="shared" si="170"/>
        <v>0</v>
      </c>
      <c r="AT793" s="2">
        <f t="shared" si="171"/>
        <v>0</v>
      </c>
      <c r="AU793" s="9">
        <f t="shared" si="172"/>
        <v>0</v>
      </c>
    </row>
    <row r="794" spans="1:47" s="202" customFormat="1">
      <c r="A794" s="272"/>
      <c r="B794" s="272"/>
      <c r="C794" s="203"/>
      <c r="D794" s="203"/>
      <c r="E794" s="204"/>
      <c r="F794" s="198"/>
      <c r="G794" s="198"/>
      <c r="H794" s="198"/>
      <c r="I794" s="198"/>
      <c r="J794" s="117"/>
      <c r="K794" s="113"/>
      <c r="L794" s="113"/>
      <c r="M794" s="113"/>
      <c r="N794" s="113"/>
      <c r="O794" s="113"/>
      <c r="P794" s="205"/>
      <c r="Q794" s="2">
        <f t="shared" si="173"/>
        <v>0</v>
      </c>
      <c r="R794" s="2">
        <f>IF(D794='User Input'!$C$1,1,0)</f>
        <v>0</v>
      </c>
      <c r="S794" s="2">
        <f t="shared" si="177"/>
        <v>0</v>
      </c>
      <c r="T794" s="2">
        <f t="shared" si="178"/>
        <v>0</v>
      </c>
      <c r="U794" s="2">
        <f t="shared" si="174"/>
        <v>0</v>
      </c>
      <c r="V794" s="2">
        <f t="shared" si="175"/>
        <v>0</v>
      </c>
      <c r="W794" s="9">
        <f t="shared" si="176"/>
        <v>0</v>
      </c>
      <c r="X794" s="221"/>
      <c r="Y794" s="276"/>
      <c r="Z794" s="226"/>
      <c r="AA794" s="235"/>
      <c r="AB794" s="206"/>
      <c r="AC794" s="198"/>
      <c r="AD794" s="198"/>
      <c r="AE794" s="198"/>
      <c r="AF794" s="198"/>
      <c r="AG794" s="216"/>
      <c r="AH794" s="199"/>
      <c r="AI794" s="197"/>
      <c r="AJ794" s="197"/>
      <c r="AK794" s="113"/>
      <c r="AL794" s="113"/>
      <c r="AM794" s="113"/>
      <c r="AN794" s="2">
        <f t="shared" si="179"/>
        <v>0</v>
      </c>
      <c r="AO794" s="2">
        <f t="shared" si="180"/>
        <v>0</v>
      </c>
      <c r="AP794" s="2">
        <f>IF(AA794='User Input'!$C$1,1,0)</f>
        <v>0</v>
      </c>
      <c r="AQ794" s="2">
        <f t="shared" si="168"/>
        <v>0</v>
      </c>
      <c r="AR794" s="2">
        <f t="shared" si="169"/>
        <v>0</v>
      </c>
      <c r="AS794" s="2">
        <f t="shared" si="170"/>
        <v>0</v>
      </c>
      <c r="AT794" s="2">
        <f t="shared" si="171"/>
        <v>0</v>
      </c>
      <c r="AU794" s="9">
        <f t="shared" si="172"/>
        <v>0</v>
      </c>
    </row>
    <row r="795" spans="1:47" s="202" customFormat="1">
      <c r="A795" s="272"/>
      <c r="B795" s="272"/>
      <c r="C795" s="203"/>
      <c r="D795" s="203"/>
      <c r="E795" s="204"/>
      <c r="F795" s="198"/>
      <c r="G795" s="198"/>
      <c r="H795" s="198"/>
      <c r="I795" s="198"/>
      <c r="J795" s="117"/>
      <c r="K795" s="113"/>
      <c r="L795" s="113"/>
      <c r="M795" s="113"/>
      <c r="N795" s="113"/>
      <c r="O795" s="113"/>
      <c r="P795" s="205"/>
      <c r="Q795" s="2">
        <f t="shared" si="173"/>
        <v>0</v>
      </c>
      <c r="R795" s="2">
        <f>IF(D795='User Input'!$C$1,1,0)</f>
        <v>0</v>
      </c>
      <c r="S795" s="2">
        <f t="shared" si="177"/>
        <v>0</v>
      </c>
      <c r="T795" s="2">
        <f t="shared" si="178"/>
        <v>0</v>
      </c>
      <c r="U795" s="2">
        <f t="shared" si="174"/>
        <v>0</v>
      </c>
      <c r="V795" s="2">
        <f t="shared" si="175"/>
        <v>0</v>
      </c>
      <c r="W795" s="9">
        <f t="shared" si="176"/>
        <v>0</v>
      </c>
      <c r="X795" s="221"/>
      <c r="Y795" s="276"/>
      <c r="Z795" s="209"/>
      <c r="AA795" s="235"/>
      <c r="AB795" s="206"/>
      <c r="AC795" s="198"/>
      <c r="AD795" s="198"/>
      <c r="AE795" s="198"/>
      <c r="AF795" s="198"/>
      <c r="AG795" s="216"/>
      <c r="AH795" s="199"/>
      <c r="AI795" s="197"/>
      <c r="AJ795" s="197"/>
      <c r="AK795" s="113"/>
      <c r="AL795" s="113"/>
      <c r="AM795" s="113"/>
      <c r="AN795" s="2">
        <f t="shared" si="179"/>
        <v>0</v>
      </c>
      <c r="AO795" s="2">
        <f t="shared" si="180"/>
        <v>0</v>
      </c>
      <c r="AP795" s="2">
        <f>IF(AA795='User Input'!$C$1,1,0)</f>
        <v>0</v>
      </c>
      <c r="AQ795" s="2">
        <f t="shared" si="168"/>
        <v>0</v>
      </c>
      <c r="AR795" s="2">
        <f t="shared" si="169"/>
        <v>0</v>
      </c>
      <c r="AS795" s="2">
        <f t="shared" si="170"/>
        <v>0</v>
      </c>
      <c r="AT795" s="2">
        <f t="shared" si="171"/>
        <v>0</v>
      </c>
      <c r="AU795" s="9">
        <f t="shared" si="172"/>
        <v>0</v>
      </c>
    </row>
    <row r="796" spans="1:47" s="202" customFormat="1">
      <c r="A796" s="272"/>
      <c r="B796" s="272"/>
      <c r="C796" s="203"/>
      <c r="D796" s="203"/>
      <c r="E796" s="204"/>
      <c r="F796" s="198"/>
      <c r="G796" s="198"/>
      <c r="H796" s="198"/>
      <c r="I796" s="198"/>
      <c r="J796" s="117"/>
      <c r="K796" s="113"/>
      <c r="L796" s="113"/>
      <c r="M796" s="113"/>
      <c r="N796" s="113"/>
      <c r="O796" s="113"/>
      <c r="P796" s="205"/>
      <c r="Q796" s="2">
        <f t="shared" si="173"/>
        <v>0</v>
      </c>
      <c r="R796" s="2">
        <f>IF(D796='User Input'!$C$1,1,0)</f>
        <v>0</v>
      </c>
      <c r="S796" s="2">
        <f t="shared" si="177"/>
        <v>0</v>
      </c>
      <c r="T796" s="2">
        <f t="shared" si="178"/>
        <v>0</v>
      </c>
      <c r="U796" s="2">
        <f t="shared" si="174"/>
        <v>0</v>
      </c>
      <c r="V796" s="2">
        <f t="shared" si="175"/>
        <v>0</v>
      </c>
      <c r="W796" s="9">
        <f t="shared" si="176"/>
        <v>0</v>
      </c>
      <c r="X796" s="221"/>
      <c r="Y796" s="276"/>
      <c r="Z796" s="209"/>
      <c r="AA796" s="235"/>
      <c r="AB796" s="206"/>
      <c r="AC796" s="198"/>
      <c r="AD796" s="198"/>
      <c r="AE796" s="198"/>
      <c r="AF796" s="198"/>
      <c r="AG796" s="216"/>
      <c r="AH796" s="199"/>
      <c r="AI796" s="197"/>
      <c r="AJ796" s="197"/>
      <c r="AK796" s="113"/>
      <c r="AL796" s="113"/>
      <c r="AM796" s="113"/>
      <c r="AN796" s="2">
        <f t="shared" si="179"/>
        <v>0</v>
      </c>
      <c r="AO796" s="2">
        <f t="shared" si="180"/>
        <v>0</v>
      </c>
      <c r="AP796" s="2">
        <f>IF(AA796='User Input'!$C$1,1,0)</f>
        <v>0</v>
      </c>
      <c r="AQ796" s="2">
        <f t="shared" si="168"/>
        <v>0</v>
      </c>
      <c r="AR796" s="2">
        <f t="shared" si="169"/>
        <v>0</v>
      </c>
      <c r="AS796" s="2">
        <f t="shared" si="170"/>
        <v>0</v>
      </c>
      <c r="AT796" s="2">
        <f t="shared" si="171"/>
        <v>0</v>
      </c>
      <c r="AU796" s="9">
        <f t="shared" si="172"/>
        <v>0</v>
      </c>
    </row>
    <row r="797" spans="1:47" s="202" customFormat="1">
      <c r="A797" s="272"/>
      <c r="B797" s="272"/>
      <c r="C797" s="203"/>
      <c r="D797" s="203"/>
      <c r="E797" s="204"/>
      <c r="F797" s="198"/>
      <c r="G797" s="198"/>
      <c r="H797" s="198"/>
      <c r="I797" s="198"/>
      <c r="J797" s="117"/>
      <c r="K797" s="113"/>
      <c r="L797" s="113"/>
      <c r="M797" s="113"/>
      <c r="N797" s="113"/>
      <c r="O797" s="113"/>
      <c r="P797" s="205"/>
      <c r="Q797" s="2">
        <f t="shared" si="173"/>
        <v>0</v>
      </c>
      <c r="R797" s="2">
        <f>IF(D797='User Input'!$C$1,1,0)</f>
        <v>0</v>
      </c>
      <c r="S797" s="2">
        <f t="shared" si="177"/>
        <v>0</v>
      </c>
      <c r="T797" s="2">
        <f t="shared" si="178"/>
        <v>0</v>
      </c>
      <c r="U797" s="2">
        <f t="shared" si="174"/>
        <v>0</v>
      </c>
      <c r="V797" s="2">
        <f t="shared" si="175"/>
        <v>0</v>
      </c>
      <c r="W797" s="9">
        <f t="shared" si="176"/>
        <v>0</v>
      </c>
      <c r="X797" s="221"/>
      <c r="Y797" s="276"/>
      <c r="Z797" s="226"/>
      <c r="AA797" s="235"/>
      <c r="AB797" s="206"/>
      <c r="AC797" s="198"/>
      <c r="AD797" s="198"/>
      <c r="AE797" s="198"/>
      <c r="AF797" s="198"/>
      <c r="AG797" s="216"/>
      <c r="AH797" s="199"/>
      <c r="AI797" s="197"/>
      <c r="AJ797" s="197"/>
      <c r="AK797" s="113"/>
      <c r="AL797" s="113"/>
      <c r="AM797" s="113"/>
      <c r="AN797" s="2">
        <f t="shared" si="179"/>
        <v>0</v>
      </c>
      <c r="AO797" s="2">
        <f t="shared" si="180"/>
        <v>0</v>
      </c>
      <c r="AP797" s="2">
        <f>IF(AA797='User Input'!$C$1,1,0)</f>
        <v>0</v>
      </c>
      <c r="AQ797" s="2">
        <f t="shared" si="168"/>
        <v>0</v>
      </c>
      <c r="AR797" s="2">
        <f t="shared" si="169"/>
        <v>0</v>
      </c>
      <c r="AS797" s="2">
        <f t="shared" si="170"/>
        <v>0</v>
      </c>
      <c r="AT797" s="2">
        <f t="shared" si="171"/>
        <v>0</v>
      </c>
      <c r="AU797" s="9">
        <f t="shared" si="172"/>
        <v>0</v>
      </c>
    </row>
    <row r="798" spans="1:47" s="202" customFormat="1">
      <c r="A798" s="272"/>
      <c r="B798" s="272"/>
      <c r="C798" s="203"/>
      <c r="D798" s="203"/>
      <c r="E798" s="204"/>
      <c r="F798" s="198"/>
      <c r="G798" s="198"/>
      <c r="H798" s="198"/>
      <c r="I798" s="198"/>
      <c r="J798" s="117"/>
      <c r="K798" s="113"/>
      <c r="L798" s="113"/>
      <c r="M798" s="113"/>
      <c r="N798" s="113"/>
      <c r="O798" s="113"/>
      <c r="P798" s="205"/>
      <c r="Q798" s="2">
        <f t="shared" si="173"/>
        <v>0</v>
      </c>
      <c r="R798" s="2">
        <f>IF(D798='User Input'!$C$1,1,0)</f>
        <v>0</v>
      </c>
      <c r="S798" s="2">
        <f t="shared" si="177"/>
        <v>0</v>
      </c>
      <c r="T798" s="2">
        <f t="shared" si="178"/>
        <v>0</v>
      </c>
      <c r="U798" s="2">
        <f t="shared" si="174"/>
        <v>0</v>
      </c>
      <c r="V798" s="2">
        <f t="shared" si="175"/>
        <v>0</v>
      </c>
      <c r="W798" s="9">
        <f t="shared" si="176"/>
        <v>0</v>
      </c>
      <c r="X798" s="221"/>
      <c r="Y798" s="276"/>
      <c r="Z798" s="226"/>
      <c r="AA798" s="235"/>
      <c r="AB798" s="206"/>
      <c r="AC798" s="198"/>
      <c r="AD798" s="198"/>
      <c r="AE798" s="198"/>
      <c r="AF798" s="198"/>
      <c r="AG798" s="216"/>
      <c r="AH798" s="199"/>
      <c r="AI798" s="197"/>
      <c r="AJ798" s="197"/>
      <c r="AK798" s="113"/>
      <c r="AL798" s="113"/>
      <c r="AM798" s="113"/>
      <c r="AN798" s="2">
        <f t="shared" si="179"/>
        <v>0</v>
      </c>
      <c r="AO798" s="2">
        <f t="shared" si="180"/>
        <v>0</v>
      </c>
      <c r="AP798" s="2">
        <f>IF(AA798='User Input'!$C$1,1,0)</f>
        <v>0</v>
      </c>
      <c r="AQ798" s="2">
        <f t="shared" si="168"/>
        <v>0</v>
      </c>
      <c r="AR798" s="2">
        <f t="shared" si="169"/>
        <v>0</v>
      </c>
      <c r="AS798" s="2">
        <f t="shared" si="170"/>
        <v>0</v>
      </c>
      <c r="AT798" s="2">
        <f t="shared" si="171"/>
        <v>0</v>
      </c>
      <c r="AU798" s="9">
        <f t="shared" si="172"/>
        <v>0</v>
      </c>
    </row>
    <row r="799" spans="1:47" s="202" customFormat="1">
      <c r="A799" s="272"/>
      <c r="B799" s="272"/>
      <c r="C799" s="203"/>
      <c r="D799" s="203"/>
      <c r="E799" s="204"/>
      <c r="F799" s="198"/>
      <c r="G799" s="198"/>
      <c r="H799" s="198"/>
      <c r="I799" s="198"/>
      <c r="J799" s="117"/>
      <c r="K799" s="113"/>
      <c r="L799" s="113"/>
      <c r="M799" s="113"/>
      <c r="N799" s="113"/>
      <c r="O799" s="113"/>
      <c r="P799" s="205"/>
      <c r="Q799" s="2">
        <f t="shared" si="173"/>
        <v>0</v>
      </c>
      <c r="R799" s="2">
        <f>IF(D799='User Input'!$C$1,1,0)</f>
        <v>0</v>
      </c>
      <c r="S799" s="2">
        <f t="shared" si="177"/>
        <v>0</v>
      </c>
      <c r="T799" s="2">
        <f t="shared" si="178"/>
        <v>0</v>
      </c>
      <c r="U799" s="2">
        <f t="shared" si="174"/>
        <v>0</v>
      </c>
      <c r="V799" s="2">
        <f t="shared" si="175"/>
        <v>0</v>
      </c>
      <c r="W799" s="9">
        <f t="shared" si="176"/>
        <v>0</v>
      </c>
      <c r="X799" s="221"/>
      <c r="Y799" s="276"/>
      <c r="Z799" s="209"/>
      <c r="AA799" s="235"/>
      <c r="AB799" s="206"/>
      <c r="AC799" s="198"/>
      <c r="AD799" s="198"/>
      <c r="AE799" s="198"/>
      <c r="AF799" s="198"/>
      <c r="AG799" s="216"/>
      <c r="AH799" s="199"/>
      <c r="AI799" s="197"/>
      <c r="AJ799" s="197"/>
      <c r="AK799" s="113"/>
      <c r="AL799" s="113"/>
      <c r="AM799" s="113"/>
      <c r="AN799" s="2">
        <f t="shared" si="179"/>
        <v>0</v>
      </c>
      <c r="AO799" s="2">
        <f t="shared" si="180"/>
        <v>0</v>
      </c>
      <c r="AP799" s="2">
        <f>IF(AA799='User Input'!$C$1,1,0)</f>
        <v>0</v>
      </c>
      <c r="AQ799" s="2">
        <f t="shared" si="168"/>
        <v>0</v>
      </c>
      <c r="AR799" s="2">
        <f t="shared" si="169"/>
        <v>0</v>
      </c>
      <c r="AS799" s="2">
        <f t="shared" si="170"/>
        <v>0</v>
      </c>
      <c r="AT799" s="2">
        <f t="shared" si="171"/>
        <v>0</v>
      </c>
      <c r="AU799" s="9">
        <f t="shared" si="172"/>
        <v>0</v>
      </c>
    </row>
    <row r="800" spans="1:47" s="202" customFormat="1">
      <c r="A800" s="272"/>
      <c r="B800" s="272"/>
      <c r="C800" s="203"/>
      <c r="D800" s="203"/>
      <c r="E800" s="204"/>
      <c r="F800" s="198"/>
      <c r="G800" s="198"/>
      <c r="H800" s="198"/>
      <c r="I800" s="198"/>
      <c r="J800" s="117"/>
      <c r="K800" s="113"/>
      <c r="L800" s="113"/>
      <c r="M800" s="113"/>
      <c r="N800" s="113"/>
      <c r="O800" s="113"/>
      <c r="P800" s="205"/>
      <c r="Q800" s="2">
        <f t="shared" si="173"/>
        <v>0</v>
      </c>
      <c r="R800" s="2">
        <f>IF(D800='User Input'!$C$1,1,0)</f>
        <v>0</v>
      </c>
      <c r="S800" s="2">
        <f t="shared" si="177"/>
        <v>0</v>
      </c>
      <c r="T800" s="2">
        <f t="shared" si="178"/>
        <v>0</v>
      </c>
      <c r="U800" s="2">
        <f t="shared" si="174"/>
        <v>0</v>
      </c>
      <c r="V800" s="2">
        <f t="shared" si="175"/>
        <v>0</v>
      </c>
      <c r="W800" s="9">
        <f t="shared" si="176"/>
        <v>0</v>
      </c>
      <c r="X800" s="221"/>
      <c r="Y800" s="276"/>
      <c r="Z800" s="226"/>
      <c r="AA800" s="235"/>
      <c r="AB800" s="206"/>
      <c r="AC800" s="198"/>
      <c r="AD800" s="198"/>
      <c r="AE800" s="198"/>
      <c r="AF800" s="198"/>
      <c r="AG800" s="216"/>
      <c r="AH800" s="199"/>
      <c r="AI800" s="197"/>
      <c r="AJ800" s="197"/>
      <c r="AK800" s="113"/>
      <c r="AL800" s="113"/>
      <c r="AM800" s="113"/>
      <c r="AN800" s="2">
        <f t="shared" si="179"/>
        <v>0</v>
      </c>
      <c r="AO800" s="2">
        <f t="shared" si="180"/>
        <v>0</v>
      </c>
      <c r="AP800" s="2">
        <f>IF(AA800='User Input'!$C$1,1,0)</f>
        <v>0</v>
      </c>
      <c r="AQ800" s="2">
        <f t="shared" si="168"/>
        <v>0</v>
      </c>
      <c r="AR800" s="2">
        <f t="shared" si="169"/>
        <v>0</v>
      </c>
      <c r="AS800" s="2">
        <f t="shared" si="170"/>
        <v>0</v>
      </c>
      <c r="AT800" s="2">
        <f t="shared" si="171"/>
        <v>0</v>
      </c>
      <c r="AU800" s="9">
        <f t="shared" si="172"/>
        <v>0</v>
      </c>
    </row>
    <row r="801" spans="1:47" s="202" customFormat="1">
      <c r="A801" s="272"/>
      <c r="B801" s="272"/>
      <c r="C801" s="203"/>
      <c r="D801" s="203"/>
      <c r="E801" s="204"/>
      <c r="F801" s="198"/>
      <c r="G801" s="198"/>
      <c r="H801" s="198"/>
      <c r="I801" s="198"/>
      <c r="J801" s="117"/>
      <c r="K801" s="113"/>
      <c r="L801" s="113"/>
      <c r="M801" s="113"/>
      <c r="N801" s="113"/>
      <c r="O801" s="113"/>
      <c r="P801" s="205"/>
      <c r="Q801" s="2">
        <f t="shared" si="173"/>
        <v>0</v>
      </c>
      <c r="R801" s="2">
        <f>IF(D801='User Input'!$C$1,1,0)</f>
        <v>0</v>
      </c>
      <c r="S801" s="2">
        <f t="shared" si="177"/>
        <v>0</v>
      </c>
      <c r="T801" s="2">
        <f t="shared" si="178"/>
        <v>0</v>
      </c>
      <c r="U801" s="2">
        <f t="shared" si="174"/>
        <v>0</v>
      </c>
      <c r="V801" s="2">
        <f t="shared" si="175"/>
        <v>0</v>
      </c>
      <c r="W801" s="9">
        <f t="shared" si="176"/>
        <v>0</v>
      </c>
      <c r="X801" s="221"/>
      <c r="Y801" s="276"/>
      <c r="Z801" s="209"/>
      <c r="AA801" s="235"/>
      <c r="AB801" s="206"/>
      <c r="AC801" s="198"/>
      <c r="AD801" s="198"/>
      <c r="AE801" s="198"/>
      <c r="AF801" s="198"/>
      <c r="AG801" s="216"/>
      <c r="AH801" s="199"/>
      <c r="AI801" s="197"/>
      <c r="AJ801" s="197"/>
      <c r="AK801" s="113"/>
      <c r="AL801" s="113"/>
      <c r="AM801" s="113"/>
      <c r="AN801" s="2">
        <f t="shared" si="179"/>
        <v>0</v>
      </c>
      <c r="AO801" s="2">
        <f t="shared" si="180"/>
        <v>0</v>
      </c>
      <c r="AP801" s="2">
        <f>IF(AA801='User Input'!$C$1,1,0)</f>
        <v>0</v>
      </c>
      <c r="AQ801" s="2">
        <f t="shared" si="168"/>
        <v>0</v>
      </c>
      <c r="AR801" s="2">
        <f t="shared" si="169"/>
        <v>0</v>
      </c>
      <c r="AS801" s="2">
        <f t="shared" si="170"/>
        <v>0</v>
      </c>
      <c r="AT801" s="2">
        <f t="shared" si="171"/>
        <v>0</v>
      </c>
      <c r="AU801" s="9">
        <f t="shared" si="172"/>
        <v>0</v>
      </c>
    </row>
    <row r="802" spans="1:47" s="202" customFormat="1">
      <c r="A802" s="272"/>
      <c r="B802" s="272"/>
      <c r="C802" s="203"/>
      <c r="D802" s="203"/>
      <c r="E802" s="204"/>
      <c r="F802" s="198"/>
      <c r="G802" s="198"/>
      <c r="H802" s="198"/>
      <c r="I802" s="198"/>
      <c r="J802" s="117"/>
      <c r="K802" s="113"/>
      <c r="L802" s="113"/>
      <c r="M802" s="113"/>
      <c r="N802" s="113"/>
      <c r="O802" s="113"/>
      <c r="P802" s="205"/>
      <c r="Q802" s="2">
        <f t="shared" si="173"/>
        <v>0</v>
      </c>
      <c r="R802" s="2">
        <f>IF(D802='User Input'!$C$1,1,0)</f>
        <v>0</v>
      </c>
      <c r="S802" s="2">
        <f t="shared" si="177"/>
        <v>0</v>
      </c>
      <c r="T802" s="2">
        <f t="shared" si="178"/>
        <v>0</v>
      </c>
      <c r="U802" s="2">
        <f t="shared" si="174"/>
        <v>0</v>
      </c>
      <c r="V802" s="2">
        <f t="shared" si="175"/>
        <v>0</v>
      </c>
      <c r="W802" s="9">
        <f t="shared" si="176"/>
        <v>0</v>
      </c>
      <c r="X802" s="221"/>
      <c r="Y802" s="276"/>
      <c r="Z802" s="226"/>
      <c r="AA802" s="235"/>
      <c r="AB802" s="206"/>
      <c r="AC802" s="198"/>
      <c r="AD802" s="198"/>
      <c r="AE802" s="198"/>
      <c r="AF802" s="198"/>
      <c r="AG802" s="216"/>
      <c r="AH802" s="199"/>
      <c r="AI802" s="197"/>
      <c r="AJ802" s="197"/>
      <c r="AK802" s="113"/>
      <c r="AL802" s="113"/>
      <c r="AM802" s="113"/>
      <c r="AN802" s="2">
        <f t="shared" si="179"/>
        <v>0</v>
      </c>
      <c r="AO802" s="2">
        <f t="shared" si="180"/>
        <v>0</v>
      </c>
      <c r="AP802" s="2">
        <f>IF(AA802='User Input'!$C$1,1,0)</f>
        <v>0</v>
      </c>
      <c r="AQ802" s="2">
        <f t="shared" si="168"/>
        <v>0</v>
      </c>
      <c r="AR802" s="2">
        <f t="shared" si="169"/>
        <v>0</v>
      </c>
      <c r="AS802" s="2">
        <f t="shared" si="170"/>
        <v>0</v>
      </c>
      <c r="AT802" s="2">
        <f t="shared" si="171"/>
        <v>0</v>
      </c>
      <c r="AU802" s="9">
        <f t="shared" si="172"/>
        <v>0</v>
      </c>
    </row>
    <row r="803" spans="1:47" s="202" customFormat="1">
      <c r="A803" s="272"/>
      <c r="B803" s="272"/>
      <c r="C803" s="203"/>
      <c r="D803" s="203"/>
      <c r="E803" s="204"/>
      <c r="F803" s="198"/>
      <c r="G803" s="198"/>
      <c r="H803" s="198"/>
      <c r="I803" s="198"/>
      <c r="J803" s="117"/>
      <c r="K803" s="113"/>
      <c r="L803" s="113"/>
      <c r="M803" s="113"/>
      <c r="N803" s="113"/>
      <c r="O803" s="113"/>
      <c r="P803" s="205"/>
      <c r="Q803" s="2">
        <f t="shared" si="173"/>
        <v>0</v>
      </c>
      <c r="R803" s="2">
        <f>IF(D803='User Input'!$C$1,1,0)</f>
        <v>0</v>
      </c>
      <c r="S803" s="2">
        <f t="shared" si="177"/>
        <v>0</v>
      </c>
      <c r="T803" s="2">
        <f t="shared" si="178"/>
        <v>0</v>
      </c>
      <c r="U803" s="2">
        <f t="shared" si="174"/>
        <v>0</v>
      </c>
      <c r="V803" s="2">
        <f t="shared" si="175"/>
        <v>0</v>
      </c>
      <c r="W803" s="9">
        <f t="shared" si="176"/>
        <v>0</v>
      </c>
      <c r="X803" s="221"/>
      <c r="Y803" s="276"/>
      <c r="Z803" s="209"/>
      <c r="AA803" s="235"/>
      <c r="AB803" s="206"/>
      <c r="AC803" s="198"/>
      <c r="AD803" s="198"/>
      <c r="AE803" s="198"/>
      <c r="AF803" s="198"/>
      <c r="AG803" s="216"/>
      <c r="AH803" s="199"/>
      <c r="AI803" s="197"/>
      <c r="AJ803" s="197"/>
      <c r="AK803" s="113"/>
      <c r="AL803" s="113"/>
      <c r="AM803" s="113"/>
      <c r="AN803" s="2">
        <f t="shared" si="179"/>
        <v>0</v>
      </c>
      <c r="AO803" s="2">
        <f t="shared" si="180"/>
        <v>0</v>
      </c>
      <c r="AP803" s="2">
        <f>IF(AA803='User Input'!$C$1,1,0)</f>
        <v>0</v>
      </c>
      <c r="AQ803" s="2">
        <f t="shared" si="168"/>
        <v>0</v>
      </c>
      <c r="AR803" s="2">
        <f t="shared" si="169"/>
        <v>0</v>
      </c>
      <c r="AS803" s="2">
        <f t="shared" si="170"/>
        <v>0</v>
      </c>
      <c r="AT803" s="2">
        <f t="shared" si="171"/>
        <v>0</v>
      </c>
      <c r="AU803" s="9">
        <f t="shared" si="172"/>
        <v>0</v>
      </c>
    </row>
    <row r="804" spans="1:47" s="202" customFormat="1">
      <c r="A804" s="272"/>
      <c r="B804" s="272"/>
      <c r="C804" s="203"/>
      <c r="D804" s="203"/>
      <c r="E804" s="204"/>
      <c r="F804" s="198"/>
      <c r="G804" s="198"/>
      <c r="H804" s="198"/>
      <c r="I804" s="198"/>
      <c r="J804" s="117"/>
      <c r="K804" s="113"/>
      <c r="L804" s="113"/>
      <c r="M804" s="113"/>
      <c r="N804" s="113"/>
      <c r="O804" s="113"/>
      <c r="P804" s="205"/>
      <c r="Q804" s="2">
        <f t="shared" si="173"/>
        <v>0</v>
      </c>
      <c r="R804" s="2">
        <f>IF(D804='User Input'!$C$1,1,0)</f>
        <v>0</v>
      </c>
      <c r="S804" s="2">
        <f t="shared" si="177"/>
        <v>0</v>
      </c>
      <c r="T804" s="2">
        <f t="shared" si="178"/>
        <v>0</v>
      </c>
      <c r="U804" s="2">
        <f t="shared" si="174"/>
        <v>0</v>
      </c>
      <c r="V804" s="2">
        <f t="shared" si="175"/>
        <v>0</v>
      </c>
      <c r="W804" s="9">
        <f t="shared" si="176"/>
        <v>0</v>
      </c>
      <c r="X804" s="221"/>
      <c r="Y804" s="276"/>
      <c r="Z804" s="209"/>
      <c r="AA804" s="235"/>
      <c r="AB804" s="206"/>
      <c r="AC804" s="198"/>
      <c r="AD804" s="198"/>
      <c r="AE804" s="198"/>
      <c r="AF804" s="198"/>
      <c r="AG804" s="216"/>
      <c r="AH804" s="199"/>
      <c r="AI804" s="197"/>
      <c r="AJ804" s="197"/>
      <c r="AK804" s="113"/>
      <c r="AL804" s="113"/>
      <c r="AM804" s="113"/>
      <c r="AN804" s="2">
        <f t="shared" si="179"/>
        <v>0</v>
      </c>
      <c r="AO804" s="2">
        <f t="shared" si="180"/>
        <v>0</v>
      </c>
      <c r="AP804" s="2">
        <f>IF(AA804='User Input'!$C$1,1,0)</f>
        <v>0</v>
      </c>
      <c r="AQ804" s="2">
        <f t="shared" ref="AQ804:AQ867" si="181">AP804+AQ803</f>
        <v>0</v>
      </c>
      <c r="AR804" s="2">
        <f t="shared" ref="AR804:AR867" si="182">IF(AQ804=AQ803,0,AQ804)</f>
        <v>0</v>
      </c>
      <c r="AS804" s="2">
        <f t="shared" ref="AS804:AS867" si="183">Z804</f>
        <v>0</v>
      </c>
      <c r="AT804" s="2">
        <f t="shared" ref="AT804:AT867" si="184">AB804</f>
        <v>0</v>
      </c>
      <c r="AU804" s="9">
        <f t="shared" ref="AU804:AU867" si="185">AG804</f>
        <v>0</v>
      </c>
    </row>
    <row r="805" spans="1:47" s="202" customFormat="1">
      <c r="A805" s="272"/>
      <c r="B805" s="272"/>
      <c r="C805" s="203"/>
      <c r="D805" s="203"/>
      <c r="E805" s="204"/>
      <c r="F805" s="198"/>
      <c r="G805" s="198"/>
      <c r="H805" s="198"/>
      <c r="I805" s="198"/>
      <c r="J805" s="117"/>
      <c r="K805" s="113"/>
      <c r="L805" s="113"/>
      <c r="M805" s="113"/>
      <c r="N805" s="113"/>
      <c r="O805" s="113"/>
      <c r="P805" s="205"/>
      <c r="Q805" s="2">
        <f t="shared" si="173"/>
        <v>0</v>
      </c>
      <c r="R805" s="2">
        <f>IF(D805='User Input'!$C$1,1,0)</f>
        <v>0</v>
      </c>
      <c r="S805" s="2">
        <f t="shared" si="177"/>
        <v>0</v>
      </c>
      <c r="T805" s="2">
        <f t="shared" si="178"/>
        <v>0</v>
      </c>
      <c r="U805" s="2">
        <f t="shared" si="174"/>
        <v>0</v>
      </c>
      <c r="V805" s="2">
        <f t="shared" si="175"/>
        <v>0</v>
      </c>
      <c r="W805" s="9">
        <f t="shared" si="176"/>
        <v>0</v>
      </c>
      <c r="X805" s="221"/>
      <c r="Y805" s="276"/>
      <c r="Z805" s="209"/>
      <c r="AA805" s="235"/>
      <c r="AB805" s="206"/>
      <c r="AC805" s="198"/>
      <c r="AD805" s="198"/>
      <c r="AE805" s="198"/>
      <c r="AF805" s="198"/>
      <c r="AG805" s="216"/>
      <c r="AH805" s="199"/>
      <c r="AI805" s="197"/>
      <c r="AJ805" s="197"/>
      <c r="AK805" s="113"/>
      <c r="AL805" s="113"/>
      <c r="AM805" s="113"/>
      <c r="AN805" s="2">
        <f t="shared" si="179"/>
        <v>0</v>
      </c>
      <c r="AO805" s="2">
        <f t="shared" si="180"/>
        <v>0</v>
      </c>
      <c r="AP805" s="2">
        <f>IF(AA805='User Input'!$C$1,1,0)</f>
        <v>0</v>
      </c>
      <c r="AQ805" s="2">
        <f t="shared" si="181"/>
        <v>0</v>
      </c>
      <c r="AR805" s="2">
        <f t="shared" si="182"/>
        <v>0</v>
      </c>
      <c r="AS805" s="2">
        <f t="shared" si="183"/>
        <v>0</v>
      </c>
      <c r="AT805" s="2">
        <f t="shared" si="184"/>
        <v>0</v>
      </c>
      <c r="AU805" s="9">
        <f t="shared" si="185"/>
        <v>0</v>
      </c>
    </row>
    <row r="806" spans="1:47" s="202" customFormat="1">
      <c r="A806" s="272"/>
      <c r="B806" s="272"/>
      <c r="C806" s="203"/>
      <c r="D806" s="203"/>
      <c r="E806" s="204"/>
      <c r="F806" s="198"/>
      <c r="G806" s="198"/>
      <c r="H806" s="198"/>
      <c r="I806" s="198"/>
      <c r="J806" s="117"/>
      <c r="K806" s="113"/>
      <c r="L806" s="113"/>
      <c r="M806" s="113"/>
      <c r="N806" s="113"/>
      <c r="O806" s="113"/>
      <c r="P806" s="205"/>
      <c r="Q806" s="2">
        <f t="shared" si="173"/>
        <v>0</v>
      </c>
      <c r="R806" s="2">
        <f>IF(D806='User Input'!$C$1,1,0)</f>
        <v>0</v>
      </c>
      <c r="S806" s="2">
        <f t="shared" si="177"/>
        <v>0</v>
      </c>
      <c r="T806" s="2">
        <f t="shared" si="178"/>
        <v>0</v>
      </c>
      <c r="U806" s="2">
        <f t="shared" si="174"/>
        <v>0</v>
      </c>
      <c r="V806" s="2">
        <f t="shared" si="175"/>
        <v>0</v>
      </c>
      <c r="W806" s="9">
        <f t="shared" si="176"/>
        <v>0</v>
      </c>
      <c r="X806" s="221"/>
      <c r="Y806" s="276"/>
      <c r="Z806" s="209"/>
      <c r="AA806" s="235"/>
      <c r="AB806" s="206"/>
      <c r="AC806" s="198"/>
      <c r="AD806" s="198"/>
      <c r="AE806" s="198"/>
      <c r="AF806" s="198"/>
      <c r="AG806" s="216"/>
      <c r="AH806" s="199"/>
      <c r="AI806" s="197"/>
      <c r="AJ806" s="197"/>
      <c r="AK806" s="113"/>
      <c r="AL806" s="113"/>
      <c r="AM806" s="113"/>
      <c r="AN806" s="2">
        <f t="shared" si="179"/>
        <v>0</v>
      </c>
      <c r="AO806" s="2">
        <f t="shared" si="180"/>
        <v>0</v>
      </c>
      <c r="AP806" s="2">
        <f>IF(AA806='User Input'!$C$1,1,0)</f>
        <v>0</v>
      </c>
      <c r="AQ806" s="2">
        <f t="shared" si="181"/>
        <v>0</v>
      </c>
      <c r="AR806" s="2">
        <f t="shared" si="182"/>
        <v>0</v>
      </c>
      <c r="AS806" s="2">
        <f t="shared" si="183"/>
        <v>0</v>
      </c>
      <c r="AT806" s="2">
        <f t="shared" si="184"/>
        <v>0</v>
      </c>
      <c r="AU806" s="9">
        <f t="shared" si="185"/>
        <v>0</v>
      </c>
    </row>
    <row r="807" spans="1:47" s="202" customFormat="1">
      <c r="A807" s="272"/>
      <c r="B807" s="272"/>
      <c r="C807" s="203"/>
      <c r="D807" s="203"/>
      <c r="E807" s="204"/>
      <c r="F807" s="198"/>
      <c r="G807" s="198"/>
      <c r="H807" s="198"/>
      <c r="I807" s="198"/>
      <c r="J807" s="117"/>
      <c r="K807" s="113"/>
      <c r="L807" s="113"/>
      <c r="M807" s="113"/>
      <c r="N807" s="113"/>
      <c r="O807" s="113"/>
      <c r="P807" s="205"/>
      <c r="Q807" s="2">
        <f t="shared" si="173"/>
        <v>0</v>
      </c>
      <c r="R807" s="2">
        <f>IF(D807='User Input'!$C$1,1,0)</f>
        <v>0</v>
      </c>
      <c r="S807" s="2">
        <f t="shared" si="177"/>
        <v>0</v>
      </c>
      <c r="T807" s="2">
        <f t="shared" si="178"/>
        <v>0</v>
      </c>
      <c r="U807" s="2">
        <f t="shared" si="174"/>
        <v>0</v>
      </c>
      <c r="V807" s="2">
        <f t="shared" si="175"/>
        <v>0</v>
      </c>
      <c r="W807" s="9">
        <f t="shared" si="176"/>
        <v>0</v>
      </c>
      <c r="X807" s="221"/>
      <c r="Y807" s="276"/>
      <c r="Z807" s="226"/>
      <c r="AA807" s="235"/>
      <c r="AB807" s="206"/>
      <c r="AC807" s="198"/>
      <c r="AD807" s="198"/>
      <c r="AE807" s="198"/>
      <c r="AF807" s="198"/>
      <c r="AG807" s="216"/>
      <c r="AH807" s="199"/>
      <c r="AI807" s="197"/>
      <c r="AJ807" s="197"/>
      <c r="AK807" s="113"/>
      <c r="AL807" s="113"/>
      <c r="AM807" s="113"/>
      <c r="AN807" s="2">
        <f t="shared" si="179"/>
        <v>0</v>
      </c>
      <c r="AO807" s="2">
        <f t="shared" si="180"/>
        <v>0</v>
      </c>
      <c r="AP807" s="2">
        <f>IF(AA807='User Input'!$C$1,1,0)</f>
        <v>0</v>
      </c>
      <c r="AQ807" s="2">
        <f t="shared" si="181"/>
        <v>0</v>
      </c>
      <c r="AR807" s="2">
        <f t="shared" si="182"/>
        <v>0</v>
      </c>
      <c r="AS807" s="2">
        <f t="shared" si="183"/>
        <v>0</v>
      </c>
      <c r="AT807" s="2">
        <f t="shared" si="184"/>
        <v>0</v>
      </c>
      <c r="AU807" s="9">
        <f t="shared" si="185"/>
        <v>0</v>
      </c>
    </row>
    <row r="808" spans="1:47" s="202" customFormat="1">
      <c r="A808" s="272"/>
      <c r="B808" s="272"/>
      <c r="C808" s="203"/>
      <c r="D808" s="203"/>
      <c r="E808" s="204"/>
      <c r="F808" s="198"/>
      <c r="G808" s="198"/>
      <c r="H808" s="198"/>
      <c r="I808" s="198"/>
      <c r="J808" s="117"/>
      <c r="K808" s="113"/>
      <c r="L808" s="113"/>
      <c r="M808" s="113"/>
      <c r="N808" s="113"/>
      <c r="O808" s="113"/>
      <c r="P808" s="205"/>
      <c r="Q808" s="2">
        <f t="shared" si="173"/>
        <v>0</v>
      </c>
      <c r="R808" s="2">
        <f>IF(D808='User Input'!$C$1,1,0)</f>
        <v>0</v>
      </c>
      <c r="S808" s="2">
        <f t="shared" si="177"/>
        <v>0</v>
      </c>
      <c r="T808" s="2">
        <f t="shared" si="178"/>
        <v>0</v>
      </c>
      <c r="U808" s="2">
        <f t="shared" si="174"/>
        <v>0</v>
      </c>
      <c r="V808" s="2">
        <f t="shared" si="175"/>
        <v>0</v>
      </c>
      <c r="W808" s="9">
        <f t="shared" si="176"/>
        <v>0</v>
      </c>
      <c r="X808" s="221"/>
      <c r="Y808" s="276"/>
      <c r="Z808" s="226"/>
      <c r="AA808" s="235"/>
      <c r="AB808" s="206"/>
      <c r="AC808" s="198"/>
      <c r="AD808" s="198"/>
      <c r="AE808" s="198"/>
      <c r="AF808" s="198"/>
      <c r="AG808" s="216"/>
      <c r="AH808" s="199"/>
      <c r="AI808" s="197"/>
      <c r="AJ808" s="197"/>
      <c r="AK808" s="113"/>
      <c r="AL808" s="113"/>
      <c r="AM808" s="113"/>
      <c r="AN808" s="2">
        <f t="shared" si="179"/>
        <v>0</v>
      </c>
      <c r="AO808" s="2">
        <f t="shared" si="180"/>
        <v>0</v>
      </c>
      <c r="AP808" s="2">
        <f>IF(AA808='User Input'!$C$1,1,0)</f>
        <v>0</v>
      </c>
      <c r="AQ808" s="2">
        <f t="shared" si="181"/>
        <v>0</v>
      </c>
      <c r="AR808" s="2">
        <f t="shared" si="182"/>
        <v>0</v>
      </c>
      <c r="AS808" s="2">
        <f t="shared" si="183"/>
        <v>0</v>
      </c>
      <c r="AT808" s="2">
        <f t="shared" si="184"/>
        <v>0</v>
      </c>
      <c r="AU808" s="9">
        <f t="shared" si="185"/>
        <v>0</v>
      </c>
    </row>
    <row r="809" spans="1:47" s="202" customFormat="1">
      <c r="A809" s="272"/>
      <c r="B809" s="272"/>
      <c r="C809" s="203"/>
      <c r="D809" s="203"/>
      <c r="E809" s="204"/>
      <c r="F809" s="198"/>
      <c r="G809" s="198"/>
      <c r="H809" s="198"/>
      <c r="I809" s="198"/>
      <c r="J809" s="117"/>
      <c r="K809" s="113"/>
      <c r="L809" s="113"/>
      <c r="M809" s="113"/>
      <c r="N809" s="113"/>
      <c r="O809" s="113"/>
      <c r="P809" s="205"/>
      <c r="Q809" s="2">
        <f t="shared" si="173"/>
        <v>0</v>
      </c>
      <c r="R809" s="2">
        <f>IF(D809='User Input'!$C$1,1,0)</f>
        <v>0</v>
      </c>
      <c r="S809" s="2">
        <f t="shared" si="177"/>
        <v>0</v>
      </c>
      <c r="T809" s="2">
        <f t="shared" si="178"/>
        <v>0</v>
      </c>
      <c r="U809" s="2">
        <f t="shared" si="174"/>
        <v>0</v>
      </c>
      <c r="V809" s="2">
        <f t="shared" si="175"/>
        <v>0</v>
      </c>
      <c r="W809" s="9">
        <f t="shared" si="176"/>
        <v>0</v>
      </c>
      <c r="X809" s="221"/>
      <c r="Y809" s="276"/>
      <c r="Z809" s="209"/>
      <c r="AA809" s="235"/>
      <c r="AB809" s="206"/>
      <c r="AC809" s="198"/>
      <c r="AD809" s="198"/>
      <c r="AE809" s="198"/>
      <c r="AF809" s="198"/>
      <c r="AG809" s="216"/>
      <c r="AH809" s="199"/>
      <c r="AI809" s="197"/>
      <c r="AJ809" s="197"/>
      <c r="AK809" s="113"/>
      <c r="AL809" s="113"/>
      <c r="AM809" s="113"/>
      <c r="AN809" s="2">
        <f t="shared" si="179"/>
        <v>0</v>
      </c>
      <c r="AO809" s="2">
        <f t="shared" si="180"/>
        <v>0</v>
      </c>
      <c r="AP809" s="2">
        <f>IF(AA809='User Input'!$C$1,1,0)</f>
        <v>0</v>
      </c>
      <c r="AQ809" s="2">
        <f t="shared" si="181"/>
        <v>0</v>
      </c>
      <c r="AR809" s="2">
        <f t="shared" si="182"/>
        <v>0</v>
      </c>
      <c r="AS809" s="2">
        <f t="shared" si="183"/>
        <v>0</v>
      </c>
      <c r="AT809" s="2">
        <f t="shared" si="184"/>
        <v>0</v>
      </c>
      <c r="AU809" s="9">
        <f t="shared" si="185"/>
        <v>0</v>
      </c>
    </row>
    <row r="810" spans="1:47" s="202" customFormat="1">
      <c r="A810" s="272"/>
      <c r="B810" s="272"/>
      <c r="C810" s="203"/>
      <c r="D810" s="203"/>
      <c r="E810" s="204"/>
      <c r="F810" s="198"/>
      <c r="G810" s="198"/>
      <c r="H810" s="198"/>
      <c r="I810" s="198"/>
      <c r="J810" s="117"/>
      <c r="K810" s="113"/>
      <c r="L810" s="113"/>
      <c r="M810" s="113"/>
      <c r="N810" s="113"/>
      <c r="O810" s="113"/>
      <c r="P810" s="205"/>
      <c r="Q810" s="2">
        <f t="shared" si="173"/>
        <v>0</v>
      </c>
      <c r="R810" s="2">
        <f>IF(D810='User Input'!$C$1,1,0)</f>
        <v>0</v>
      </c>
      <c r="S810" s="2">
        <f t="shared" si="177"/>
        <v>0</v>
      </c>
      <c r="T810" s="2">
        <f t="shared" si="178"/>
        <v>0</v>
      </c>
      <c r="U810" s="2">
        <f t="shared" si="174"/>
        <v>0</v>
      </c>
      <c r="V810" s="2">
        <f t="shared" si="175"/>
        <v>0</v>
      </c>
      <c r="W810" s="9">
        <f t="shared" si="176"/>
        <v>0</v>
      </c>
      <c r="X810" s="221"/>
      <c r="Y810" s="276"/>
      <c r="Z810" s="209"/>
      <c r="AA810" s="235"/>
      <c r="AB810" s="206"/>
      <c r="AC810" s="198"/>
      <c r="AD810" s="198"/>
      <c r="AE810" s="198"/>
      <c r="AF810" s="198"/>
      <c r="AG810" s="216"/>
      <c r="AH810" s="199"/>
      <c r="AI810" s="197"/>
      <c r="AJ810" s="197"/>
      <c r="AK810" s="113"/>
      <c r="AL810" s="113"/>
      <c r="AM810" s="113"/>
      <c r="AN810" s="2">
        <f t="shared" si="179"/>
        <v>0</v>
      </c>
      <c r="AO810" s="2">
        <f t="shared" si="180"/>
        <v>0</v>
      </c>
      <c r="AP810" s="2">
        <f>IF(AA810='User Input'!$C$1,1,0)</f>
        <v>0</v>
      </c>
      <c r="AQ810" s="2">
        <f t="shared" si="181"/>
        <v>0</v>
      </c>
      <c r="AR810" s="2">
        <f t="shared" si="182"/>
        <v>0</v>
      </c>
      <c r="AS810" s="2">
        <f t="shared" si="183"/>
        <v>0</v>
      </c>
      <c r="AT810" s="2">
        <f t="shared" si="184"/>
        <v>0</v>
      </c>
      <c r="AU810" s="9">
        <f t="shared" si="185"/>
        <v>0</v>
      </c>
    </row>
    <row r="811" spans="1:47" s="202" customFormat="1">
      <c r="A811" s="272"/>
      <c r="B811" s="272"/>
      <c r="C811" s="203"/>
      <c r="D811" s="203"/>
      <c r="E811" s="204"/>
      <c r="F811" s="198"/>
      <c r="G811" s="198"/>
      <c r="H811" s="198"/>
      <c r="I811" s="198"/>
      <c r="J811" s="117"/>
      <c r="K811" s="113"/>
      <c r="L811" s="113"/>
      <c r="M811" s="113"/>
      <c r="N811" s="113"/>
      <c r="O811" s="113"/>
      <c r="P811" s="205"/>
      <c r="Q811" s="2">
        <f t="shared" si="173"/>
        <v>0</v>
      </c>
      <c r="R811" s="2">
        <f>IF(D811='User Input'!$C$1,1,0)</f>
        <v>0</v>
      </c>
      <c r="S811" s="2">
        <f t="shared" si="177"/>
        <v>0</v>
      </c>
      <c r="T811" s="2">
        <f t="shared" si="178"/>
        <v>0</v>
      </c>
      <c r="U811" s="2">
        <f t="shared" si="174"/>
        <v>0</v>
      </c>
      <c r="V811" s="2">
        <f t="shared" si="175"/>
        <v>0</v>
      </c>
      <c r="W811" s="9">
        <f t="shared" si="176"/>
        <v>0</v>
      </c>
      <c r="X811" s="221"/>
      <c r="Y811" s="276"/>
      <c r="Z811" s="209"/>
      <c r="AA811" s="235"/>
      <c r="AB811" s="206"/>
      <c r="AC811" s="198"/>
      <c r="AD811" s="198"/>
      <c r="AE811" s="198"/>
      <c r="AF811" s="198"/>
      <c r="AG811" s="216"/>
      <c r="AH811" s="199"/>
      <c r="AI811" s="197"/>
      <c r="AJ811" s="197"/>
      <c r="AK811" s="113"/>
      <c r="AL811" s="113"/>
      <c r="AM811" s="113"/>
      <c r="AN811" s="2">
        <f t="shared" si="179"/>
        <v>0</v>
      </c>
      <c r="AO811" s="2">
        <f t="shared" si="180"/>
        <v>0</v>
      </c>
      <c r="AP811" s="2">
        <f>IF(AA811='User Input'!$C$1,1,0)</f>
        <v>0</v>
      </c>
      <c r="AQ811" s="2">
        <f t="shared" si="181"/>
        <v>0</v>
      </c>
      <c r="AR811" s="2">
        <f t="shared" si="182"/>
        <v>0</v>
      </c>
      <c r="AS811" s="2">
        <f t="shared" si="183"/>
        <v>0</v>
      </c>
      <c r="AT811" s="2">
        <f t="shared" si="184"/>
        <v>0</v>
      </c>
      <c r="AU811" s="9">
        <f t="shared" si="185"/>
        <v>0</v>
      </c>
    </row>
    <row r="812" spans="1:47" s="202" customFormat="1">
      <c r="A812" s="272"/>
      <c r="B812" s="272"/>
      <c r="C812" s="203"/>
      <c r="D812" s="203"/>
      <c r="E812" s="204"/>
      <c r="F812" s="198"/>
      <c r="G812" s="198"/>
      <c r="H812" s="198"/>
      <c r="I812" s="198"/>
      <c r="J812" s="117"/>
      <c r="K812" s="113"/>
      <c r="L812" s="113"/>
      <c r="M812" s="113"/>
      <c r="N812" s="113"/>
      <c r="O812" s="113"/>
      <c r="P812" s="205"/>
      <c r="Q812" s="2">
        <f t="shared" si="173"/>
        <v>0</v>
      </c>
      <c r="R812" s="2">
        <f>IF(D812='User Input'!$C$1,1,0)</f>
        <v>0</v>
      </c>
      <c r="S812" s="2">
        <f t="shared" si="177"/>
        <v>0</v>
      </c>
      <c r="T812" s="2">
        <f t="shared" si="178"/>
        <v>0</v>
      </c>
      <c r="U812" s="2">
        <f t="shared" si="174"/>
        <v>0</v>
      </c>
      <c r="V812" s="2">
        <f t="shared" si="175"/>
        <v>0</v>
      </c>
      <c r="W812" s="9">
        <f t="shared" si="176"/>
        <v>0</v>
      </c>
      <c r="X812" s="221"/>
      <c r="Y812" s="276"/>
      <c r="Z812" s="226"/>
      <c r="AA812" s="235"/>
      <c r="AB812" s="206"/>
      <c r="AC812" s="198"/>
      <c r="AD812" s="198"/>
      <c r="AE812" s="198"/>
      <c r="AF812" s="198"/>
      <c r="AG812" s="216"/>
      <c r="AH812" s="199"/>
      <c r="AI812" s="197"/>
      <c r="AJ812" s="197"/>
      <c r="AK812" s="113"/>
      <c r="AL812" s="113"/>
      <c r="AM812" s="113"/>
      <c r="AN812" s="2">
        <f t="shared" si="179"/>
        <v>0</v>
      </c>
      <c r="AO812" s="2">
        <f t="shared" si="180"/>
        <v>0</v>
      </c>
      <c r="AP812" s="2">
        <f>IF(AA812='User Input'!$C$1,1,0)</f>
        <v>0</v>
      </c>
      <c r="AQ812" s="2">
        <f t="shared" si="181"/>
        <v>0</v>
      </c>
      <c r="AR812" s="2">
        <f t="shared" si="182"/>
        <v>0</v>
      </c>
      <c r="AS812" s="2">
        <f t="shared" si="183"/>
        <v>0</v>
      </c>
      <c r="AT812" s="2">
        <f t="shared" si="184"/>
        <v>0</v>
      </c>
      <c r="AU812" s="9">
        <f t="shared" si="185"/>
        <v>0</v>
      </c>
    </row>
    <row r="813" spans="1:47" s="202" customFormat="1">
      <c r="A813" s="272"/>
      <c r="B813" s="272"/>
      <c r="C813" s="203"/>
      <c r="D813" s="203"/>
      <c r="E813" s="204"/>
      <c r="F813" s="198"/>
      <c r="G813" s="198"/>
      <c r="H813" s="198"/>
      <c r="I813" s="198"/>
      <c r="J813" s="117"/>
      <c r="K813" s="113"/>
      <c r="L813" s="113"/>
      <c r="M813" s="113"/>
      <c r="N813" s="113"/>
      <c r="O813" s="113"/>
      <c r="P813" s="205"/>
      <c r="Q813" s="2">
        <f t="shared" si="173"/>
        <v>0</v>
      </c>
      <c r="R813" s="2">
        <f>IF(D813='User Input'!$C$1,1,0)</f>
        <v>0</v>
      </c>
      <c r="S813" s="2">
        <f t="shared" si="177"/>
        <v>0</v>
      </c>
      <c r="T813" s="2">
        <f t="shared" si="178"/>
        <v>0</v>
      </c>
      <c r="U813" s="2">
        <f t="shared" si="174"/>
        <v>0</v>
      </c>
      <c r="V813" s="2">
        <f t="shared" si="175"/>
        <v>0</v>
      </c>
      <c r="W813" s="9">
        <f t="shared" si="176"/>
        <v>0</v>
      </c>
      <c r="X813" s="221"/>
      <c r="Y813" s="276"/>
      <c r="Z813" s="209"/>
      <c r="AA813" s="235"/>
      <c r="AB813" s="206"/>
      <c r="AC813" s="198"/>
      <c r="AD813" s="198"/>
      <c r="AE813" s="198"/>
      <c r="AF813" s="198"/>
      <c r="AG813" s="216"/>
      <c r="AH813" s="199"/>
      <c r="AI813" s="197"/>
      <c r="AJ813" s="197"/>
      <c r="AK813" s="113"/>
      <c r="AL813" s="113"/>
      <c r="AM813" s="113"/>
      <c r="AN813" s="2">
        <f t="shared" si="179"/>
        <v>0</v>
      </c>
      <c r="AO813" s="2">
        <f t="shared" si="180"/>
        <v>0</v>
      </c>
      <c r="AP813" s="2">
        <f>IF(AA813='User Input'!$C$1,1,0)</f>
        <v>0</v>
      </c>
      <c r="AQ813" s="2">
        <f t="shared" si="181"/>
        <v>0</v>
      </c>
      <c r="AR813" s="2">
        <f t="shared" si="182"/>
        <v>0</v>
      </c>
      <c r="AS813" s="2">
        <f t="shared" si="183"/>
        <v>0</v>
      </c>
      <c r="AT813" s="2">
        <f t="shared" si="184"/>
        <v>0</v>
      </c>
      <c r="AU813" s="9">
        <f t="shared" si="185"/>
        <v>0</v>
      </c>
    </row>
    <row r="814" spans="1:47" s="202" customFormat="1">
      <c r="A814" s="272"/>
      <c r="B814" s="272"/>
      <c r="C814" s="203"/>
      <c r="D814" s="203"/>
      <c r="E814" s="204"/>
      <c r="F814" s="198"/>
      <c r="G814" s="198"/>
      <c r="H814" s="198"/>
      <c r="I814" s="198"/>
      <c r="J814" s="117"/>
      <c r="K814" s="113"/>
      <c r="L814" s="113"/>
      <c r="M814" s="113"/>
      <c r="N814" s="113"/>
      <c r="O814" s="113"/>
      <c r="P814" s="205"/>
      <c r="Q814" s="2">
        <f t="shared" si="173"/>
        <v>0</v>
      </c>
      <c r="R814" s="2">
        <f>IF(D814='User Input'!$C$1,1,0)</f>
        <v>0</v>
      </c>
      <c r="S814" s="2">
        <f t="shared" si="177"/>
        <v>0</v>
      </c>
      <c r="T814" s="2">
        <f t="shared" si="178"/>
        <v>0</v>
      </c>
      <c r="U814" s="2">
        <f t="shared" si="174"/>
        <v>0</v>
      </c>
      <c r="V814" s="2">
        <f t="shared" si="175"/>
        <v>0</v>
      </c>
      <c r="W814" s="9">
        <f t="shared" si="176"/>
        <v>0</v>
      </c>
      <c r="X814" s="221"/>
      <c r="Y814" s="276"/>
      <c r="Z814" s="209"/>
      <c r="AA814" s="235"/>
      <c r="AB814" s="206"/>
      <c r="AC814" s="198"/>
      <c r="AD814" s="198"/>
      <c r="AE814" s="198"/>
      <c r="AF814" s="198"/>
      <c r="AG814" s="216"/>
      <c r="AH814" s="199"/>
      <c r="AI814" s="197"/>
      <c r="AJ814" s="197"/>
      <c r="AK814" s="113"/>
      <c r="AL814" s="113"/>
      <c r="AM814" s="113"/>
      <c r="AN814" s="2">
        <f t="shared" si="179"/>
        <v>0</v>
      </c>
      <c r="AO814" s="2">
        <f t="shared" si="180"/>
        <v>0</v>
      </c>
      <c r="AP814" s="2">
        <f>IF(AA814='User Input'!$C$1,1,0)</f>
        <v>0</v>
      </c>
      <c r="AQ814" s="2">
        <f t="shared" si="181"/>
        <v>0</v>
      </c>
      <c r="AR814" s="2">
        <f t="shared" si="182"/>
        <v>0</v>
      </c>
      <c r="AS814" s="2">
        <f t="shared" si="183"/>
        <v>0</v>
      </c>
      <c r="AT814" s="2">
        <f t="shared" si="184"/>
        <v>0</v>
      </c>
      <c r="AU814" s="9">
        <f t="shared" si="185"/>
        <v>0</v>
      </c>
    </row>
    <row r="815" spans="1:47" s="202" customFormat="1">
      <c r="A815" s="272"/>
      <c r="B815" s="272"/>
      <c r="C815" s="203"/>
      <c r="D815" s="203"/>
      <c r="E815" s="204"/>
      <c r="F815" s="198"/>
      <c r="G815" s="198"/>
      <c r="H815" s="198"/>
      <c r="I815" s="198"/>
      <c r="J815" s="117"/>
      <c r="K815" s="113"/>
      <c r="L815" s="113"/>
      <c r="M815" s="113"/>
      <c r="N815" s="113"/>
      <c r="O815" s="113"/>
      <c r="P815" s="205"/>
      <c r="Q815" s="2">
        <f t="shared" si="173"/>
        <v>0</v>
      </c>
      <c r="R815" s="2">
        <f>IF(D815='User Input'!$C$1,1,0)</f>
        <v>0</v>
      </c>
      <c r="S815" s="2">
        <f t="shared" si="177"/>
        <v>0</v>
      </c>
      <c r="T815" s="2">
        <f t="shared" si="178"/>
        <v>0</v>
      </c>
      <c r="U815" s="2">
        <f t="shared" si="174"/>
        <v>0</v>
      </c>
      <c r="V815" s="2">
        <f t="shared" si="175"/>
        <v>0</v>
      </c>
      <c r="W815" s="9">
        <f t="shared" si="176"/>
        <v>0</v>
      </c>
      <c r="X815" s="221"/>
      <c r="Y815" s="276"/>
      <c r="Z815" s="209"/>
      <c r="AA815" s="235"/>
      <c r="AB815" s="206"/>
      <c r="AC815" s="198"/>
      <c r="AD815" s="198"/>
      <c r="AE815" s="198"/>
      <c r="AF815" s="198"/>
      <c r="AG815" s="216"/>
      <c r="AH815" s="199"/>
      <c r="AI815" s="197"/>
      <c r="AJ815" s="197"/>
      <c r="AK815" s="113"/>
      <c r="AL815" s="113"/>
      <c r="AM815" s="113"/>
      <c r="AN815" s="2">
        <f t="shared" si="179"/>
        <v>0</v>
      </c>
      <c r="AO815" s="2">
        <f t="shared" si="180"/>
        <v>0</v>
      </c>
      <c r="AP815" s="2">
        <f>IF(AA815='User Input'!$C$1,1,0)</f>
        <v>0</v>
      </c>
      <c r="AQ815" s="2">
        <f t="shared" si="181"/>
        <v>0</v>
      </c>
      <c r="AR815" s="2">
        <f t="shared" si="182"/>
        <v>0</v>
      </c>
      <c r="AS815" s="2">
        <f t="shared" si="183"/>
        <v>0</v>
      </c>
      <c r="AT815" s="2">
        <f t="shared" si="184"/>
        <v>0</v>
      </c>
      <c r="AU815" s="9">
        <f t="shared" si="185"/>
        <v>0</v>
      </c>
    </row>
    <row r="816" spans="1:47" s="202" customFormat="1">
      <c r="A816" s="272"/>
      <c r="B816" s="272"/>
      <c r="C816" s="203"/>
      <c r="D816" s="203"/>
      <c r="E816" s="204"/>
      <c r="F816" s="198"/>
      <c r="G816" s="198"/>
      <c r="H816" s="198"/>
      <c r="I816" s="198"/>
      <c r="J816" s="117"/>
      <c r="K816" s="113"/>
      <c r="L816" s="113"/>
      <c r="M816" s="113"/>
      <c r="N816" s="113"/>
      <c r="O816" s="113"/>
      <c r="P816" s="205"/>
      <c r="Q816" s="2">
        <f t="shared" si="173"/>
        <v>0</v>
      </c>
      <c r="R816" s="2">
        <f>IF(D816='User Input'!$C$1,1,0)</f>
        <v>0</v>
      </c>
      <c r="S816" s="2">
        <f t="shared" si="177"/>
        <v>0</v>
      </c>
      <c r="T816" s="2">
        <f t="shared" si="178"/>
        <v>0</v>
      </c>
      <c r="U816" s="2">
        <f t="shared" si="174"/>
        <v>0</v>
      </c>
      <c r="V816" s="2">
        <f t="shared" si="175"/>
        <v>0</v>
      </c>
      <c r="W816" s="9">
        <f t="shared" si="176"/>
        <v>0</v>
      </c>
      <c r="X816" s="221"/>
      <c r="Y816" s="276"/>
      <c r="Z816" s="226"/>
      <c r="AA816" s="235"/>
      <c r="AB816" s="206"/>
      <c r="AC816" s="198"/>
      <c r="AD816" s="198"/>
      <c r="AE816" s="198"/>
      <c r="AF816" s="198"/>
      <c r="AG816" s="216"/>
      <c r="AH816" s="199"/>
      <c r="AI816" s="197"/>
      <c r="AJ816" s="197"/>
      <c r="AK816" s="113"/>
      <c r="AL816" s="113"/>
      <c r="AM816" s="113"/>
      <c r="AN816" s="2">
        <f t="shared" si="179"/>
        <v>0</v>
      </c>
      <c r="AO816" s="2">
        <f t="shared" si="180"/>
        <v>0</v>
      </c>
      <c r="AP816" s="2">
        <f>IF(AA816='User Input'!$C$1,1,0)</f>
        <v>0</v>
      </c>
      <c r="AQ816" s="2">
        <f t="shared" si="181"/>
        <v>0</v>
      </c>
      <c r="AR816" s="2">
        <f t="shared" si="182"/>
        <v>0</v>
      </c>
      <c r="AS816" s="2">
        <f t="shared" si="183"/>
        <v>0</v>
      </c>
      <c r="AT816" s="2">
        <f t="shared" si="184"/>
        <v>0</v>
      </c>
      <c r="AU816" s="9">
        <f t="shared" si="185"/>
        <v>0</v>
      </c>
    </row>
    <row r="817" spans="1:47" s="202" customFormat="1">
      <c r="A817" s="272"/>
      <c r="B817" s="272"/>
      <c r="C817" s="203"/>
      <c r="D817" s="203"/>
      <c r="E817" s="204"/>
      <c r="F817" s="198"/>
      <c r="G817" s="198"/>
      <c r="H817" s="198"/>
      <c r="I817" s="198"/>
      <c r="J817" s="117"/>
      <c r="K817" s="113"/>
      <c r="L817" s="113"/>
      <c r="M817" s="113"/>
      <c r="N817" s="113"/>
      <c r="O817" s="113"/>
      <c r="P817" s="205"/>
      <c r="Q817" s="2">
        <f t="shared" si="173"/>
        <v>0</v>
      </c>
      <c r="R817" s="2">
        <f>IF(D817='User Input'!$C$1,1,0)</f>
        <v>0</v>
      </c>
      <c r="S817" s="2">
        <f t="shared" si="177"/>
        <v>0</v>
      </c>
      <c r="T817" s="2">
        <f t="shared" si="178"/>
        <v>0</v>
      </c>
      <c r="U817" s="2">
        <f t="shared" si="174"/>
        <v>0</v>
      </c>
      <c r="V817" s="2">
        <f t="shared" si="175"/>
        <v>0</v>
      </c>
      <c r="W817" s="9">
        <f t="shared" si="176"/>
        <v>0</v>
      </c>
      <c r="X817" s="221"/>
      <c r="Y817" s="276"/>
      <c r="Z817" s="209"/>
      <c r="AA817" s="235"/>
      <c r="AB817" s="206"/>
      <c r="AC817" s="198"/>
      <c r="AD817" s="198"/>
      <c r="AE817" s="198"/>
      <c r="AF817" s="198"/>
      <c r="AG817" s="216"/>
      <c r="AH817" s="199"/>
      <c r="AI817" s="197"/>
      <c r="AJ817" s="197"/>
      <c r="AK817" s="113"/>
      <c r="AL817" s="113"/>
      <c r="AM817" s="113"/>
      <c r="AN817" s="2">
        <f t="shared" si="179"/>
        <v>0</v>
      </c>
      <c r="AO817" s="2">
        <f t="shared" si="180"/>
        <v>0</v>
      </c>
      <c r="AP817" s="2">
        <f>IF(AA817='User Input'!$C$1,1,0)</f>
        <v>0</v>
      </c>
      <c r="AQ817" s="2">
        <f t="shared" si="181"/>
        <v>0</v>
      </c>
      <c r="AR817" s="2">
        <f t="shared" si="182"/>
        <v>0</v>
      </c>
      <c r="AS817" s="2">
        <f t="shared" si="183"/>
        <v>0</v>
      </c>
      <c r="AT817" s="2">
        <f t="shared" si="184"/>
        <v>0</v>
      </c>
      <c r="AU817" s="9">
        <f t="shared" si="185"/>
        <v>0</v>
      </c>
    </row>
    <row r="818" spans="1:47" s="202" customFormat="1">
      <c r="A818" s="272"/>
      <c r="B818" s="272"/>
      <c r="C818" s="203"/>
      <c r="D818" s="203"/>
      <c r="E818" s="204"/>
      <c r="F818" s="198"/>
      <c r="G818" s="198"/>
      <c r="H818" s="198"/>
      <c r="I818" s="198"/>
      <c r="J818" s="117"/>
      <c r="K818" s="113"/>
      <c r="L818" s="113"/>
      <c r="M818" s="113"/>
      <c r="N818" s="113"/>
      <c r="O818" s="113"/>
      <c r="P818" s="205"/>
      <c r="Q818" s="2">
        <f t="shared" si="173"/>
        <v>0</v>
      </c>
      <c r="R818" s="2">
        <f>IF(D818='User Input'!$C$1,1,0)</f>
        <v>0</v>
      </c>
      <c r="S818" s="2">
        <f t="shared" si="177"/>
        <v>0</v>
      </c>
      <c r="T818" s="2">
        <f t="shared" si="178"/>
        <v>0</v>
      </c>
      <c r="U818" s="2">
        <f t="shared" si="174"/>
        <v>0</v>
      </c>
      <c r="V818" s="2">
        <f t="shared" si="175"/>
        <v>0</v>
      </c>
      <c r="W818" s="9">
        <f t="shared" si="176"/>
        <v>0</v>
      </c>
      <c r="X818" s="221"/>
      <c r="Y818" s="276"/>
      <c r="Z818" s="209"/>
      <c r="AA818" s="235"/>
      <c r="AB818" s="206"/>
      <c r="AC818" s="198"/>
      <c r="AD818" s="198"/>
      <c r="AE818" s="198"/>
      <c r="AF818" s="198"/>
      <c r="AG818" s="216"/>
      <c r="AH818" s="199"/>
      <c r="AI818" s="197"/>
      <c r="AJ818" s="197"/>
      <c r="AK818" s="113"/>
      <c r="AL818" s="113"/>
      <c r="AM818" s="113"/>
      <c r="AN818" s="2">
        <f t="shared" si="179"/>
        <v>0</v>
      </c>
      <c r="AO818" s="2">
        <f t="shared" si="180"/>
        <v>0</v>
      </c>
      <c r="AP818" s="2">
        <f>IF(AA818='User Input'!$C$1,1,0)</f>
        <v>0</v>
      </c>
      <c r="AQ818" s="2">
        <f t="shared" si="181"/>
        <v>0</v>
      </c>
      <c r="AR818" s="2">
        <f t="shared" si="182"/>
        <v>0</v>
      </c>
      <c r="AS818" s="2">
        <f t="shared" si="183"/>
        <v>0</v>
      </c>
      <c r="AT818" s="2">
        <f t="shared" si="184"/>
        <v>0</v>
      </c>
      <c r="AU818" s="9">
        <f t="shared" si="185"/>
        <v>0</v>
      </c>
    </row>
    <row r="819" spans="1:47" s="202" customFormat="1">
      <c r="A819" s="272"/>
      <c r="B819" s="272"/>
      <c r="C819" s="203"/>
      <c r="D819" s="203"/>
      <c r="E819" s="204"/>
      <c r="F819" s="198"/>
      <c r="G819" s="198"/>
      <c r="H819" s="198"/>
      <c r="I819" s="198"/>
      <c r="J819" s="117"/>
      <c r="K819" s="113"/>
      <c r="L819" s="113"/>
      <c r="M819" s="113"/>
      <c r="N819" s="113"/>
      <c r="O819" s="113"/>
      <c r="P819" s="205"/>
      <c r="Q819" s="2">
        <f t="shared" si="173"/>
        <v>0</v>
      </c>
      <c r="R819" s="2">
        <f>IF(D819='User Input'!$C$1,1,0)</f>
        <v>0</v>
      </c>
      <c r="S819" s="2">
        <f t="shared" si="177"/>
        <v>0</v>
      </c>
      <c r="T819" s="2">
        <f t="shared" si="178"/>
        <v>0</v>
      </c>
      <c r="U819" s="2">
        <f t="shared" si="174"/>
        <v>0</v>
      </c>
      <c r="V819" s="2">
        <f t="shared" si="175"/>
        <v>0</v>
      </c>
      <c r="W819" s="9">
        <f t="shared" si="176"/>
        <v>0</v>
      </c>
      <c r="X819" s="221"/>
      <c r="Y819" s="276"/>
      <c r="Z819" s="226"/>
      <c r="AA819" s="235"/>
      <c r="AB819" s="206"/>
      <c r="AC819" s="198"/>
      <c r="AD819" s="198"/>
      <c r="AE819" s="198"/>
      <c r="AF819" s="198"/>
      <c r="AG819" s="216"/>
      <c r="AH819" s="199"/>
      <c r="AI819" s="197"/>
      <c r="AJ819" s="197"/>
      <c r="AK819" s="113"/>
      <c r="AL819" s="113"/>
      <c r="AM819" s="113"/>
      <c r="AN819" s="2">
        <f t="shared" si="179"/>
        <v>0</v>
      </c>
      <c r="AO819" s="2">
        <f t="shared" si="180"/>
        <v>0</v>
      </c>
      <c r="AP819" s="2">
        <f>IF(AA819='User Input'!$C$1,1,0)</f>
        <v>0</v>
      </c>
      <c r="AQ819" s="2">
        <f t="shared" si="181"/>
        <v>0</v>
      </c>
      <c r="AR819" s="2">
        <f t="shared" si="182"/>
        <v>0</v>
      </c>
      <c r="AS819" s="2">
        <f t="shared" si="183"/>
        <v>0</v>
      </c>
      <c r="AT819" s="2">
        <f t="shared" si="184"/>
        <v>0</v>
      </c>
      <c r="AU819" s="9">
        <f t="shared" si="185"/>
        <v>0</v>
      </c>
    </row>
    <row r="820" spans="1:47" s="202" customFormat="1">
      <c r="A820" s="272"/>
      <c r="B820" s="272"/>
      <c r="C820" s="203"/>
      <c r="D820" s="203"/>
      <c r="E820" s="204"/>
      <c r="F820" s="198"/>
      <c r="G820" s="198"/>
      <c r="H820" s="198"/>
      <c r="I820" s="198"/>
      <c r="J820" s="117"/>
      <c r="K820" s="113"/>
      <c r="L820" s="113"/>
      <c r="M820" s="113"/>
      <c r="N820" s="113"/>
      <c r="O820" s="113"/>
      <c r="P820" s="205"/>
      <c r="Q820" s="2">
        <f t="shared" si="173"/>
        <v>0</v>
      </c>
      <c r="R820" s="2">
        <f>IF(D820='User Input'!$C$1,1,0)</f>
        <v>0</v>
      </c>
      <c r="S820" s="2">
        <f t="shared" si="177"/>
        <v>0</v>
      </c>
      <c r="T820" s="2">
        <f t="shared" si="178"/>
        <v>0</v>
      </c>
      <c r="U820" s="2">
        <f t="shared" si="174"/>
        <v>0</v>
      </c>
      <c r="V820" s="2">
        <f t="shared" si="175"/>
        <v>0</v>
      </c>
      <c r="W820" s="9">
        <f t="shared" si="176"/>
        <v>0</v>
      </c>
      <c r="X820" s="221"/>
      <c r="Y820" s="276"/>
      <c r="Z820" s="209"/>
      <c r="AA820" s="235"/>
      <c r="AB820" s="206"/>
      <c r="AC820" s="198"/>
      <c r="AD820" s="198"/>
      <c r="AE820" s="198"/>
      <c r="AF820" s="198"/>
      <c r="AG820" s="216"/>
      <c r="AH820" s="199"/>
      <c r="AI820" s="197"/>
      <c r="AJ820" s="197"/>
      <c r="AK820" s="113"/>
      <c r="AL820" s="113"/>
      <c r="AM820" s="113"/>
      <c r="AN820" s="2">
        <f t="shared" si="179"/>
        <v>0</v>
      </c>
      <c r="AO820" s="2">
        <f t="shared" si="180"/>
        <v>0</v>
      </c>
      <c r="AP820" s="2">
        <f>IF(AA820='User Input'!$C$1,1,0)</f>
        <v>0</v>
      </c>
      <c r="AQ820" s="2">
        <f t="shared" si="181"/>
        <v>0</v>
      </c>
      <c r="AR820" s="2">
        <f t="shared" si="182"/>
        <v>0</v>
      </c>
      <c r="AS820" s="2">
        <f t="shared" si="183"/>
        <v>0</v>
      </c>
      <c r="AT820" s="2">
        <f t="shared" si="184"/>
        <v>0</v>
      </c>
      <c r="AU820" s="9">
        <f t="shared" si="185"/>
        <v>0</v>
      </c>
    </row>
    <row r="821" spans="1:47" s="202" customFormat="1">
      <c r="A821" s="272"/>
      <c r="B821" s="272"/>
      <c r="C821" s="203"/>
      <c r="D821" s="203"/>
      <c r="E821" s="204"/>
      <c r="F821" s="198"/>
      <c r="G821" s="198"/>
      <c r="H821" s="198"/>
      <c r="I821" s="198"/>
      <c r="J821" s="117"/>
      <c r="K821" s="113"/>
      <c r="L821" s="113"/>
      <c r="M821" s="113"/>
      <c r="N821" s="113"/>
      <c r="O821" s="113"/>
      <c r="P821" s="205"/>
      <c r="Q821" s="2">
        <f t="shared" si="173"/>
        <v>0</v>
      </c>
      <c r="R821" s="2">
        <f>IF(D821='User Input'!$C$1,1,0)</f>
        <v>0</v>
      </c>
      <c r="S821" s="2">
        <f t="shared" si="177"/>
        <v>0</v>
      </c>
      <c r="T821" s="2">
        <f t="shared" si="178"/>
        <v>0</v>
      </c>
      <c r="U821" s="2">
        <f t="shared" si="174"/>
        <v>0</v>
      </c>
      <c r="V821" s="2">
        <f t="shared" si="175"/>
        <v>0</v>
      </c>
      <c r="W821" s="9">
        <f t="shared" si="176"/>
        <v>0</v>
      </c>
      <c r="X821" s="221"/>
      <c r="Y821" s="276"/>
      <c r="Z821" s="209"/>
      <c r="AA821" s="235"/>
      <c r="AB821" s="206"/>
      <c r="AC821" s="198"/>
      <c r="AD821" s="198"/>
      <c r="AE821" s="198"/>
      <c r="AF821" s="198"/>
      <c r="AG821" s="216"/>
      <c r="AH821" s="199"/>
      <c r="AI821" s="197"/>
      <c r="AJ821" s="197"/>
      <c r="AK821" s="113"/>
      <c r="AL821" s="113"/>
      <c r="AM821" s="113"/>
      <c r="AN821" s="2">
        <f t="shared" si="179"/>
        <v>0</v>
      </c>
      <c r="AO821" s="2">
        <f t="shared" si="180"/>
        <v>0</v>
      </c>
      <c r="AP821" s="2">
        <f>IF(AA821='User Input'!$C$1,1,0)</f>
        <v>0</v>
      </c>
      <c r="AQ821" s="2">
        <f t="shared" si="181"/>
        <v>0</v>
      </c>
      <c r="AR821" s="2">
        <f t="shared" si="182"/>
        <v>0</v>
      </c>
      <c r="AS821" s="2">
        <f t="shared" si="183"/>
        <v>0</v>
      </c>
      <c r="AT821" s="2">
        <f t="shared" si="184"/>
        <v>0</v>
      </c>
      <c r="AU821" s="9">
        <f t="shared" si="185"/>
        <v>0</v>
      </c>
    </row>
    <row r="822" spans="1:47" s="202" customFormat="1">
      <c r="A822" s="272"/>
      <c r="B822" s="272"/>
      <c r="C822" s="203"/>
      <c r="D822" s="203"/>
      <c r="E822" s="204"/>
      <c r="F822" s="198"/>
      <c r="G822" s="198"/>
      <c r="H822" s="198"/>
      <c r="I822" s="198"/>
      <c r="J822" s="117"/>
      <c r="K822" s="113"/>
      <c r="L822" s="113"/>
      <c r="M822" s="113"/>
      <c r="N822" s="113"/>
      <c r="O822" s="113"/>
      <c r="P822" s="205"/>
      <c r="Q822" s="2">
        <f t="shared" si="173"/>
        <v>0</v>
      </c>
      <c r="R822" s="2">
        <f>IF(D822='User Input'!$C$1,1,0)</f>
        <v>0</v>
      </c>
      <c r="S822" s="2">
        <f t="shared" si="177"/>
        <v>0</v>
      </c>
      <c r="T822" s="2">
        <f t="shared" si="178"/>
        <v>0</v>
      </c>
      <c r="U822" s="2">
        <f t="shared" si="174"/>
        <v>0</v>
      </c>
      <c r="V822" s="2">
        <f t="shared" si="175"/>
        <v>0</v>
      </c>
      <c r="W822" s="9">
        <f t="shared" si="176"/>
        <v>0</v>
      </c>
      <c r="X822" s="221"/>
      <c r="Y822" s="276"/>
      <c r="Z822" s="209"/>
      <c r="AA822" s="235"/>
      <c r="AB822" s="206"/>
      <c r="AC822" s="198"/>
      <c r="AD822" s="198"/>
      <c r="AE822" s="198"/>
      <c r="AF822" s="198"/>
      <c r="AG822" s="216"/>
      <c r="AH822" s="199"/>
      <c r="AI822" s="197"/>
      <c r="AJ822" s="197"/>
      <c r="AK822" s="113"/>
      <c r="AL822" s="113"/>
      <c r="AM822" s="113"/>
      <c r="AN822" s="2">
        <f t="shared" si="179"/>
        <v>0</v>
      </c>
      <c r="AO822" s="2">
        <f t="shared" si="180"/>
        <v>0</v>
      </c>
      <c r="AP822" s="2">
        <f>IF(AA822='User Input'!$C$1,1,0)</f>
        <v>0</v>
      </c>
      <c r="AQ822" s="2">
        <f t="shared" si="181"/>
        <v>0</v>
      </c>
      <c r="AR822" s="2">
        <f t="shared" si="182"/>
        <v>0</v>
      </c>
      <c r="AS822" s="2">
        <f t="shared" si="183"/>
        <v>0</v>
      </c>
      <c r="AT822" s="2">
        <f t="shared" si="184"/>
        <v>0</v>
      </c>
      <c r="AU822" s="9">
        <f t="shared" si="185"/>
        <v>0</v>
      </c>
    </row>
    <row r="823" spans="1:47" s="202" customFormat="1">
      <c r="A823" s="272"/>
      <c r="B823" s="272"/>
      <c r="C823" s="203"/>
      <c r="D823" s="203"/>
      <c r="E823" s="204"/>
      <c r="F823" s="198"/>
      <c r="G823" s="198"/>
      <c r="H823" s="198"/>
      <c r="I823" s="198"/>
      <c r="J823" s="117"/>
      <c r="K823" s="113"/>
      <c r="L823" s="113"/>
      <c r="M823" s="113"/>
      <c r="N823" s="113"/>
      <c r="O823" s="113"/>
      <c r="P823" s="205"/>
      <c r="Q823" s="2">
        <f t="shared" si="173"/>
        <v>0</v>
      </c>
      <c r="R823" s="2">
        <f>IF(D823='User Input'!$C$1,1,0)</f>
        <v>0</v>
      </c>
      <c r="S823" s="2">
        <f t="shared" si="177"/>
        <v>0</v>
      </c>
      <c r="T823" s="2">
        <f t="shared" si="178"/>
        <v>0</v>
      </c>
      <c r="U823" s="2">
        <f t="shared" si="174"/>
        <v>0</v>
      </c>
      <c r="V823" s="2">
        <f t="shared" si="175"/>
        <v>0</v>
      </c>
      <c r="W823" s="9">
        <f t="shared" si="176"/>
        <v>0</v>
      </c>
      <c r="X823" s="221"/>
      <c r="Y823" s="276"/>
      <c r="Z823" s="209"/>
      <c r="AA823" s="235"/>
      <c r="AB823" s="206"/>
      <c r="AC823" s="198"/>
      <c r="AD823" s="198"/>
      <c r="AE823" s="198"/>
      <c r="AF823" s="198"/>
      <c r="AG823" s="216"/>
      <c r="AH823" s="199"/>
      <c r="AI823" s="197"/>
      <c r="AJ823" s="197"/>
      <c r="AK823" s="113"/>
      <c r="AL823" s="113"/>
      <c r="AM823" s="113"/>
      <c r="AN823" s="2">
        <f t="shared" si="179"/>
        <v>0</v>
      </c>
      <c r="AO823" s="2">
        <f t="shared" si="180"/>
        <v>0</v>
      </c>
      <c r="AP823" s="2">
        <f>IF(AA823='User Input'!$C$1,1,0)</f>
        <v>0</v>
      </c>
      <c r="AQ823" s="2">
        <f t="shared" si="181"/>
        <v>0</v>
      </c>
      <c r="AR823" s="2">
        <f t="shared" si="182"/>
        <v>0</v>
      </c>
      <c r="AS823" s="2">
        <f t="shared" si="183"/>
        <v>0</v>
      </c>
      <c r="AT823" s="2">
        <f t="shared" si="184"/>
        <v>0</v>
      </c>
      <c r="AU823" s="9">
        <f t="shared" si="185"/>
        <v>0</v>
      </c>
    </row>
    <row r="824" spans="1:47" s="202" customFormat="1">
      <c r="A824" s="272"/>
      <c r="B824" s="272"/>
      <c r="C824" s="203"/>
      <c r="D824" s="203"/>
      <c r="E824" s="204"/>
      <c r="F824" s="198"/>
      <c r="G824" s="198"/>
      <c r="H824" s="198"/>
      <c r="I824" s="198"/>
      <c r="J824" s="117"/>
      <c r="K824" s="113"/>
      <c r="L824" s="113"/>
      <c r="M824" s="113"/>
      <c r="N824" s="113"/>
      <c r="O824" s="113"/>
      <c r="P824" s="205"/>
      <c r="Q824" s="2">
        <f t="shared" si="173"/>
        <v>0</v>
      </c>
      <c r="R824" s="2">
        <f>IF(D824='User Input'!$C$1,1,0)</f>
        <v>0</v>
      </c>
      <c r="S824" s="2">
        <f t="shared" si="177"/>
        <v>0</v>
      </c>
      <c r="T824" s="2">
        <f t="shared" si="178"/>
        <v>0</v>
      </c>
      <c r="U824" s="2">
        <f t="shared" si="174"/>
        <v>0</v>
      </c>
      <c r="V824" s="2">
        <f t="shared" si="175"/>
        <v>0</v>
      </c>
      <c r="W824" s="9">
        <f t="shared" si="176"/>
        <v>0</v>
      </c>
      <c r="X824" s="221"/>
      <c r="Y824" s="276"/>
      <c r="Z824" s="209"/>
      <c r="AA824" s="235"/>
      <c r="AB824" s="206"/>
      <c r="AC824" s="198"/>
      <c r="AD824" s="198"/>
      <c r="AE824" s="198"/>
      <c r="AF824" s="198"/>
      <c r="AG824" s="216"/>
      <c r="AH824" s="199"/>
      <c r="AI824" s="197"/>
      <c r="AJ824" s="197"/>
      <c r="AK824" s="113"/>
      <c r="AL824" s="113"/>
      <c r="AM824" s="113"/>
      <c r="AN824" s="2">
        <f t="shared" si="179"/>
        <v>0</v>
      </c>
      <c r="AO824" s="2">
        <f t="shared" si="180"/>
        <v>0</v>
      </c>
      <c r="AP824" s="2">
        <f>IF(AA824='User Input'!$C$1,1,0)</f>
        <v>0</v>
      </c>
      <c r="AQ824" s="2">
        <f t="shared" si="181"/>
        <v>0</v>
      </c>
      <c r="AR824" s="2">
        <f t="shared" si="182"/>
        <v>0</v>
      </c>
      <c r="AS824" s="2">
        <f t="shared" si="183"/>
        <v>0</v>
      </c>
      <c r="AT824" s="2">
        <f t="shared" si="184"/>
        <v>0</v>
      </c>
      <c r="AU824" s="9">
        <f t="shared" si="185"/>
        <v>0</v>
      </c>
    </row>
    <row r="825" spans="1:47" s="202" customFormat="1">
      <c r="A825" s="272"/>
      <c r="B825" s="272"/>
      <c r="C825" s="203"/>
      <c r="D825" s="203"/>
      <c r="E825" s="204"/>
      <c r="F825" s="198"/>
      <c r="G825" s="198"/>
      <c r="H825" s="198"/>
      <c r="I825" s="198"/>
      <c r="J825" s="117"/>
      <c r="K825" s="113"/>
      <c r="L825" s="113"/>
      <c r="M825" s="113"/>
      <c r="N825" s="113"/>
      <c r="O825" s="113"/>
      <c r="P825" s="205"/>
      <c r="Q825" s="2">
        <f t="shared" si="173"/>
        <v>0</v>
      </c>
      <c r="R825" s="2">
        <f>IF(D825='User Input'!$C$1,1,0)</f>
        <v>0</v>
      </c>
      <c r="S825" s="2">
        <f t="shared" si="177"/>
        <v>0</v>
      </c>
      <c r="T825" s="2">
        <f t="shared" si="178"/>
        <v>0</v>
      </c>
      <c r="U825" s="2">
        <f t="shared" si="174"/>
        <v>0</v>
      </c>
      <c r="V825" s="2">
        <f t="shared" si="175"/>
        <v>0</v>
      </c>
      <c r="W825" s="9">
        <f t="shared" si="176"/>
        <v>0</v>
      </c>
      <c r="X825" s="221"/>
      <c r="Y825" s="276"/>
      <c r="Z825" s="209"/>
      <c r="AA825" s="235"/>
      <c r="AB825" s="206"/>
      <c r="AC825" s="198"/>
      <c r="AD825" s="198"/>
      <c r="AE825" s="198"/>
      <c r="AF825" s="198"/>
      <c r="AG825" s="216"/>
      <c r="AH825" s="199"/>
      <c r="AI825" s="197"/>
      <c r="AJ825" s="197"/>
      <c r="AK825" s="113"/>
      <c r="AL825" s="113"/>
      <c r="AM825" s="113"/>
      <c r="AN825" s="2">
        <f t="shared" si="179"/>
        <v>0</v>
      </c>
      <c r="AO825" s="2">
        <f t="shared" si="180"/>
        <v>0</v>
      </c>
      <c r="AP825" s="2">
        <f>IF(AA825='User Input'!$C$1,1,0)</f>
        <v>0</v>
      </c>
      <c r="AQ825" s="2">
        <f t="shared" si="181"/>
        <v>0</v>
      </c>
      <c r="AR825" s="2">
        <f t="shared" si="182"/>
        <v>0</v>
      </c>
      <c r="AS825" s="2">
        <f t="shared" si="183"/>
        <v>0</v>
      </c>
      <c r="AT825" s="2">
        <f t="shared" si="184"/>
        <v>0</v>
      </c>
      <c r="AU825" s="9">
        <f t="shared" si="185"/>
        <v>0</v>
      </c>
    </row>
    <row r="826" spans="1:47" s="202" customFormat="1">
      <c r="A826" s="272"/>
      <c r="B826" s="272"/>
      <c r="C826" s="203"/>
      <c r="D826" s="203"/>
      <c r="E826" s="204"/>
      <c r="F826" s="198"/>
      <c r="G826" s="198"/>
      <c r="H826" s="198"/>
      <c r="I826" s="198"/>
      <c r="J826" s="117"/>
      <c r="K826" s="113"/>
      <c r="L826" s="113"/>
      <c r="M826" s="113"/>
      <c r="N826" s="113"/>
      <c r="O826" s="113"/>
      <c r="P826" s="205"/>
      <c r="Q826" s="2">
        <f t="shared" si="173"/>
        <v>0</v>
      </c>
      <c r="R826" s="2">
        <f>IF(D826='User Input'!$C$1,1,0)</f>
        <v>0</v>
      </c>
      <c r="S826" s="2">
        <f t="shared" si="177"/>
        <v>0</v>
      </c>
      <c r="T826" s="2">
        <f t="shared" si="178"/>
        <v>0</v>
      </c>
      <c r="U826" s="2">
        <f t="shared" si="174"/>
        <v>0</v>
      </c>
      <c r="V826" s="2">
        <f t="shared" si="175"/>
        <v>0</v>
      </c>
      <c r="W826" s="9">
        <f t="shared" si="176"/>
        <v>0</v>
      </c>
      <c r="X826" s="221"/>
      <c r="Y826" s="276"/>
      <c r="Z826" s="226"/>
      <c r="AA826" s="235"/>
      <c r="AB826" s="206"/>
      <c r="AC826" s="198"/>
      <c r="AD826" s="198"/>
      <c r="AE826" s="198"/>
      <c r="AF826" s="198"/>
      <c r="AG826" s="216"/>
      <c r="AH826" s="199"/>
      <c r="AI826" s="197"/>
      <c r="AJ826" s="197"/>
      <c r="AK826" s="113"/>
      <c r="AL826" s="113"/>
      <c r="AM826" s="113"/>
      <c r="AN826" s="2">
        <f t="shared" si="179"/>
        <v>0</v>
      </c>
      <c r="AO826" s="2">
        <f t="shared" si="180"/>
        <v>0</v>
      </c>
      <c r="AP826" s="2">
        <f>IF(AA826='User Input'!$C$1,1,0)</f>
        <v>0</v>
      </c>
      <c r="AQ826" s="2">
        <f t="shared" si="181"/>
        <v>0</v>
      </c>
      <c r="AR826" s="2">
        <f t="shared" si="182"/>
        <v>0</v>
      </c>
      <c r="AS826" s="2">
        <f t="shared" si="183"/>
        <v>0</v>
      </c>
      <c r="AT826" s="2">
        <f t="shared" si="184"/>
        <v>0</v>
      </c>
      <c r="AU826" s="9">
        <f t="shared" si="185"/>
        <v>0</v>
      </c>
    </row>
    <row r="827" spans="1:47" s="202" customFormat="1">
      <c r="A827" s="272"/>
      <c r="B827" s="272"/>
      <c r="C827" s="203"/>
      <c r="D827" s="203"/>
      <c r="E827" s="204"/>
      <c r="F827" s="198"/>
      <c r="G827" s="198"/>
      <c r="H827" s="198"/>
      <c r="I827" s="198"/>
      <c r="J827" s="117"/>
      <c r="K827" s="113"/>
      <c r="L827" s="113"/>
      <c r="M827" s="113"/>
      <c r="N827" s="113"/>
      <c r="O827" s="113"/>
      <c r="P827" s="205"/>
      <c r="Q827" s="2">
        <f t="shared" si="173"/>
        <v>0</v>
      </c>
      <c r="R827" s="2">
        <f>IF(D827='User Input'!$C$1,1,0)</f>
        <v>0</v>
      </c>
      <c r="S827" s="2">
        <f t="shared" si="177"/>
        <v>0</v>
      </c>
      <c r="T827" s="2">
        <f t="shared" si="178"/>
        <v>0</v>
      </c>
      <c r="U827" s="2">
        <f t="shared" si="174"/>
        <v>0</v>
      </c>
      <c r="V827" s="2">
        <f t="shared" si="175"/>
        <v>0</v>
      </c>
      <c r="W827" s="9">
        <f t="shared" si="176"/>
        <v>0</v>
      </c>
      <c r="X827" s="221"/>
      <c r="Y827" s="276"/>
      <c r="Z827" s="209"/>
      <c r="AA827" s="235"/>
      <c r="AB827" s="206"/>
      <c r="AC827" s="198"/>
      <c r="AD827" s="198"/>
      <c r="AE827" s="198"/>
      <c r="AF827" s="198"/>
      <c r="AG827" s="216"/>
      <c r="AH827" s="199"/>
      <c r="AI827" s="197"/>
      <c r="AJ827" s="197"/>
      <c r="AK827" s="113"/>
      <c r="AL827" s="113"/>
      <c r="AM827" s="113"/>
      <c r="AN827" s="2">
        <f t="shared" si="179"/>
        <v>0</v>
      </c>
      <c r="AO827" s="2">
        <f t="shared" si="180"/>
        <v>0</v>
      </c>
      <c r="AP827" s="2">
        <f>IF(AA827='User Input'!$C$1,1,0)</f>
        <v>0</v>
      </c>
      <c r="AQ827" s="2">
        <f t="shared" si="181"/>
        <v>0</v>
      </c>
      <c r="AR827" s="2">
        <f t="shared" si="182"/>
        <v>0</v>
      </c>
      <c r="AS827" s="2">
        <f t="shared" si="183"/>
        <v>0</v>
      </c>
      <c r="AT827" s="2">
        <f t="shared" si="184"/>
        <v>0</v>
      </c>
      <c r="AU827" s="9">
        <f t="shared" si="185"/>
        <v>0</v>
      </c>
    </row>
    <row r="828" spans="1:47" s="202" customFormat="1">
      <c r="A828" s="272"/>
      <c r="B828" s="272"/>
      <c r="C828" s="203"/>
      <c r="D828" s="203"/>
      <c r="E828" s="204"/>
      <c r="F828" s="198"/>
      <c r="G828" s="198"/>
      <c r="H828" s="198"/>
      <c r="I828" s="198"/>
      <c r="J828" s="117"/>
      <c r="K828" s="113"/>
      <c r="L828" s="113"/>
      <c r="M828" s="113"/>
      <c r="N828" s="113"/>
      <c r="O828" s="113"/>
      <c r="P828" s="205"/>
      <c r="Q828" s="2">
        <f t="shared" si="173"/>
        <v>0</v>
      </c>
      <c r="R828" s="2">
        <f>IF(D828='User Input'!$C$1,1,0)</f>
        <v>0</v>
      </c>
      <c r="S828" s="2">
        <f t="shared" si="177"/>
        <v>0</v>
      </c>
      <c r="T828" s="2">
        <f t="shared" si="178"/>
        <v>0</v>
      </c>
      <c r="U828" s="2">
        <f t="shared" si="174"/>
        <v>0</v>
      </c>
      <c r="V828" s="2">
        <f t="shared" si="175"/>
        <v>0</v>
      </c>
      <c r="W828" s="9">
        <f t="shared" si="176"/>
        <v>0</v>
      </c>
      <c r="X828" s="221"/>
      <c r="Y828" s="276"/>
      <c r="Z828" s="209"/>
      <c r="AA828" s="235"/>
      <c r="AB828" s="206"/>
      <c r="AC828" s="198"/>
      <c r="AD828" s="198"/>
      <c r="AE828" s="198"/>
      <c r="AF828" s="198"/>
      <c r="AG828" s="216"/>
      <c r="AH828" s="199"/>
      <c r="AI828" s="197"/>
      <c r="AJ828" s="197"/>
      <c r="AK828" s="113"/>
      <c r="AL828" s="113"/>
      <c r="AM828" s="113"/>
      <c r="AN828" s="2">
        <f t="shared" si="179"/>
        <v>0</v>
      </c>
      <c r="AO828" s="2">
        <f t="shared" si="180"/>
        <v>0</v>
      </c>
      <c r="AP828" s="2">
        <f>IF(AA828='User Input'!$C$1,1,0)</f>
        <v>0</v>
      </c>
      <c r="AQ828" s="2">
        <f t="shared" si="181"/>
        <v>0</v>
      </c>
      <c r="AR828" s="2">
        <f t="shared" si="182"/>
        <v>0</v>
      </c>
      <c r="AS828" s="2">
        <f t="shared" si="183"/>
        <v>0</v>
      </c>
      <c r="AT828" s="2">
        <f t="shared" si="184"/>
        <v>0</v>
      </c>
      <c r="AU828" s="9">
        <f t="shared" si="185"/>
        <v>0</v>
      </c>
    </row>
    <row r="829" spans="1:47" s="202" customFormat="1">
      <c r="A829" s="272"/>
      <c r="B829" s="272"/>
      <c r="C829" s="203"/>
      <c r="D829" s="203"/>
      <c r="E829" s="204"/>
      <c r="F829" s="198"/>
      <c r="G829" s="198"/>
      <c r="H829" s="198"/>
      <c r="I829" s="198"/>
      <c r="J829" s="117"/>
      <c r="K829" s="113"/>
      <c r="L829" s="113"/>
      <c r="M829" s="113"/>
      <c r="N829" s="113"/>
      <c r="O829" s="113"/>
      <c r="P829" s="205"/>
      <c r="Q829" s="2">
        <f t="shared" si="173"/>
        <v>0</v>
      </c>
      <c r="R829" s="2">
        <f>IF(D829='User Input'!$C$1,1,0)</f>
        <v>0</v>
      </c>
      <c r="S829" s="2">
        <f t="shared" si="177"/>
        <v>0</v>
      </c>
      <c r="T829" s="2">
        <f t="shared" si="178"/>
        <v>0</v>
      </c>
      <c r="U829" s="2">
        <f t="shared" si="174"/>
        <v>0</v>
      </c>
      <c r="V829" s="2">
        <f t="shared" si="175"/>
        <v>0</v>
      </c>
      <c r="W829" s="9">
        <f t="shared" si="176"/>
        <v>0</v>
      </c>
      <c r="X829" s="221"/>
      <c r="Y829" s="276"/>
      <c r="Z829" s="209"/>
      <c r="AA829" s="235"/>
      <c r="AB829" s="206"/>
      <c r="AC829" s="198"/>
      <c r="AD829" s="198"/>
      <c r="AE829" s="198"/>
      <c r="AF829" s="198"/>
      <c r="AG829" s="216"/>
      <c r="AH829" s="199"/>
      <c r="AI829" s="197"/>
      <c r="AJ829" s="197"/>
      <c r="AK829" s="113"/>
      <c r="AL829" s="113"/>
      <c r="AM829" s="113"/>
      <c r="AN829" s="2">
        <f t="shared" si="179"/>
        <v>0</v>
      </c>
      <c r="AO829" s="2">
        <f t="shared" si="180"/>
        <v>0</v>
      </c>
      <c r="AP829" s="2">
        <f>IF(AA829='User Input'!$C$1,1,0)</f>
        <v>0</v>
      </c>
      <c r="AQ829" s="2">
        <f t="shared" si="181"/>
        <v>0</v>
      </c>
      <c r="AR829" s="2">
        <f t="shared" si="182"/>
        <v>0</v>
      </c>
      <c r="AS829" s="2">
        <f t="shared" si="183"/>
        <v>0</v>
      </c>
      <c r="AT829" s="2">
        <f t="shared" si="184"/>
        <v>0</v>
      </c>
      <c r="AU829" s="9">
        <f t="shared" si="185"/>
        <v>0</v>
      </c>
    </row>
    <row r="830" spans="1:47" s="202" customFormat="1">
      <c r="A830" s="272"/>
      <c r="B830" s="272"/>
      <c r="C830" s="203"/>
      <c r="D830" s="203"/>
      <c r="E830" s="204"/>
      <c r="F830" s="198"/>
      <c r="G830" s="198"/>
      <c r="H830" s="198"/>
      <c r="I830" s="198"/>
      <c r="J830" s="117"/>
      <c r="K830" s="113"/>
      <c r="L830" s="113"/>
      <c r="M830" s="113"/>
      <c r="N830" s="113"/>
      <c r="O830" s="113"/>
      <c r="P830" s="205"/>
      <c r="Q830" s="2">
        <f t="shared" si="173"/>
        <v>0</v>
      </c>
      <c r="R830" s="2">
        <f>IF(D830='User Input'!$C$1,1,0)</f>
        <v>0</v>
      </c>
      <c r="S830" s="2">
        <f t="shared" si="177"/>
        <v>0</v>
      </c>
      <c r="T830" s="2">
        <f t="shared" si="178"/>
        <v>0</v>
      </c>
      <c r="U830" s="2">
        <f t="shared" si="174"/>
        <v>0</v>
      </c>
      <c r="V830" s="2">
        <f t="shared" si="175"/>
        <v>0</v>
      </c>
      <c r="W830" s="9">
        <f t="shared" si="176"/>
        <v>0</v>
      </c>
      <c r="X830" s="221"/>
      <c r="Y830" s="276"/>
      <c r="Z830" s="226"/>
      <c r="AA830" s="235"/>
      <c r="AB830" s="206"/>
      <c r="AC830" s="198"/>
      <c r="AD830" s="198"/>
      <c r="AE830" s="198"/>
      <c r="AF830" s="198"/>
      <c r="AG830" s="216"/>
      <c r="AH830" s="199"/>
      <c r="AI830" s="197"/>
      <c r="AJ830" s="197"/>
      <c r="AK830" s="113"/>
      <c r="AL830" s="113"/>
      <c r="AM830" s="113"/>
      <c r="AN830" s="2">
        <f t="shared" si="179"/>
        <v>0</v>
      </c>
      <c r="AO830" s="2">
        <f t="shared" si="180"/>
        <v>0</v>
      </c>
      <c r="AP830" s="2">
        <f>IF(AA830='User Input'!$C$1,1,0)</f>
        <v>0</v>
      </c>
      <c r="AQ830" s="2">
        <f t="shared" si="181"/>
        <v>0</v>
      </c>
      <c r="AR830" s="2">
        <f t="shared" si="182"/>
        <v>0</v>
      </c>
      <c r="AS830" s="2">
        <f t="shared" si="183"/>
        <v>0</v>
      </c>
      <c r="AT830" s="2">
        <f t="shared" si="184"/>
        <v>0</v>
      </c>
      <c r="AU830" s="9">
        <f t="shared" si="185"/>
        <v>0</v>
      </c>
    </row>
    <row r="831" spans="1:47" s="202" customFormat="1">
      <c r="A831" s="272"/>
      <c r="B831" s="272"/>
      <c r="C831" s="203"/>
      <c r="D831" s="203"/>
      <c r="E831" s="204"/>
      <c r="F831" s="198"/>
      <c r="G831" s="198"/>
      <c r="H831" s="198"/>
      <c r="I831" s="198"/>
      <c r="J831" s="117"/>
      <c r="K831" s="113"/>
      <c r="L831" s="113"/>
      <c r="M831" s="113"/>
      <c r="N831" s="113"/>
      <c r="O831" s="113"/>
      <c r="P831" s="205"/>
      <c r="Q831" s="2">
        <f t="shared" si="173"/>
        <v>0</v>
      </c>
      <c r="R831" s="2">
        <f>IF(D831='User Input'!$C$1,1,0)</f>
        <v>0</v>
      </c>
      <c r="S831" s="2">
        <f t="shared" si="177"/>
        <v>0</v>
      </c>
      <c r="T831" s="2">
        <f t="shared" si="178"/>
        <v>0</v>
      </c>
      <c r="U831" s="2">
        <f t="shared" si="174"/>
        <v>0</v>
      </c>
      <c r="V831" s="2">
        <f t="shared" si="175"/>
        <v>0</v>
      </c>
      <c r="W831" s="9">
        <f t="shared" si="176"/>
        <v>0</v>
      </c>
      <c r="X831" s="221"/>
      <c r="Y831" s="276"/>
      <c r="Z831" s="209"/>
      <c r="AA831" s="235"/>
      <c r="AB831" s="206"/>
      <c r="AC831" s="198"/>
      <c r="AD831" s="198"/>
      <c r="AE831" s="198"/>
      <c r="AF831" s="198"/>
      <c r="AG831" s="216"/>
      <c r="AH831" s="199"/>
      <c r="AI831" s="197"/>
      <c r="AJ831" s="197"/>
      <c r="AK831" s="113"/>
      <c r="AL831" s="113"/>
      <c r="AM831" s="113"/>
      <c r="AN831" s="2">
        <f t="shared" si="179"/>
        <v>0</v>
      </c>
      <c r="AO831" s="2">
        <f t="shared" si="180"/>
        <v>0</v>
      </c>
      <c r="AP831" s="2">
        <f>IF(AA831='User Input'!$C$1,1,0)</f>
        <v>0</v>
      </c>
      <c r="AQ831" s="2">
        <f t="shared" si="181"/>
        <v>0</v>
      </c>
      <c r="AR831" s="2">
        <f t="shared" si="182"/>
        <v>0</v>
      </c>
      <c r="AS831" s="2">
        <f t="shared" si="183"/>
        <v>0</v>
      </c>
      <c r="AT831" s="2">
        <f t="shared" si="184"/>
        <v>0</v>
      </c>
      <c r="AU831" s="9">
        <f t="shared" si="185"/>
        <v>0</v>
      </c>
    </row>
    <row r="832" spans="1:47" s="202" customFormat="1">
      <c r="A832" s="272"/>
      <c r="B832" s="272"/>
      <c r="C832" s="203"/>
      <c r="D832" s="203"/>
      <c r="E832" s="204"/>
      <c r="F832" s="198"/>
      <c r="G832" s="198"/>
      <c r="H832" s="198"/>
      <c r="I832" s="198"/>
      <c r="J832" s="117"/>
      <c r="K832" s="113"/>
      <c r="L832" s="113"/>
      <c r="M832" s="113"/>
      <c r="N832" s="113"/>
      <c r="O832" s="113"/>
      <c r="P832" s="205"/>
      <c r="Q832" s="2">
        <f t="shared" si="173"/>
        <v>0</v>
      </c>
      <c r="R832" s="2">
        <f>IF(D832='User Input'!$C$1,1,0)</f>
        <v>0</v>
      </c>
      <c r="S832" s="2">
        <f t="shared" si="177"/>
        <v>0</v>
      </c>
      <c r="T832" s="2">
        <f t="shared" si="178"/>
        <v>0</v>
      </c>
      <c r="U832" s="2">
        <f t="shared" si="174"/>
        <v>0</v>
      </c>
      <c r="V832" s="2">
        <f t="shared" si="175"/>
        <v>0</v>
      </c>
      <c r="W832" s="9">
        <f t="shared" si="176"/>
        <v>0</v>
      </c>
      <c r="X832" s="221"/>
      <c r="Y832" s="276"/>
      <c r="Z832" s="209"/>
      <c r="AA832" s="235"/>
      <c r="AB832" s="206"/>
      <c r="AC832" s="198"/>
      <c r="AD832" s="198"/>
      <c r="AE832" s="198"/>
      <c r="AF832" s="198"/>
      <c r="AG832" s="216"/>
      <c r="AH832" s="199"/>
      <c r="AI832" s="197"/>
      <c r="AJ832" s="197"/>
      <c r="AK832" s="113"/>
      <c r="AL832" s="113"/>
      <c r="AM832" s="113"/>
      <c r="AN832" s="2">
        <f t="shared" si="179"/>
        <v>0</v>
      </c>
      <c r="AO832" s="2">
        <f t="shared" si="180"/>
        <v>0</v>
      </c>
      <c r="AP832" s="2">
        <f>IF(AA832='User Input'!$C$1,1,0)</f>
        <v>0</v>
      </c>
      <c r="AQ832" s="2">
        <f t="shared" si="181"/>
        <v>0</v>
      </c>
      <c r="AR832" s="2">
        <f t="shared" si="182"/>
        <v>0</v>
      </c>
      <c r="AS832" s="2">
        <f t="shared" si="183"/>
        <v>0</v>
      </c>
      <c r="AT832" s="2">
        <f t="shared" si="184"/>
        <v>0</v>
      </c>
      <c r="AU832" s="9">
        <f t="shared" si="185"/>
        <v>0</v>
      </c>
    </row>
    <row r="833" spans="1:47" s="202" customFormat="1">
      <c r="A833" s="272"/>
      <c r="B833" s="272"/>
      <c r="C833" s="203"/>
      <c r="D833" s="203"/>
      <c r="E833" s="204"/>
      <c r="F833" s="198"/>
      <c r="G833" s="198"/>
      <c r="H833" s="198"/>
      <c r="I833" s="198"/>
      <c r="J833" s="117"/>
      <c r="K833" s="113"/>
      <c r="L833" s="113"/>
      <c r="M833" s="113"/>
      <c r="N833" s="113"/>
      <c r="O833" s="113"/>
      <c r="P833" s="205"/>
      <c r="Q833" s="2">
        <f t="shared" si="173"/>
        <v>0</v>
      </c>
      <c r="R833" s="2">
        <f>IF(D833='User Input'!$C$1,1,0)</f>
        <v>0</v>
      </c>
      <c r="S833" s="2">
        <f t="shared" si="177"/>
        <v>0</v>
      </c>
      <c r="T833" s="2">
        <f t="shared" si="178"/>
        <v>0</v>
      </c>
      <c r="U833" s="2">
        <f t="shared" si="174"/>
        <v>0</v>
      </c>
      <c r="V833" s="2">
        <f t="shared" si="175"/>
        <v>0</v>
      </c>
      <c r="W833" s="9">
        <f t="shared" si="176"/>
        <v>0</v>
      </c>
      <c r="X833" s="221"/>
      <c r="Y833" s="276"/>
      <c r="Z833" s="226"/>
      <c r="AA833" s="235"/>
      <c r="AB833" s="206"/>
      <c r="AC833" s="198"/>
      <c r="AD833" s="198"/>
      <c r="AE833" s="198"/>
      <c r="AF833" s="198"/>
      <c r="AG833" s="216"/>
      <c r="AH833" s="199"/>
      <c r="AI833" s="197"/>
      <c r="AJ833" s="197"/>
      <c r="AK833" s="113"/>
      <c r="AL833" s="113"/>
      <c r="AM833" s="113"/>
      <c r="AN833" s="2">
        <f t="shared" si="179"/>
        <v>0</v>
      </c>
      <c r="AO833" s="2">
        <f t="shared" si="180"/>
        <v>0</v>
      </c>
      <c r="AP833" s="2">
        <f>IF(AA833='User Input'!$C$1,1,0)</f>
        <v>0</v>
      </c>
      <c r="AQ833" s="2">
        <f t="shared" si="181"/>
        <v>0</v>
      </c>
      <c r="AR833" s="2">
        <f t="shared" si="182"/>
        <v>0</v>
      </c>
      <c r="AS833" s="2">
        <f t="shared" si="183"/>
        <v>0</v>
      </c>
      <c r="AT833" s="2">
        <f t="shared" si="184"/>
        <v>0</v>
      </c>
      <c r="AU833" s="9">
        <f t="shared" si="185"/>
        <v>0</v>
      </c>
    </row>
    <row r="834" spans="1:47" s="202" customFormat="1">
      <c r="A834" s="272"/>
      <c r="B834" s="272"/>
      <c r="C834" s="203"/>
      <c r="D834" s="203"/>
      <c r="E834" s="204"/>
      <c r="F834" s="198"/>
      <c r="G834" s="198"/>
      <c r="H834" s="198"/>
      <c r="I834" s="198"/>
      <c r="J834" s="117"/>
      <c r="K834" s="113"/>
      <c r="L834" s="113"/>
      <c r="M834" s="113"/>
      <c r="N834" s="113"/>
      <c r="O834" s="113"/>
      <c r="P834" s="205"/>
      <c r="Q834" s="2">
        <f t="shared" si="173"/>
        <v>0</v>
      </c>
      <c r="R834" s="2">
        <f>IF(D834='User Input'!$C$1,1,0)</f>
        <v>0</v>
      </c>
      <c r="S834" s="2">
        <f t="shared" si="177"/>
        <v>0</v>
      </c>
      <c r="T834" s="2">
        <f t="shared" si="178"/>
        <v>0</v>
      </c>
      <c r="U834" s="2">
        <f t="shared" si="174"/>
        <v>0</v>
      </c>
      <c r="V834" s="2">
        <f t="shared" si="175"/>
        <v>0</v>
      </c>
      <c r="W834" s="9">
        <f t="shared" si="176"/>
        <v>0</v>
      </c>
      <c r="X834" s="221"/>
      <c r="Y834" s="276"/>
      <c r="Z834" s="209"/>
      <c r="AA834" s="235"/>
      <c r="AB834" s="206"/>
      <c r="AC834" s="198"/>
      <c r="AD834" s="198"/>
      <c r="AE834" s="198"/>
      <c r="AF834" s="198"/>
      <c r="AG834" s="216"/>
      <c r="AH834" s="199"/>
      <c r="AI834" s="197"/>
      <c r="AJ834" s="197"/>
      <c r="AK834" s="113"/>
      <c r="AL834" s="113"/>
      <c r="AM834" s="113"/>
      <c r="AN834" s="2">
        <f t="shared" si="179"/>
        <v>0</v>
      </c>
      <c r="AO834" s="2">
        <f t="shared" si="180"/>
        <v>0</v>
      </c>
      <c r="AP834" s="2">
        <f>IF(AA834='User Input'!$C$1,1,0)</f>
        <v>0</v>
      </c>
      <c r="AQ834" s="2">
        <f t="shared" si="181"/>
        <v>0</v>
      </c>
      <c r="AR834" s="2">
        <f t="shared" si="182"/>
        <v>0</v>
      </c>
      <c r="AS834" s="2">
        <f t="shared" si="183"/>
        <v>0</v>
      </c>
      <c r="AT834" s="2">
        <f t="shared" si="184"/>
        <v>0</v>
      </c>
      <c r="AU834" s="9">
        <f t="shared" si="185"/>
        <v>0</v>
      </c>
    </row>
    <row r="835" spans="1:47" s="202" customFormat="1">
      <c r="A835" s="272"/>
      <c r="B835" s="272"/>
      <c r="C835" s="203"/>
      <c r="D835" s="203"/>
      <c r="E835" s="204"/>
      <c r="F835" s="198"/>
      <c r="G835" s="198"/>
      <c r="H835" s="198"/>
      <c r="I835" s="198"/>
      <c r="J835" s="117"/>
      <c r="K835" s="113"/>
      <c r="L835" s="113"/>
      <c r="M835" s="113"/>
      <c r="N835" s="113"/>
      <c r="O835" s="113"/>
      <c r="P835" s="205"/>
      <c r="Q835" s="2">
        <f t="shared" ref="Q835:Q898" si="186">P835*K835</f>
        <v>0</v>
      </c>
      <c r="R835" s="2">
        <f>IF(D835='User Input'!$C$1,1,0)</f>
        <v>0</v>
      </c>
      <c r="S835" s="2">
        <f t="shared" si="177"/>
        <v>0</v>
      </c>
      <c r="T835" s="2">
        <f t="shared" si="178"/>
        <v>0</v>
      </c>
      <c r="U835" s="2">
        <f t="shared" ref="U835:U898" si="187">C835</f>
        <v>0</v>
      </c>
      <c r="V835" s="2">
        <f t="shared" ref="V835:V898" si="188">E835</f>
        <v>0</v>
      </c>
      <c r="W835" s="9">
        <f t="shared" ref="W835:W898" si="189">J835</f>
        <v>0</v>
      </c>
      <c r="X835" s="221"/>
      <c r="Y835" s="276"/>
      <c r="Z835" s="226"/>
      <c r="AA835" s="235"/>
      <c r="AB835" s="206"/>
      <c r="AC835" s="198"/>
      <c r="AD835" s="198"/>
      <c r="AE835" s="198"/>
      <c r="AF835" s="198"/>
      <c r="AG835" s="216"/>
      <c r="AH835" s="199"/>
      <c r="AI835" s="197"/>
      <c r="AJ835" s="197"/>
      <c r="AK835" s="113"/>
      <c r="AL835" s="113"/>
      <c r="AM835" s="113"/>
      <c r="AN835" s="2">
        <f t="shared" si="179"/>
        <v>0</v>
      </c>
      <c r="AO835" s="2">
        <f t="shared" si="180"/>
        <v>0</v>
      </c>
      <c r="AP835" s="2">
        <f>IF(AA835='User Input'!$C$1,1,0)</f>
        <v>0</v>
      </c>
      <c r="AQ835" s="2">
        <f t="shared" si="181"/>
        <v>0</v>
      </c>
      <c r="AR835" s="2">
        <f t="shared" si="182"/>
        <v>0</v>
      </c>
      <c r="AS835" s="2">
        <f t="shared" si="183"/>
        <v>0</v>
      </c>
      <c r="AT835" s="2">
        <f t="shared" si="184"/>
        <v>0</v>
      </c>
      <c r="AU835" s="9">
        <f t="shared" si="185"/>
        <v>0</v>
      </c>
    </row>
    <row r="836" spans="1:47" s="202" customFormat="1">
      <c r="A836" s="272"/>
      <c r="B836" s="272"/>
      <c r="C836" s="203"/>
      <c r="D836" s="203"/>
      <c r="E836" s="204"/>
      <c r="F836" s="198"/>
      <c r="G836" s="198"/>
      <c r="H836" s="198"/>
      <c r="I836" s="198"/>
      <c r="J836" s="117"/>
      <c r="K836" s="113"/>
      <c r="L836" s="113"/>
      <c r="M836" s="113"/>
      <c r="N836" s="113"/>
      <c r="O836" s="113"/>
      <c r="P836" s="205"/>
      <c r="Q836" s="2">
        <f t="shared" si="186"/>
        <v>0</v>
      </c>
      <c r="R836" s="2">
        <f>IF(D836='User Input'!$C$1,1,0)</f>
        <v>0</v>
      </c>
      <c r="S836" s="2">
        <f t="shared" ref="S836:S899" si="190">R836+S835</f>
        <v>0</v>
      </c>
      <c r="T836" s="2">
        <f t="shared" ref="T836:T899" si="191">IF(S836=S835,0,S836)</f>
        <v>0</v>
      </c>
      <c r="U836" s="2">
        <f t="shared" si="187"/>
        <v>0</v>
      </c>
      <c r="V836" s="2">
        <f t="shared" si="188"/>
        <v>0</v>
      </c>
      <c r="W836" s="9">
        <f t="shared" si="189"/>
        <v>0</v>
      </c>
      <c r="X836" s="221"/>
      <c r="Y836" s="276"/>
      <c r="Z836" s="226"/>
      <c r="AA836" s="235"/>
      <c r="AB836" s="206"/>
      <c r="AC836" s="198"/>
      <c r="AD836" s="198"/>
      <c r="AE836" s="198"/>
      <c r="AF836" s="198"/>
      <c r="AG836" s="216"/>
      <c r="AH836" s="199"/>
      <c r="AI836" s="197"/>
      <c r="AJ836" s="197"/>
      <c r="AK836" s="113"/>
      <c r="AL836" s="113"/>
      <c r="AM836" s="113"/>
      <c r="AN836" s="2">
        <f t="shared" ref="AN836:AN899" si="192">AI836*AH836</f>
        <v>0</v>
      </c>
      <c r="AO836" s="2">
        <f t="shared" ref="AO836:AO899" si="193">AJ836*AH836</f>
        <v>0</v>
      </c>
      <c r="AP836" s="2">
        <f>IF(AA836='User Input'!$C$1,1,0)</f>
        <v>0</v>
      </c>
      <c r="AQ836" s="2">
        <f t="shared" si="181"/>
        <v>0</v>
      </c>
      <c r="AR836" s="2">
        <f t="shared" si="182"/>
        <v>0</v>
      </c>
      <c r="AS836" s="2">
        <f t="shared" si="183"/>
        <v>0</v>
      </c>
      <c r="AT836" s="2">
        <f t="shared" si="184"/>
        <v>0</v>
      </c>
      <c r="AU836" s="9">
        <f t="shared" si="185"/>
        <v>0</v>
      </c>
    </row>
    <row r="837" spans="1:47" s="202" customFormat="1">
      <c r="A837" s="272"/>
      <c r="B837" s="272"/>
      <c r="C837" s="203"/>
      <c r="D837" s="203"/>
      <c r="E837" s="204"/>
      <c r="F837" s="198"/>
      <c r="G837" s="198"/>
      <c r="H837" s="198"/>
      <c r="I837" s="198"/>
      <c r="J837" s="117"/>
      <c r="K837" s="113"/>
      <c r="L837" s="113"/>
      <c r="M837" s="113"/>
      <c r="N837" s="113"/>
      <c r="O837" s="113"/>
      <c r="P837" s="205"/>
      <c r="Q837" s="2">
        <f t="shared" si="186"/>
        <v>0</v>
      </c>
      <c r="R837" s="2">
        <f>IF(D837='User Input'!$C$1,1,0)</f>
        <v>0</v>
      </c>
      <c r="S837" s="2">
        <f t="shared" si="190"/>
        <v>0</v>
      </c>
      <c r="T837" s="2">
        <f t="shared" si="191"/>
        <v>0</v>
      </c>
      <c r="U837" s="2">
        <f t="shared" si="187"/>
        <v>0</v>
      </c>
      <c r="V837" s="2">
        <f t="shared" si="188"/>
        <v>0</v>
      </c>
      <c r="W837" s="9">
        <f t="shared" si="189"/>
        <v>0</v>
      </c>
      <c r="X837" s="221"/>
      <c r="Y837" s="276"/>
      <c r="Z837" s="226"/>
      <c r="AA837" s="235"/>
      <c r="AB837" s="206"/>
      <c r="AC837" s="198"/>
      <c r="AD837" s="198"/>
      <c r="AE837" s="198"/>
      <c r="AF837" s="198"/>
      <c r="AG837" s="216"/>
      <c r="AH837" s="199"/>
      <c r="AI837" s="197"/>
      <c r="AJ837" s="197"/>
      <c r="AK837" s="113"/>
      <c r="AL837" s="113"/>
      <c r="AM837" s="113"/>
      <c r="AN837" s="2">
        <f t="shared" si="192"/>
        <v>0</v>
      </c>
      <c r="AO837" s="2">
        <f t="shared" si="193"/>
        <v>0</v>
      </c>
      <c r="AP837" s="2">
        <f>IF(AA837='User Input'!$C$1,1,0)</f>
        <v>0</v>
      </c>
      <c r="AQ837" s="2">
        <f t="shared" si="181"/>
        <v>0</v>
      </c>
      <c r="AR837" s="2">
        <f t="shared" si="182"/>
        <v>0</v>
      </c>
      <c r="AS837" s="2">
        <f t="shared" si="183"/>
        <v>0</v>
      </c>
      <c r="AT837" s="2">
        <f t="shared" si="184"/>
        <v>0</v>
      </c>
      <c r="AU837" s="9">
        <f t="shared" si="185"/>
        <v>0</v>
      </c>
    </row>
    <row r="838" spans="1:47" s="202" customFormat="1">
      <c r="A838" s="272"/>
      <c r="B838" s="272"/>
      <c r="C838" s="203"/>
      <c r="D838" s="203"/>
      <c r="E838" s="204"/>
      <c r="F838" s="198"/>
      <c r="G838" s="198"/>
      <c r="H838" s="198"/>
      <c r="I838" s="198"/>
      <c r="J838" s="117"/>
      <c r="K838" s="113"/>
      <c r="L838" s="113"/>
      <c r="M838" s="113"/>
      <c r="N838" s="113"/>
      <c r="O838" s="113"/>
      <c r="P838" s="205"/>
      <c r="Q838" s="2">
        <f t="shared" si="186"/>
        <v>0</v>
      </c>
      <c r="R838" s="2">
        <f>IF(D838='User Input'!$C$1,1,0)</f>
        <v>0</v>
      </c>
      <c r="S838" s="2">
        <f t="shared" si="190"/>
        <v>0</v>
      </c>
      <c r="T838" s="2">
        <f t="shared" si="191"/>
        <v>0</v>
      </c>
      <c r="U838" s="2">
        <f t="shared" si="187"/>
        <v>0</v>
      </c>
      <c r="V838" s="2">
        <f t="shared" si="188"/>
        <v>0</v>
      </c>
      <c r="W838" s="9">
        <f t="shared" si="189"/>
        <v>0</v>
      </c>
      <c r="X838" s="221"/>
      <c r="Y838" s="276"/>
      <c r="Z838" s="209"/>
      <c r="AA838" s="235"/>
      <c r="AB838" s="206"/>
      <c r="AC838" s="198"/>
      <c r="AD838" s="198"/>
      <c r="AE838" s="198"/>
      <c r="AF838" s="198"/>
      <c r="AG838" s="216"/>
      <c r="AH838" s="199"/>
      <c r="AI838" s="197"/>
      <c r="AJ838" s="197"/>
      <c r="AK838" s="113"/>
      <c r="AL838" s="113"/>
      <c r="AM838" s="113"/>
      <c r="AN838" s="2">
        <f t="shared" si="192"/>
        <v>0</v>
      </c>
      <c r="AO838" s="2">
        <f t="shared" si="193"/>
        <v>0</v>
      </c>
      <c r="AP838" s="2">
        <f>IF(AA838='User Input'!$C$1,1,0)</f>
        <v>0</v>
      </c>
      <c r="AQ838" s="2">
        <f t="shared" si="181"/>
        <v>0</v>
      </c>
      <c r="AR838" s="2">
        <f t="shared" si="182"/>
        <v>0</v>
      </c>
      <c r="AS838" s="2">
        <f t="shared" si="183"/>
        <v>0</v>
      </c>
      <c r="AT838" s="2">
        <f t="shared" si="184"/>
        <v>0</v>
      </c>
      <c r="AU838" s="9">
        <f t="shared" si="185"/>
        <v>0</v>
      </c>
    </row>
    <row r="839" spans="1:47" s="202" customFormat="1">
      <c r="A839" s="272"/>
      <c r="B839" s="272"/>
      <c r="C839" s="203"/>
      <c r="D839" s="203"/>
      <c r="E839" s="204"/>
      <c r="F839" s="198"/>
      <c r="G839" s="198"/>
      <c r="H839" s="198"/>
      <c r="I839" s="198"/>
      <c r="J839" s="117"/>
      <c r="K839" s="113"/>
      <c r="L839" s="113"/>
      <c r="M839" s="113"/>
      <c r="N839" s="113"/>
      <c r="O839" s="113"/>
      <c r="P839" s="205"/>
      <c r="Q839" s="2">
        <f t="shared" si="186"/>
        <v>0</v>
      </c>
      <c r="R839" s="2">
        <f>IF(D839='User Input'!$C$1,1,0)</f>
        <v>0</v>
      </c>
      <c r="S839" s="2">
        <f t="shared" si="190"/>
        <v>0</v>
      </c>
      <c r="T839" s="2">
        <f t="shared" si="191"/>
        <v>0</v>
      </c>
      <c r="U839" s="2">
        <f t="shared" si="187"/>
        <v>0</v>
      </c>
      <c r="V839" s="2">
        <f t="shared" si="188"/>
        <v>0</v>
      </c>
      <c r="W839" s="9">
        <f t="shared" si="189"/>
        <v>0</v>
      </c>
      <c r="X839" s="221"/>
      <c r="Y839" s="276"/>
      <c r="Z839" s="226"/>
      <c r="AA839" s="235"/>
      <c r="AB839" s="206"/>
      <c r="AC839" s="198"/>
      <c r="AD839" s="198"/>
      <c r="AE839" s="198"/>
      <c r="AF839" s="198"/>
      <c r="AG839" s="216"/>
      <c r="AH839" s="199"/>
      <c r="AI839" s="197"/>
      <c r="AJ839" s="197"/>
      <c r="AK839" s="113"/>
      <c r="AL839" s="113"/>
      <c r="AM839" s="113"/>
      <c r="AN839" s="2">
        <f t="shared" si="192"/>
        <v>0</v>
      </c>
      <c r="AO839" s="2">
        <f t="shared" si="193"/>
        <v>0</v>
      </c>
      <c r="AP839" s="2">
        <f>IF(AA839='User Input'!$C$1,1,0)</f>
        <v>0</v>
      </c>
      <c r="AQ839" s="2">
        <f t="shared" si="181"/>
        <v>0</v>
      </c>
      <c r="AR839" s="2">
        <f t="shared" si="182"/>
        <v>0</v>
      </c>
      <c r="AS839" s="2">
        <f t="shared" si="183"/>
        <v>0</v>
      </c>
      <c r="AT839" s="2">
        <f t="shared" si="184"/>
        <v>0</v>
      </c>
      <c r="AU839" s="9">
        <f t="shared" si="185"/>
        <v>0</v>
      </c>
    </row>
    <row r="840" spans="1:47" s="202" customFormat="1">
      <c r="A840" s="272"/>
      <c r="B840" s="272"/>
      <c r="C840" s="203"/>
      <c r="D840" s="203"/>
      <c r="E840" s="204"/>
      <c r="F840" s="198"/>
      <c r="G840" s="198"/>
      <c r="H840" s="198"/>
      <c r="I840" s="198"/>
      <c r="J840" s="117"/>
      <c r="K840" s="113"/>
      <c r="L840" s="113"/>
      <c r="M840" s="113"/>
      <c r="N840" s="113"/>
      <c r="O840" s="113"/>
      <c r="P840" s="205"/>
      <c r="Q840" s="2">
        <f t="shared" si="186"/>
        <v>0</v>
      </c>
      <c r="R840" s="2">
        <f>IF(D840='User Input'!$C$1,1,0)</f>
        <v>0</v>
      </c>
      <c r="S840" s="2">
        <f t="shared" si="190"/>
        <v>0</v>
      </c>
      <c r="T840" s="2">
        <f t="shared" si="191"/>
        <v>0</v>
      </c>
      <c r="U840" s="2">
        <f t="shared" si="187"/>
        <v>0</v>
      </c>
      <c r="V840" s="2">
        <f t="shared" si="188"/>
        <v>0</v>
      </c>
      <c r="W840" s="9">
        <f t="shared" si="189"/>
        <v>0</v>
      </c>
      <c r="X840" s="221"/>
      <c r="Y840" s="276"/>
      <c r="Z840" s="226"/>
      <c r="AA840" s="235"/>
      <c r="AB840" s="206"/>
      <c r="AC840" s="198"/>
      <c r="AD840" s="198"/>
      <c r="AE840" s="198"/>
      <c r="AF840" s="198"/>
      <c r="AG840" s="216"/>
      <c r="AH840" s="199"/>
      <c r="AI840" s="197"/>
      <c r="AJ840" s="197"/>
      <c r="AK840" s="113"/>
      <c r="AL840" s="113"/>
      <c r="AM840" s="113"/>
      <c r="AN840" s="2">
        <f t="shared" si="192"/>
        <v>0</v>
      </c>
      <c r="AO840" s="2">
        <f t="shared" si="193"/>
        <v>0</v>
      </c>
      <c r="AP840" s="2">
        <f>IF(AA840='User Input'!$C$1,1,0)</f>
        <v>0</v>
      </c>
      <c r="AQ840" s="2">
        <f t="shared" si="181"/>
        <v>0</v>
      </c>
      <c r="AR840" s="2">
        <f t="shared" si="182"/>
        <v>0</v>
      </c>
      <c r="AS840" s="2">
        <f t="shared" si="183"/>
        <v>0</v>
      </c>
      <c r="AT840" s="2">
        <f t="shared" si="184"/>
        <v>0</v>
      </c>
      <c r="AU840" s="9">
        <f t="shared" si="185"/>
        <v>0</v>
      </c>
    </row>
    <row r="841" spans="1:47" s="202" customFormat="1">
      <c r="A841" s="272"/>
      <c r="B841" s="272"/>
      <c r="C841" s="203"/>
      <c r="D841" s="203"/>
      <c r="E841" s="204"/>
      <c r="F841" s="198"/>
      <c r="G841" s="198"/>
      <c r="H841" s="198"/>
      <c r="I841" s="198"/>
      <c r="J841" s="117"/>
      <c r="K841" s="113"/>
      <c r="L841" s="113"/>
      <c r="M841" s="113"/>
      <c r="N841" s="113"/>
      <c r="O841" s="113"/>
      <c r="P841" s="205"/>
      <c r="Q841" s="2">
        <f t="shared" si="186"/>
        <v>0</v>
      </c>
      <c r="R841" s="2">
        <f>IF(D841='User Input'!$C$1,1,0)</f>
        <v>0</v>
      </c>
      <c r="S841" s="2">
        <f t="shared" si="190"/>
        <v>0</v>
      </c>
      <c r="T841" s="2">
        <f t="shared" si="191"/>
        <v>0</v>
      </c>
      <c r="U841" s="2">
        <f t="shared" si="187"/>
        <v>0</v>
      </c>
      <c r="V841" s="2">
        <f t="shared" si="188"/>
        <v>0</v>
      </c>
      <c r="W841" s="9">
        <f t="shared" si="189"/>
        <v>0</v>
      </c>
      <c r="X841" s="221"/>
      <c r="Y841" s="276"/>
      <c r="Z841" s="226"/>
      <c r="AA841" s="235"/>
      <c r="AB841" s="206"/>
      <c r="AC841" s="198"/>
      <c r="AD841" s="198"/>
      <c r="AE841" s="198"/>
      <c r="AF841" s="198"/>
      <c r="AG841" s="216"/>
      <c r="AH841" s="199"/>
      <c r="AI841" s="197"/>
      <c r="AJ841" s="197"/>
      <c r="AK841" s="113"/>
      <c r="AL841" s="113"/>
      <c r="AM841" s="113"/>
      <c r="AN841" s="2">
        <f t="shared" si="192"/>
        <v>0</v>
      </c>
      <c r="AO841" s="2">
        <f t="shared" si="193"/>
        <v>0</v>
      </c>
      <c r="AP841" s="2">
        <f>IF(AA841='User Input'!$C$1,1,0)</f>
        <v>0</v>
      </c>
      <c r="AQ841" s="2">
        <f t="shared" si="181"/>
        <v>0</v>
      </c>
      <c r="AR841" s="2">
        <f t="shared" si="182"/>
        <v>0</v>
      </c>
      <c r="AS841" s="2">
        <f t="shared" si="183"/>
        <v>0</v>
      </c>
      <c r="AT841" s="2">
        <f t="shared" si="184"/>
        <v>0</v>
      </c>
      <c r="AU841" s="9">
        <f t="shared" si="185"/>
        <v>0</v>
      </c>
    </row>
    <row r="842" spans="1:47" s="202" customFormat="1">
      <c r="A842" s="272"/>
      <c r="B842" s="272"/>
      <c r="C842" s="203"/>
      <c r="D842" s="203"/>
      <c r="E842" s="204"/>
      <c r="F842" s="198"/>
      <c r="G842" s="198"/>
      <c r="H842" s="198"/>
      <c r="I842" s="198"/>
      <c r="J842" s="117"/>
      <c r="K842" s="113"/>
      <c r="L842" s="113"/>
      <c r="M842" s="113"/>
      <c r="N842" s="113"/>
      <c r="O842" s="113"/>
      <c r="P842" s="205"/>
      <c r="Q842" s="2">
        <f t="shared" si="186"/>
        <v>0</v>
      </c>
      <c r="R842" s="2">
        <f>IF(D842='User Input'!$C$1,1,0)</f>
        <v>0</v>
      </c>
      <c r="S842" s="2">
        <f t="shared" si="190"/>
        <v>0</v>
      </c>
      <c r="T842" s="2">
        <f t="shared" si="191"/>
        <v>0</v>
      </c>
      <c r="U842" s="2">
        <f t="shared" si="187"/>
        <v>0</v>
      </c>
      <c r="V842" s="2">
        <f t="shared" si="188"/>
        <v>0</v>
      </c>
      <c r="W842" s="9">
        <f t="shared" si="189"/>
        <v>0</v>
      </c>
      <c r="X842" s="221"/>
      <c r="Y842" s="276"/>
      <c r="Z842" s="209"/>
      <c r="AA842" s="235"/>
      <c r="AB842" s="206"/>
      <c r="AC842" s="198"/>
      <c r="AD842" s="198"/>
      <c r="AE842" s="198"/>
      <c r="AF842" s="198"/>
      <c r="AG842" s="216"/>
      <c r="AH842" s="199"/>
      <c r="AI842" s="197"/>
      <c r="AJ842" s="197"/>
      <c r="AK842" s="113"/>
      <c r="AL842" s="113"/>
      <c r="AM842" s="113"/>
      <c r="AN842" s="2">
        <f t="shared" si="192"/>
        <v>0</v>
      </c>
      <c r="AO842" s="2">
        <f t="shared" si="193"/>
        <v>0</v>
      </c>
      <c r="AP842" s="2">
        <f>IF(AA842='User Input'!$C$1,1,0)</f>
        <v>0</v>
      </c>
      <c r="AQ842" s="2">
        <f t="shared" si="181"/>
        <v>0</v>
      </c>
      <c r="AR842" s="2">
        <f t="shared" si="182"/>
        <v>0</v>
      </c>
      <c r="AS842" s="2">
        <f t="shared" si="183"/>
        <v>0</v>
      </c>
      <c r="AT842" s="2">
        <f t="shared" si="184"/>
        <v>0</v>
      </c>
      <c r="AU842" s="9">
        <f t="shared" si="185"/>
        <v>0</v>
      </c>
    </row>
    <row r="843" spans="1:47" s="202" customFormat="1">
      <c r="A843" s="272"/>
      <c r="B843" s="272"/>
      <c r="C843" s="203"/>
      <c r="D843" s="203"/>
      <c r="E843" s="204"/>
      <c r="F843" s="198"/>
      <c r="G843" s="198"/>
      <c r="H843" s="198"/>
      <c r="I843" s="198"/>
      <c r="J843" s="117"/>
      <c r="K843" s="113"/>
      <c r="L843" s="113"/>
      <c r="M843" s="113"/>
      <c r="N843" s="113"/>
      <c r="O843" s="113"/>
      <c r="P843" s="205"/>
      <c r="Q843" s="2">
        <f t="shared" si="186"/>
        <v>0</v>
      </c>
      <c r="R843" s="2">
        <f>IF(D843='User Input'!$C$1,1,0)</f>
        <v>0</v>
      </c>
      <c r="S843" s="2">
        <f t="shared" si="190"/>
        <v>0</v>
      </c>
      <c r="T843" s="2">
        <f t="shared" si="191"/>
        <v>0</v>
      </c>
      <c r="U843" s="2">
        <f t="shared" si="187"/>
        <v>0</v>
      </c>
      <c r="V843" s="2">
        <f t="shared" si="188"/>
        <v>0</v>
      </c>
      <c r="W843" s="9">
        <f t="shared" si="189"/>
        <v>0</v>
      </c>
      <c r="X843" s="221"/>
      <c r="Y843" s="276"/>
      <c r="Z843" s="209"/>
      <c r="AA843" s="235"/>
      <c r="AB843" s="206"/>
      <c r="AC843" s="198"/>
      <c r="AD843" s="198"/>
      <c r="AE843" s="198"/>
      <c r="AF843" s="198"/>
      <c r="AG843" s="216"/>
      <c r="AH843" s="199"/>
      <c r="AI843" s="197"/>
      <c r="AJ843" s="197"/>
      <c r="AK843" s="113"/>
      <c r="AL843" s="113"/>
      <c r="AM843" s="113"/>
      <c r="AN843" s="2">
        <f t="shared" si="192"/>
        <v>0</v>
      </c>
      <c r="AO843" s="2">
        <f t="shared" si="193"/>
        <v>0</v>
      </c>
      <c r="AP843" s="2">
        <f>IF(AA843='User Input'!$C$1,1,0)</f>
        <v>0</v>
      </c>
      <c r="AQ843" s="2">
        <f t="shared" si="181"/>
        <v>0</v>
      </c>
      <c r="AR843" s="2">
        <f t="shared" si="182"/>
        <v>0</v>
      </c>
      <c r="AS843" s="2">
        <f t="shared" si="183"/>
        <v>0</v>
      </c>
      <c r="AT843" s="2">
        <f t="shared" si="184"/>
        <v>0</v>
      </c>
      <c r="AU843" s="9">
        <f t="shared" si="185"/>
        <v>0</v>
      </c>
    </row>
    <row r="844" spans="1:47" s="202" customFormat="1">
      <c r="A844" s="272"/>
      <c r="B844" s="272"/>
      <c r="C844" s="203"/>
      <c r="D844" s="203"/>
      <c r="E844" s="204"/>
      <c r="F844" s="198"/>
      <c r="G844" s="198"/>
      <c r="H844" s="198"/>
      <c r="I844" s="198"/>
      <c r="J844" s="117"/>
      <c r="K844" s="113"/>
      <c r="L844" s="113"/>
      <c r="M844" s="113"/>
      <c r="N844" s="113"/>
      <c r="O844" s="113"/>
      <c r="P844" s="205"/>
      <c r="Q844" s="2">
        <f t="shared" si="186"/>
        <v>0</v>
      </c>
      <c r="R844" s="2">
        <f>IF(D844='User Input'!$C$1,1,0)</f>
        <v>0</v>
      </c>
      <c r="S844" s="2">
        <f t="shared" si="190"/>
        <v>0</v>
      </c>
      <c r="T844" s="2">
        <f t="shared" si="191"/>
        <v>0</v>
      </c>
      <c r="U844" s="2">
        <f t="shared" si="187"/>
        <v>0</v>
      </c>
      <c r="V844" s="2">
        <f t="shared" si="188"/>
        <v>0</v>
      </c>
      <c r="W844" s="9">
        <f t="shared" si="189"/>
        <v>0</v>
      </c>
      <c r="X844" s="221"/>
      <c r="Y844" s="276"/>
      <c r="Z844" s="226"/>
      <c r="AA844" s="235"/>
      <c r="AB844" s="206"/>
      <c r="AC844" s="198"/>
      <c r="AD844" s="198"/>
      <c r="AE844" s="198"/>
      <c r="AF844" s="198"/>
      <c r="AG844" s="216"/>
      <c r="AH844" s="199"/>
      <c r="AI844" s="197"/>
      <c r="AJ844" s="197"/>
      <c r="AK844" s="113"/>
      <c r="AL844" s="113"/>
      <c r="AM844" s="113"/>
      <c r="AN844" s="2">
        <f t="shared" si="192"/>
        <v>0</v>
      </c>
      <c r="AO844" s="2">
        <f t="shared" si="193"/>
        <v>0</v>
      </c>
      <c r="AP844" s="2">
        <f>IF(AA844='User Input'!$C$1,1,0)</f>
        <v>0</v>
      </c>
      <c r="AQ844" s="2">
        <f t="shared" si="181"/>
        <v>0</v>
      </c>
      <c r="AR844" s="2">
        <f t="shared" si="182"/>
        <v>0</v>
      </c>
      <c r="AS844" s="2">
        <f t="shared" si="183"/>
        <v>0</v>
      </c>
      <c r="AT844" s="2">
        <f t="shared" si="184"/>
        <v>0</v>
      </c>
      <c r="AU844" s="9">
        <f t="shared" si="185"/>
        <v>0</v>
      </c>
    </row>
    <row r="845" spans="1:47" s="202" customFormat="1">
      <c r="A845" s="272"/>
      <c r="B845" s="272"/>
      <c r="C845" s="203"/>
      <c r="D845" s="203"/>
      <c r="E845" s="204"/>
      <c r="F845" s="198"/>
      <c r="G845" s="198"/>
      <c r="H845" s="198"/>
      <c r="I845" s="198"/>
      <c r="J845" s="117"/>
      <c r="K845" s="113"/>
      <c r="L845" s="113"/>
      <c r="M845" s="113"/>
      <c r="N845" s="113"/>
      <c r="O845" s="113"/>
      <c r="P845" s="205"/>
      <c r="Q845" s="2">
        <f t="shared" si="186"/>
        <v>0</v>
      </c>
      <c r="R845" s="2">
        <f>IF(D845='User Input'!$C$1,1,0)</f>
        <v>0</v>
      </c>
      <c r="S845" s="2">
        <f t="shared" si="190"/>
        <v>0</v>
      </c>
      <c r="T845" s="2">
        <f t="shared" si="191"/>
        <v>0</v>
      </c>
      <c r="U845" s="2">
        <f t="shared" si="187"/>
        <v>0</v>
      </c>
      <c r="V845" s="2">
        <f t="shared" si="188"/>
        <v>0</v>
      </c>
      <c r="W845" s="9">
        <f t="shared" si="189"/>
        <v>0</v>
      </c>
      <c r="X845" s="221"/>
      <c r="Y845" s="276"/>
      <c r="Z845" s="226"/>
      <c r="AA845" s="235"/>
      <c r="AB845" s="206"/>
      <c r="AC845" s="198"/>
      <c r="AD845" s="198"/>
      <c r="AE845" s="198"/>
      <c r="AF845" s="198"/>
      <c r="AG845" s="216"/>
      <c r="AH845" s="199"/>
      <c r="AI845" s="197"/>
      <c r="AJ845" s="197"/>
      <c r="AK845" s="113"/>
      <c r="AL845" s="113"/>
      <c r="AM845" s="113"/>
      <c r="AN845" s="2">
        <f t="shared" si="192"/>
        <v>0</v>
      </c>
      <c r="AO845" s="2">
        <f t="shared" si="193"/>
        <v>0</v>
      </c>
      <c r="AP845" s="2">
        <f>IF(AA845='User Input'!$C$1,1,0)</f>
        <v>0</v>
      </c>
      <c r="AQ845" s="2">
        <f t="shared" si="181"/>
        <v>0</v>
      </c>
      <c r="AR845" s="2">
        <f t="shared" si="182"/>
        <v>0</v>
      </c>
      <c r="AS845" s="2">
        <f t="shared" si="183"/>
        <v>0</v>
      </c>
      <c r="AT845" s="2">
        <f t="shared" si="184"/>
        <v>0</v>
      </c>
      <c r="AU845" s="9">
        <f t="shared" si="185"/>
        <v>0</v>
      </c>
    </row>
    <row r="846" spans="1:47" s="202" customFormat="1">
      <c r="A846" s="272"/>
      <c r="B846" s="272"/>
      <c r="C846" s="203"/>
      <c r="D846" s="203"/>
      <c r="E846" s="204"/>
      <c r="F846" s="198"/>
      <c r="G846" s="198"/>
      <c r="H846" s="198"/>
      <c r="I846" s="198"/>
      <c r="J846" s="117"/>
      <c r="K846" s="113"/>
      <c r="L846" s="113"/>
      <c r="M846" s="113"/>
      <c r="N846" s="113"/>
      <c r="O846" s="113"/>
      <c r="P846" s="205"/>
      <c r="Q846" s="2">
        <f t="shared" si="186"/>
        <v>0</v>
      </c>
      <c r="R846" s="2">
        <f>IF(D846='User Input'!$C$1,1,0)</f>
        <v>0</v>
      </c>
      <c r="S846" s="2">
        <f t="shared" si="190"/>
        <v>0</v>
      </c>
      <c r="T846" s="2">
        <f t="shared" si="191"/>
        <v>0</v>
      </c>
      <c r="U846" s="2">
        <f t="shared" si="187"/>
        <v>0</v>
      </c>
      <c r="V846" s="2">
        <f t="shared" si="188"/>
        <v>0</v>
      </c>
      <c r="W846" s="9">
        <f t="shared" si="189"/>
        <v>0</v>
      </c>
      <c r="X846" s="221"/>
      <c r="Y846" s="276"/>
      <c r="Z846" s="209"/>
      <c r="AA846" s="235"/>
      <c r="AB846" s="206"/>
      <c r="AC846" s="198"/>
      <c r="AD846" s="198"/>
      <c r="AE846" s="198"/>
      <c r="AF846" s="198"/>
      <c r="AG846" s="216"/>
      <c r="AH846" s="199"/>
      <c r="AI846" s="197"/>
      <c r="AJ846" s="197"/>
      <c r="AK846" s="113"/>
      <c r="AL846" s="113"/>
      <c r="AM846" s="113"/>
      <c r="AN846" s="2">
        <f t="shared" si="192"/>
        <v>0</v>
      </c>
      <c r="AO846" s="2">
        <f t="shared" si="193"/>
        <v>0</v>
      </c>
      <c r="AP846" s="2">
        <f>IF(AA846='User Input'!$C$1,1,0)</f>
        <v>0</v>
      </c>
      <c r="AQ846" s="2">
        <f t="shared" si="181"/>
        <v>0</v>
      </c>
      <c r="AR846" s="2">
        <f t="shared" si="182"/>
        <v>0</v>
      </c>
      <c r="AS846" s="2">
        <f t="shared" si="183"/>
        <v>0</v>
      </c>
      <c r="AT846" s="2">
        <f t="shared" si="184"/>
        <v>0</v>
      </c>
      <c r="AU846" s="9">
        <f t="shared" si="185"/>
        <v>0</v>
      </c>
    </row>
    <row r="847" spans="1:47" s="202" customFormat="1">
      <c r="A847" s="272"/>
      <c r="B847" s="272"/>
      <c r="C847" s="203"/>
      <c r="D847" s="203"/>
      <c r="E847" s="204"/>
      <c r="F847" s="198"/>
      <c r="G847" s="198"/>
      <c r="H847" s="198"/>
      <c r="I847" s="198"/>
      <c r="J847" s="117"/>
      <c r="K847" s="113"/>
      <c r="L847" s="113"/>
      <c r="M847" s="113"/>
      <c r="N847" s="113"/>
      <c r="O847" s="113"/>
      <c r="P847" s="205"/>
      <c r="Q847" s="2">
        <f t="shared" si="186"/>
        <v>0</v>
      </c>
      <c r="R847" s="2">
        <f>IF(D847='User Input'!$C$1,1,0)</f>
        <v>0</v>
      </c>
      <c r="S847" s="2">
        <f t="shared" si="190"/>
        <v>0</v>
      </c>
      <c r="T847" s="2">
        <f t="shared" si="191"/>
        <v>0</v>
      </c>
      <c r="U847" s="2">
        <f t="shared" si="187"/>
        <v>0</v>
      </c>
      <c r="V847" s="2">
        <f t="shared" si="188"/>
        <v>0</v>
      </c>
      <c r="W847" s="9">
        <f t="shared" si="189"/>
        <v>0</v>
      </c>
      <c r="X847" s="221"/>
      <c r="Y847" s="276"/>
      <c r="Z847" s="209"/>
      <c r="AA847" s="235"/>
      <c r="AB847" s="206"/>
      <c r="AC847" s="198"/>
      <c r="AD847" s="198"/>
      <c r="AE847" s="198"/>
      <c r="AF847" s="198"/>
      <c r="AG847" s="216"/>
      <c r="AH847" s="199"/>
      <c r="AI847" s="197"/>
      <c r="AJ847" s="197"/>
      <c r="AK847" s="113"/>
      <c r="AL847" s="113"/>
      <c r="AM847" s="113"/>
      <c r="AN847" s="2">
        <f t="shared" si="192"/>
        <v>0</v>
      </c>
      <c r="AO847" s="2">
        <f t="shared" si="193"/>
        <v>0</v>
      </c>
      <c r="AP847" s="2">
        <f>IF(AA847='User Input'!$C$1,1,0)</f>
        <v>0</v>
      </c>
      <c r="AQ847" s="2">
        <f t="shared" si="181"/>
        <v>0</v>
      </c>
      <c r="AR847" s="2">
        <f t="shared" si="182"/>
        <v>0</v>
      </c>
      <c r="AS847" s="2">
        <f t="shared" si="183"/>
        <v>0</v>
      </c>
      <c r="AT847" s="2">
        <f t="shared" si="184"/>
        <v>0</v>
      </c>
      <c r="AU847" s="9">
        <f t="shared" si="185"/>
        <v>0</v>
      </c>
    </row>
    <row r="848" spans="1:47" s="202" customFormat="1">
      <c r="A848" s="272"/>
      <c r="B848" s="272"/>
      <c r="C848" s="203"/>
      <c r="D848" s="203"/>
      <c r="E848" s="204"/>
      <c r="F848" s="198"/>
      <c r="G848" s="198"/>
      <c r="H848" s="198"/>
      <c r="I848" s="198"/>
      <c r="J848" s="117"/>
      <c r="K848" s="113"/>
      <c r="L848" s="113"/>
      <c r="M848" s="113"/>
      <c r="N848" s="113"/>
      <c r="O848" s="113"/>
      <c r="P848" s="205"/>
      <c r="Q848" s="2">
        <f t="shared" si="186"/>
        <v>0</v>
      </c>
      <c r="R848" s="2">
        <f>IF(D848='User Input'!$C$1,1,0)</f>
        <v>0</v>
      </c>
      <c r="S848" s="2">
        <f t="shared" si="190"/>
        <v>0</v>
      </c>
      <c r="T848" s="2">
        <f t="shared" si="191"/>
        <v>0</v>
      </c>
      <c r="U848" s="2">
        <f t="shared" si="187"/>
        <v>0</v>
      </c>
      <c r="V848" s="2">
        <f t="shared" si="188"/>
        <v>0</v>
      </c>
      <c r="W848" s="9">
        <f t="shared" si="189"/>
        <v>0</v>
      </c>
      <c r="X848" s="221"/>
      <c r="Y848" s="276"/>
      <c r="Z848" s="209"/>
      <c r="AA848" s="235"/>
      <c r="AB848" s="206"/>
      <c r="AC848" s="198"/>
      <c r="AD848" s="198"/>
      <c r="AE848" s="198"/>
      <c r="AF848" s="198"/>
      <c r="AG848" s="216"/>
      <c r="AH848" s="199"/>
      <c r="AI848" s="197"/>
      <c r="AJ848" s="197"/>
      <c r="AK848" s="113"/>
      <c r="AL848" s="113"/>
      <c r="AM848" s="113"/>
      <c r="AN848" s="2">
        <f t="shared" si="192"/>
        <v>0</v>
      </c>
      <c r="AO848" s="2">
        <f t="shared" si="193"/>
        <v>0</v>
      </c>
      <c r="AP848" s="2">
        <f>IF(AA848='User Input'!$C$1,1,0)</f>
        <v>0</v>
      </c>
      <c r="AQ848" s="2">
        <f t="shared" si="181"/>
        <v>0</v>
      </c>
      <c r="AR848" s="2">
        <f t="shared" si="182"/>
        <v>0</v>
      </c>
      <c r="AS848" s="2">
        <f t="shared" si="183"/>
        <v>0</v>
      </c>
      <c r="AT848" s="2">
        <f t="shared" si="184"/>
        <v>0</v>
      </c>
      <c r="AU848" s="9">
        <f t="shared" si="185"/>
        <v>0</v>
      </c>
    </row>
    <row r="849" spans="1:47" s="202" customFormat="1">
      <c r="A849" s="272"/>
      <c r="B849" s="272"/>
      <c r="C849" s="203"/>
      <c r="D849" s="203"/>
      <c r="E849" s="204"/>
      <c r="F849" s="198"/>
      <c r="G849" s="198"/>
      <c r="H849" s="198"/>
      <c r="I849" s="198"/>
      <c r="J849" s="117"/>
      <c r="K849" s="113"/>
      <c r="L849" s="113"/>
      <c r="M849" s="113"/>
      <c r="N849" s="113"/>
      <c r="O849" s="113"/>
      <c r="P849" s="205"/>
      <c r="Q849" s="2">
        <f t="shared" si="186"/>
        <v>0</v>
      </c>
      <c r="R849" s="2">
        <f>IF(D849='User Input'!$C$1,1,0)</f>
        <v>0</v>
      </c>
      <c r="S849" s="2">
        <f t="shared" si="190"/>
        <v>0</v>
      </c>
      <c r="T849" s="2">
        <f t="shared" si="191"/>
        <v>0</v>
      </c>
      <c r="U849" s="2">
        <f t="shared" si="187"/>
        <v>0</v>
      </c>
      <c r="V849" s="2">
        <f t="shared" si="188"/>
        <v>0</v>
      </c>
      <c r="W849" s="9">
        <f t="shared" si="189"/>
        <v>0</v>
      </c>
      <c r="X849" s="221"/>
      <c r="Y849" s="276"/>
      <c r="Z849" s="209"/>
      <c r="AA849" s="235"/>
      <c r="AB849" s="206"/>
      <c r="AC849" s="198"/>
      <c r="AD849" s="198"/>
      <c r="AE849" s="198"/>
      <c r="AF849" s="198"/>
      <c r="AG849" s="216"/>
      <c r="AH849" s="199"/>
      <c r="AI849" s="197"/>
      <c r="AJ849" s="197"/>
      <c r="AK849" s="113"/>
      <c r="AL849" s="113"/>
      <c r="AM849" s="113"/>
      <c r="AN849" s="2">
        <f t="shared" si="192"/>
        <v>0</v>
      </c>
      <c r="AO849" s="2">
        <f t="shared" si="193"/>
        <v>0</v>
      </c>
      <c r="AP849" s="2">
        <f>IF(AA849='User Input'!$C$1,1,0)</f>
        <v>0</v>
      </c>
      <c r="AQ849" s="2">
        <f t="shared" si="181"/>
        <v>0</v>
      </c>
      <c r="AR849" s="2">
        <f t="shared" si="182"/>
        <v>0</v>
      </c>
      <c r="AS849" s="2">
        <f t="shared" si="183"/>
        <v>0</v>
      </c>
      <c r="AT849" s="2">
        <f t="shared" si="184"/>
        <v>0</v>
      </c>
      <c r="AU849" s="9">
        <f t="shared" si="185"/>
        <v>0</v>
      </c>
    </row>
    <row r="850" spans="1:47" s="202" customFormat="1">
      <c r="A850" s="272"/>
      <c r="B850" s="272"/>
      <c r="C850" s="203"/>
      <c r="D850" s="203"/>
      <c r="E850" s="204"/>
      <c r="F850" s="198"/>
      <c r="G850" s="198"/>
      <c r="H850" s="198"/>
      <c r="I850" s="198"/>
      <c r="J850" s="117"/>
      <c r="K850" s="113"/>
      <c r="L850" s="113"/>
      <c r="M850" s="113"/>
      <c r="N850" s="113"/>
      <c r="O850" s="113"/>
      <c r="P850" s="205"/>
      <c r="Q850" s="2">
        <f t="shared" si="186"/>
        <v>0</v>
      </c>
      <c r="R850" s="2">
        <f>IF(D850='User Input'!$C$1,1,0)</f>
        <v>0</v>
      </c>
      <c r="S850" s="2">
        <f t="shared" si="190"/>
        <v>0</v>
      </c>
      <c r="T850" s="2">
        <f t="shared" si="191"/>
        <v>0</v>
      </c>
      <c r="U850" s="2">
        <f t="shared" si="187"/>
        <v>0</v>
      </c>
      <c r="V850" s="2">
        <f t="shared" si="188"/>
        <v>0</v>
      </c>
      <c r="W850" s="9">
        <f t="shared" si="189"/>
        <v>0</v>
      </c>
      <c r="X850" s="221"/>
      <c r="Y850" s="276"/>
      <c r="Z850" s="203"/>
      <c r="AA850" s="235"/>
      <c r="AB850" s="206"/>
      <c r="AC850" s="198"/>
      <c r="AD850" s="198"/>
      <c r="AE850" s="198"/>
      <c r="AF850" s="198"/>
      <c r="AG850" s="216"/>
      <c r="AH850" s="199"/>
      <c r="AI850" s="197"/>
      <c r="AJ850" s="197"/>
      <c r="AK850" s="113"/>
      <c r="AL850" s="113"/>
      <c r="AM850" s="113"/>
      <c r="AN850" s="2">
        <f t="shared" si="192"/>
        <v>0</v>
      </c>
      <c r="AO850" s="2">
        <f t="shared" si="193"/>
        <v>0</v>
      </c>
      <c r="AP850" s="2">
        <f>IF(AA850='User Input'!$C$1,1,0)</f>
        <v>0</v>
      </c>
      <c r="AQ850" s="2">
        <f t="shared" si="181"/>
        <v>0</v>
      </c>
      <c r="AR850" s="2">
        <f t="shared" si="182"/>
        <v>0</v>
      </c>
      <c r="AS850" s="2">
        <f t="shared" si="183"/>
        <v>0</v>
      </c>
      <c r="AT850" s="2">
        <f t="shared" si="184"/>
        <v>0</v>
      </c>
      <c r="AU850" s="9">
        <f t="shared" si="185"/>
        <v>0</v>
      </c>
    </row>
    <row r="851" spans="1:47" s="202" customFormat="1">
      <c r="A851" s="272"/>
      <c r="B851" s="272"/>
      <c r="C851" s="203"/>
      <c r="D851" s="203"/>
      <c r="E851" s="204"/>
      <c r="F851" s="198"/>
      <c r="G851" s="198"/>
      <c r="H851" s="198"/>
      <c r="I851" s="198"/>
      <c r="J851" s="117"/>
      <c r="K851" s="113"/>
      <c r="L851" s="113"/>
      <c r="M851" s="113"/>
      <c r="N851" s="113"/>
      <c r="O851" s="113"/>
      <c r="P851" s="205"/>
      <c r="Q851" s="2">
        <f t="shared" si="186"/>
        <v>0</v>
      </c>
      <c r="R851" s="2">
        <f>IF(D851='User Input'!$C$1,1,0)</f>
        <v>0</v>
      </c>
      <c r="S851" s="2">
        <f t="shared" si="190"/>
        <v>0</v>
      </c>
      <c r="T851" s="2">
        <f t="shared" si="191"/>
        <v>0</v>
      </c>
      <c r="U851" s="2">
        <f t="shared" si="187"/>
        <v>0</v>
      </c>
      <c r="V851" s="2">
        <f t="shared" si="188"/>
        <v>0</v>
      </c>
      <c r="W851" s="9">
        <f t="shared" si="189"/>
        <v>0</v>
      </c>
      <c r="X851" s="221"/>
      <c r="Y851" s="276"/>
      <c r="Z851" s="203"/>
      <c r="AA851" s="235"/>
      <c r="AB851" s="206"/>
      <c r="AC851" s="198"/>
      <c r="AD851" s="198"/>
      <c r="AE851" s="198"/>
      <c r="AF851" s="198"/>
      <c r="AG851" s="216"/>
      <c r="AH851" s="199"/>
      <c r="AI851" s="197"/>
      <c r="AJ851" s="197"/>
      <c r="AK851" s="113"/>
      <c r="AL851" s="113"/>
      <c r="AM851" s="113"/>
      <c r="AN851" s="2">
        <f t="shared" si="192"/>
        <v>0</v>
      </c>
      <c r="AO851" s="2">
        <f t="shared" si="193"/>
        <v>0</v>
      </c>
      <c r="AP851" s="2">
        <f>IF(AA851='User Input'!$C$1,1,0)</f>
        <v>0</v>
      </c>
      <c r="AQ851" s="2">
        <f t="shared" si="181"/>
        <v>0</v>
      </c>
      <c r="AR851" s="2">
        <f t="shared" si="182"/>
        <v>0</v>
      </c>
      <c r="AS851" s="2">
        <f t="shared" si="183"/>
        <v>0</v>
      </c>
      <c r="AT851" s="2">
        <f t="shared" si="184"/>
        <v>0</v>
      </c>
      <c r="AU851" s="9">
        <f t="shared" si="185"/>
        <v>0</v>
      </c>
    </row>
    <row r="852" spans="1:47" s="202" customFormat="1">
      <c r="A852" s="272"/>
      <c r="B852" s="272"/>
      <c r="C852" s="203"/>
      <c r="D852" s="203"/>
      <c r="E852" s="204"/>
      <c r="F852" s="198"/>
      <c r="G852" s="198"/>
      <c r="H852" s="198"/>
      <c r="I852" s="198"/>
      <c r="J852" s="117"/>
      <c r="K852" s="113"/>
      <c r="L852" s="113"/>
      <c r="M852" s="113"/>
      <c r="N852" s="113"/>
      <c r="O852" s="113"/>
      <c r="P852" s="205"/>
      <c r="Q852" s="2">
        <f t="shared" si="186"/>
        <v>0</v>
      </c>
      <c r="R852" s="2">
        <f>IF(D852='User Input'!$C$1,1,0)</f>
        <v>0</v>
      </c>
      <c r="S852" s="2">
        <f t="shared" si="190"/>
        <v>0</v>
      </c>
      <c r="T852" s="2">
        <f t="shared" si="191"/>
        <v>0</v>
      </c>
      <c r="U852" s="2">
        <f t="shared" si="187"/>
        <v>0</v>
      </c>
      <c r="V852" s="2">
        <f t="shared" si="188"/>
        <v>0</v>
      </c>
      <c r="W852" s="9">
        <f t="shared" si="189"/>
        <v>0</v>
      </c>
      <c r="X852" s="221"/>
      <c r="Y852" s="276"/>
      <c r="Z852" s="203"/>
      <c r="AA852" s="235"/>
      <c r="AB852" s="206"/>
      <c r="AC852" s="198"/>
      <c r="AD852" s="198"/>
      <c r="AE852" s="198"/>
      <c r="AF852" s="198"/>
      <c r="AG852" s="216"/>
      <c r="AH852" s="199"/>
      <c r="AI852" s="197"/>
      <c r="AJ852" s="197"/>
      <c r="AK852" s="113"/>
      <c r="AL852" s="113"/>
      <c r="AM852" s="113"/>
      <c r="AN852" s="2">
        <f t="shared" si="192"/>
        <v>0</v>
      </c>
      <c r="AO852" s="2">
        <f t="shared" si="193"/>
        <v>0</v>
      </c>
      <c r="AP852" s="2">
        <f>IF(AA852='User Input'!$C$1,1,0)</f>
        <v>0</v>
      </c>
      <c r="AQ852" s="2">
        <f t="shared" si="181"/>
        <v>0</v>
      </c>
      <c r="AR852" s="2">
        <f t="shared" si="182"/>
        <v>0</v>
      </c>
      <c r="AS852" s="2">
        <f t="shared" si="183"/>
        <v>0</v>
      </c>
      <c r="AT852" s="2">
        <f t="shared" si="184"/>
        <v>0</v>
      </c>
      <c r="AU852" s="9">
        <f t="shared" si="185"/>
        <v>0</v>
      </c>
    </row>
    <row r="853" spans="1:47" s="202" customFormat="1">
      <c r="A853" s="272"/>
      <c r="B853" s="272"/>
      <c r="C853" s="203"/>
      <c r="D853" s="203"/>
      <c r="E853" s="204"/>
      <c r="F853" s="198"/>
      <c r="G853" s="198"/>
      <c r="H853" s="198"/>
      <c r="I853" s="198"/>
      <c r="J853" s="117"/>
      <c r="K853" s="113"/>
      <c r="L853" s="113"/>
      <c r="M853" s="113"/>
      <c r="N853" s="113"/>
      <c r="O853" s="113"/>
      <c r="P853" s="205"/>
      <c r="Q853" s="2">
        <f t="shared" si="186"/>
        <v>0</v>
      </c>
      <c r="R853" s="2">
        <f>IF(D853='User Input'!$C$1,1,0)</f>
        <v>0</v>
      </c>
      <c r="S853" s="2">
        <f t="shared" si="190"/>
        <v>0</v>
      </c>
      <c r="T853" s="2">
        <f t="shared" si="191"/>
        <v>0</v>
      </c>
      <c r="U853" s="2">
        <f t="shared" si="187"/>
        <v>0</v>
      </c>
      <c r="V853" s="2">
        <f t="shared" si="188"/>
        <v>0</v>
      </c>
      <c r="W853" s="9">
        <f t="shared" si="189"/>
        <v>0</v>
      </c>
      <c r="X853" s="221"/>
      <c r="Y853" s="276"/>
      <c r="Z853" s="203"/>
      <c r="AA853" s="235"/>
      <c r="AB853" s="206"/>
      <c r="AC853" s="198"/>
      <c r="AD853" s="198"/>
      <c r="AE853" s="198"/>
      <c r="AF853" s="198"/>
      <c r="AG853" s="216"/>
      <c r="AH853" s="199"/>
      <c r="AI853" s="197"/>
      <c r="AJ853" s="197"/>
      <c r="AK853" s="113"/>
      <c r="AL853" s="113"/>
      <c r="AM853" s="113"/>
      <c r="AN853" s="2">
        <f t="shared" si="192"/>
        <v>0</v>
      </c>
      <c r="AO853" s="2">
        <f t="shared" si="193"/>
        <v>0</v>
      </c>
      <c r="AP853" s="2">
        <f>IF(AA853='User Input'!$C$1,1,0)</f>
        <v>0</v>
      </c>
      <c r="AQ853" s="2">
        <f t="shared" si="181"/>
        <v>0</v>
      </c>
      <c r="AR853" s="2">
        <f t="shared" si="182"/>
        <v>0</v>
      </c>
      <c r="AS853" s="2">
        <f t="shared" si="183"/>
        <v>0</v>
      </c>
      <c r="AT853" s="2">
        <f t="shared" si="184"/>
        <v>0</v>
      </c>
      <c r="AU853" s="9">
        <f t="shared" si="185"/>
        <v>0</v>
      </c>
    </row>
    <row r="854" spans="1:47" s="202" customFormat="1">
      <c r="A854" s="272"/>
      <c r="B854" s="272"/>
      <c r="C854" s="203"/>
      <c r="D854" s="203"/>
      <c r="E854" s="204"/>
      <c r="F854" s="198"/>
      <c r="G854" s="198"/>
      <c r="H854" s="198"/>
      <c r="I854" s="198"/>
      <c r="J854" s="117"/>
      <c r="K854" s="113"/>
      <c r="L854" s="113"/>
      <c r="M854" s="113"/>
      <c r="N854" s="113"/>
      <c r="O854" s="113"/>
      <c r="P854" s="205"/>
      <c r="Q854" s="2">
        <f t="shared" si="186"/>
        <v>0</v>
      </c>
      <c r="R854" s="2">
        <f>IF(D854='User Input'!$C$1,1,0)</f>
        <v>0</v>
      </c>
      <c r="S854" s="2">
        <f t="shared" si="190"/>
        <v>0</v>
      </c>
      <c r="T854" s="2">
        <f t="shared" si="191"/>
        <v>0</v>
      </c>
      <c r="U854" s="2">
        <f t="shared" si="187"/>
        <v>0</v>
      </c>
      <c r="V854" s="2">
        <f t="shared" si="188"/>
        <v>0</v>
      </c>
      <c r="W854" s="9">
        <f t="shared" si="189"/>
        <v>0</v>
      </c>
      <c r="X854" s="221"/>
      <c r="Y854" s="276"/>
      <c r="Z854" s="203"/>
      <c r="AA854" s="235"/>
      <c r="AB854" s="206"/>
      <c r="AC854" s="198"/>
      <c r="AD854" s="198"/>
      <c r="AE854" s="198"/>
      <c r="AF854" s="198"/>
      <c r="AG854" s="216"/>
      <c r="AH854" s="199"/>
      <c r="AI854" s="197"/>
      <c r="AJ854" s="197"/>
      <c r="AK854" s="113"/>
      <c r="AL854" s="113"/>
      <c r="AM854" s="113"/>
      <c r="AN854" s="2">
        <f t="shared" si="192"/>
        <v>0</v>
      </c>
      <c r="AO854" s="2">
        <f t="shared" si="193"/>
        <v>0</v>
      </c>
      <c r="AP854" s="2">
        <f>IF(AA854='User Input'!$C$1,1,0)</f>
        <v>0</v>
      </c>
      <c r="AQ854" s="2">
        <f t="shared" si="181"/>
        <v>0</v>
      </c>
      <c r="AR854" s="2">
        <f t="shared" si="182"/>
        <v>0</v>
      </c>
      <c r="AS854" s="2">
        <f t="shared" si="183"/>
        <v>0</v>
      </c>
      <c r="AT854" s="2">
        <f t="shared" si="184"/>
        <v>0</v>
      </c>
      <c r="AU854" s="9">
        <f t="shared" si="185"/>
        <v>0</v>
      </c>
    </row>
    <row r="855" spans="1:47" s="202" customFormat="1">
      <c r="A855" s="272"/>
      <c r="B855" s="272"/>
      <c r="C855" s="203"/>
      <c r="D855" s="203"/>
      <c r="E855" s="204"/>
      <c r="F855" s="198"/>
      <c r="G855" s="198"/>
      <c r="H855" s="198"/>
      <c r="I855" s="198"/>
      <c r="J855" s="117"/>
      <c r="K855" s="113"/>
      <c r="L855" s="113"/>
      <c r="M855" s="113"/>
      <c r="N855" s="113"/>
      <c r="O855" s="113"/>
      <c r="P855" s="205"/>
      <c r="Q855" s="2">
        <f t="shared" si="186"/>
        <v>0</v>
      </c>
      <c r="R855" s="2">
        <f>IF(D855='User Input'!$C$1,1,0)</f>
        <v>0</v>
      </c>
      <c r="S855" s="2">
        <f t="shared" si="190"/>
        <v>0</v>
      </c>
      <c r="T855" s="2">
        <f t="shared" si="191"/>
        <v>0</v>
      </c>
      <c r="U855" s="2">
        <f t="shared" si="187"/>
        <v>0</v>
      </c>
      <c r="V855" s="2">
        <f t="shared" si="188"/>
        <v>0</v>
      </c>
      <c r="W855" s="9">
        <f t="shared" si="189"/>
        <v>0</v>
      </c>
      <c r="X855" s="221"/>
      <c r="Y855" s="276"/>
      <c r="Z855" s="207"/>
      <c r="AA855" s="111"/>
      <c r="AB855" s="206"/>
      <c r="AC855" s="198"/>
      <c r="AD855" s="198"/>
      <c r="AE855" s="198"/>
      <c r="AF855" s="198"/>
      <c r="AG855" s="216"/>
      <c r="AH855" s="199"/>
      <c r="AI855" s="197"/>
      <c r="AJ855" s="197"/>
      <c r="AK855" s="113"/>
      <c r="AL855" s="113"/>
      <c r="AM855" s="113"/>
      <c r="AN855" s="2">
        <f t="shared" si="192"/>
        <v>0</v>
      </c>
      <c r="AO855" s="2">
        <f t="shared" si="193"/>
        <v>0</v>
      </c>
      <c r="AP855" s="2">
        <f>IF(AA855='User Input'!$C$1,1,0)</f>
        <v>0</v>
      </c>
      <c r="AQ855" s="2">
        <f t="shared" si="181"/>
        <v>0</v>
      </c>
      <c r="AR855" s="2">
        <f t="shared" si="182"/>
        <v>0</v>
      </c>
      <c r="AS855" s="2">
        <f t="shared" si="183"/>
        <v>0</v>
      </c>
      <c r="AT855" s="2">
        <f t="shared" si="184"/>
        <v>0</v>
      </c>
      <c r="AU855" s="9">
        <f t="shared" si="185"/>
        <v>0</v>
      </c>
    </row>
    <row r="856" spans="1:47" s="202" customFormat="1">
      <c r="A856" s="272"/>
      <c r="B856" s="272"/>
      <c r="C856" s="203"/>
      <c r="D856" s="203"/>
      <c r="E856" s="204"/>
      <c r="F856" s="198"/>
      <c r="G856" s="198"/>
      <c r="H856" s="198"/>
      <c r="I856" s="198"/>
      <c r="J856" s="117"/>
      <c r="K856" s="113"/>
      <c r="L856" s="113"/>
      <c r="M856" s="113"/>
      <c r="N856" s="113"/>
      <c r="O856" s="113"/>
      <c r="P856" s="205"/>
      <c r="Q856" s="2">
        <f t="shared" si="186"/>
        <v>0</v>
      </c>
      <c r="R856" s="2">
        <f>IF(D856='User Input'!$C$1,1,0)</f>
        <v>0</v>
      </c>
      <c r="S856" s="2">
        <f t="shared" si="190"/>
        <v>0</v>
      </c>
      <c r="T856" s="2">
        <f t="shared" si="191"/>
        <v>0</v>
      </c>
      <c r="U856" s="2">
        <f t="shared" si="187"/>
        <v>0</v>
      </c>
      <c r="V856" s="2">
        <f t="shared" si="188"/>
        <v>0</v>
      </c>
      <c r="W856" s="9">
        <f t="shared" si="189"/>
        <v>0</v>
      </c>
      <c r="X856" s="221"/>
      <c r="Y856" s="276"/>
      <c r="Z856" s="207"/>
      <c r="AA856" s="111"/>
      <c r="AB856" s="206"/>
      <c r="AC856" s="198"/>
      <c r="AD856" s="198"/>
      <c r="AE856" s="198"/>
      <c r="AF856" s="198"/>
      <c r="AG856" s="216"/>
      <c r="AH856" s="199"/>
      <c r="AI856" s="197"/>
      <c r="AJ856" s="197"/>
      <c r="AK856" s="113"/>
      <c r="AL856" s="113"/>
      <c r="AM856" s="113"/>
      <c r="AN856" s="2">
        <f t="shared" si="192"/>
        <v>0</v>
      </c>
      <c r="AO856" s="2">
        <f t="shared" si="193"/>
        <v>0</v>
      </c>
      <c r="AP856" s="2">
        <f>IF(AA856='User Input'!$C$1,1,0)</f>
        <v>0</v>
      </c>
      <c r="AQ856" s="2">
        <f t="shared" si="181"/>
        <v>0</v>
      </c>
      <c r="AR856" s="2">
        <f t="shared" si="182"/>
        <v>0</v>
      </c>
      <c r="AS856" s="2">
        <f t="shared" si="183"/>
        <v>0</v>
      </c>
      <c r="AT856" s="2">
        <f t="shared" si="184"/>
        <v>0</v>
      </c>
      <c r="AU856" s="9">
        <f t="shared" si="185"/>
        <v>0</v>
      </c>
    </row>
    <row r="857" spans="1:47" s="202" customFormat="1">
      <c r="A857" s="272"/>
      <c r="B857" s="272"/>
      <c r="C857" s="203"/>
      <c r="D857" s="203"/>
      <c r="E857" s="204"/>
      <c r="F857" s="198"/>
      <c r="G857" s="198"/>
      <c r="H857" s="198"/>
      <c r="I857" s="198"/>
      <c r="J857" s="117"/>
      <c r="K857" s="113"/>
      <c r="L857" s="113"/>
      <c r="M857" s="113"/>
      <c r="N857" s="113"/>
      <c r="O857" s="113"/>
      <c r="P857" s="205"/>
      <c r="Q857" s="2">
        <f t="shared" si="186"/>
        <v>0</v>
      </c>
      <c r="R857" s="2">
        <f>IF(D857='User Input'!$C$1,1,0)</f>
        <v>0</v>
      </c>
      <c r="S857" s="2">
        <f t="shared" si="190"/>
        <v>0</v>
      </c>
      <c r="T857" s="2">
        <f t="shared" si="191"/>
        <v>0</v>
      </c>
      <c r="U857" s="2">
        <f t="shared" si="187"/>
        <v>0</v>
      </c>
      <c r="V857" s="2">
        <f t="shared" si="188"/>
        <v>0</v>
      </c>
      <c r="W857" s="9">
        <f t="shared" si="189"/>
        <v>0</v>
      </c>
      <c r="X857" s="221"/>
      <c r="Y857" s="276"/>
      <c r="Z857" s="207"/>
      <c r="AA857" s="111"/>
      <c r="AB857" s="206"/>
      <c r="AC857" s="198"/>
      <c r="AD857" s="198"/>
      <c r="AE857" s="198"/>
      <c r="AF857" s="198"/>
      <c r="AG857" s="216"/>
      <c r="AH857" s="199"/>
      <c r="AI857" s="197"/>
      <c r="AJ857" s="197"/>
      <c r="AK857" s="113"/>
      <c r="AL857" s="113"/>
      <c r="AM857" s="113"/>
      <c r="AN857" s="2">
        <f t="shared" si="192"/>
        <v>0</v>
      </c>
      <c r="AO857" s="2">
        <f t="shared" si="193"/>
        <v>0</v>
      </c>
      <c r="AP857" s="2">
        <f>IF(AA857='User Input'!$C$1,1,0)</f>
        <v>0</v>
      </c>
      <c r="AQ857" s="2">
        <f t="shared" si="181"/>
        <v>0</v>
      </c>
      <c r="AR857" s="2">
        <f t="shared" si="182"/>
        <v>0</v>
      </c>
      <c r="AS857" s="2">
        <f t="shared" si="183"/>
        <v>0</v>
      </c>
      <c r="AT857" s="2">
        <f t="shared" si="184"/>
        <v>0</v>
      </c>
      <c r="AU857" s="9">
        <f t="shared" si="185"/>
        <v>0</v>
      </c>
    </row>
    <row r="858" spans="1:47" s="202" customFormat="1">
      <c r="A858" s="272"/>
      <c r="B858" s="272"/>
      <c r="C858" s="203"/>
      <c r="D858" s="203"/>
      <c r="E858" s="204"/>
      <c r="F858" s="198"/>
      <c r="G858" s="198"/>
      <c r="H858" s="198"/>
      <c r="I858" s="198"/>
      <c r="J858" s="117"/>
      <c r="K858" s="113"/>
      <c r="L858" s="113"/>
      <c r="M858" s="113"/>
      <c r="N858" s="113"/>
      <c r="O858" s="113"/>
      <c r="P858" s="205"/>
      <c r="Q858" s="2">
        <f t="shared" si="186"/>
        <v>0</v>
      </c>
      <c r="R858" s="2">
        <f>IF(D858='User Input'!$C$1,1,0)</f>
        <v>0</v>
      </c>
      <c r="S858" s="2">
        <f t="shared" si="190"/>
        <v>0</v>
      </c>
      <c r="T858" s="2">
        <f t="shared" si="191"/>
        <v>0</v>
      </c>
      <c r="U858" s="2">
        <f t="shared" si="187"/>
        <v>0</v>
      </c>
      <c r="V858" s="2">
        <f t="shared" si="188"/>
        <v>0</v>
      </c>
      <c r="W858" s="9">
        <f t="shared" si="189"/>
        <v>0</v>
      </c>
      <c r="X858" s="221"/>
      <c r="Y858" s="276"/>
      <c r="Z858" s="207"/>
      <c r="AA858" s="111"/>
      <c r="AB858" s="206"/>
      <c r="AC858" s="198"/>
      <c r="AD858" s="198"/>
      <c r="AE858" s="198"/>
      <c r="AF858" s="198"/>
      <c r="AG858" s="216"/>
      <c r="AH858" s="199"/>
      <c r="AI858" s="197"/>
      <c r="AJ858" s="197"/>
      <c r="AK858" s="113"/>
      <c r="AL858" s="113"/>
      <c r="AM858" s="113"/>
      <c r="AN858" s="2">
        <f t="shared" si="192"/>
        <v>0</v>
      </c>
      <c r="AO858" s="2">
        <f t="shared" si="193"/>
        <v>0</v>
      </c>
      <c r="AP858" s="2">
        <f>IF(AA858='User Input'!$C$1,1,0)</f>
        <v>0</v>
      </c>
      <c r="AQ858" s="2">
        <f t="shared" si="181"/>
        <v>0</v>
      </c>
      <c r="AR858" s="2">
        <f t="shared" si="182"/>
        <v>0</v>
      </c>
      <c r="AS858" s="2">
        <f t="shared" si="183"/>
        <v>0</v>
      </c>
      <c r="AT858" s="2">
        <f t="shared" si="184"/>
        <v>0</v>
      </c>
      <c r="AU858" s="9">
        <f t="shared" si="185"/>
        <v>0</v>
      </c>
    </row>
    <row r="859" spans="1:47" s="202" customFormat="1">
      <c r="A859" s="272"/>
      <c r="B859" s="272"/>
      <c r="C859" s="203"/>
      <c r="D859" s="203"/>
      <c r="E859" s="204"/>
      <c r="F859" s="198"/>
      <c r="G859" s="198"/>
      <c r="H859" s="198"/>
      <c r="I859" s="198"/>
      <c r="J859" s="117"/>
      <c r="K859" s="113"/>
      <c r="L859" s="113"/>
      <c r="M859" s="113"/>
      <c r="N859" s="113"/>
      <c r="O859" s="113"/>
      <c r="P859" s="205"/>
      <c r="Q859" s="2">
        <f t="shared" si="186"/>
        <v>0</v>
      </c>
      <c r="R859" s="2">
        <f>IF(D859='User Input'!$C$1,1,0)</f>
        <v>0</v>
      </c>
      <c r="S859" s="2">
        <f t="shared" si="190"/>
        <v>0</v>
      </c>
      <c r="T859" s="2">
        <f t="shared" si="191"/>
        <v>0</v>
      </c>
      <c r="U859" s="2">
        <f t="shared" si="187"/>
        <v>0</v>
      </c>
      <c r="V859" s="2">
        <f t="shared" si="188"/>
        <v>0</v>
      </c>
      <c r="W859" s="9">
        <f t="shared" si="189"/>
        <v>0</v>
      </c>
      <c r="X859" s="221"/>
      <c r="Y859" s="276"/>
      <c r="Z859" s="207"/>
      <c r="AA859" s="111"/>
      <c r="AB859" s="206"/>
      <c r="AC859" s="198"/>
      <c r="AD859" s="198"/>
      <c r="AE859" s="198"/>
      <c r="AF859" s="198"/>
      <c r="AG859" s="216"/>
      <c r="AH859" s="199"/>
      <c r="AI859" s="197"/>
      <c r="AJ859" s="197"/>
      <c r="AK859" s="113"/>
      <c r="AL859" s="113"/>
      <c r="AM859" s="113"/>
      <c r="AN859" s="2">
        <f t="shared" si="192"/>
        <v>0</v>
      </c>
      <c r="AO859" s="2">
        <f t="shared" si="193"/>
        <v>0</v>
      </c>
      <c r="AP859" s="2">
        <f>IF(AA859='User Input'!$C$1,1,0)</f>
        <v>0</v>
      </c>
      <c r="AQ859" s="2">
        <f t="shared" si="181"/>
        <v>0</v>
      </c>
      <c r="AR859" s="2">
        <f t="shared" si="182"/>
        <v>0</v>
      </c>
      <c r="AS859" s="2">
        <f t="shared" si="183"/>
        <v>0</v>
      </c>
      <c r="AT859" s="2">
        <f t="shared" si="184"/>
        <v>0</v>
      </c>
      <c r="AU859" s="9">
        <f t="shared" si="185"/>
        <v>0</v>
      </c>
    </row>
    <row r="860" spans="1:47" s="202" customFormat="1">
      <c r="A860" s="272"/>
      <c r="B860" s="272"/>
      <c r="C860" s="203"/>
      <c r="D860" s="203"/>
      <c r="E860" s="204"/>
      <c r="F860" s="198"/>
      <c r="G860" s="198"/>
      <c r="H860" s="198"/>
      <c r="I860" s="198"/>
      <c r="J860" s="117"/>
      <c r="K860" s="113"/>
      <c r="L860" s="113"/>
      <c r="M860" s="113"/>
      <c r="N860" s="113"/>
      <c r="O860" s="113"/>
      <c r="P860" s="205"/>
      <c r="Q860" s="2">
        <f t="shared" si="186"/>
        <v>0</v>
      </c>
      <c r="R860" s="2">
        <f>IF(D860='User Input'!$C$1,1,0)</f>
        <v>0</v>
      </c>
      <c r="S860" s="2">
        <f t="shared" si="190"/>
        <v>0</v>
      </c>
      <c r="T860" s="2">
        <f t="shared" si="191"/>
        <v>0</v>
      </c>
      <c r="U860" s="2">
        <f t="shared" si="187"/>
        <v>0</v>
      </c>
      <c r="V860" s="2">
        <f t="shared" si="188"/>
        <v>0</v>
      </c>
      <c r="W860" s="9">
        <f t="shared" si="189"/>
        <v>0</v>
      </c>
      <c r="X860" s="221"/>
      <c r="Y860" s="276"/>
      <c r="Z860" s="207"/>
      <c r="AA860" s="111"/>
      <c r="AB860" s="206"/>
      <c r="AC860" s="198"/>
      <c r="AD860" s="198"/>
      <c r="AE860" s="198"/>
      <c r="AF860" s="198"/>
      <c r="AG860" s="216"/>
      <c r="AH860" s="199"/>
      <c r="AI860" s="197"/>
      <c r="AJ860" s="197"/>
      <c r="AK860" s="113"/>
      <c r="AL860" s="113"/>
      <c r="AM860" s="113"/>
      <c r="AN860" s="2">
        <f t="shared" si="192"/>
        <v>0</v>
      </c>
      <c r="AO860" s="2">
        <f t="shared" si="193"/>
        <v>0</v>
      </c>
      <c r="AP860" s="2">
        <f>IF(AA860='User Input'!$C$1,1,0)</f>
        <v>0</v>
      </c>
      <c r="AQ860" s="2">
        <f t="shared" si="181"/>
        <v>0</v>
      </c>
      <c r="AR860" s="2">
        <f t="shared" si="182"/>
        <v>0</v>
      </c>
      <c r="AS860" s="2">
        <f t="shared" si="183"/>
        <v>0</v>
      </c>
      <c r="AT860" s="2">
        <f t="shared" si="184"/>
        <v>0</v>
      </c>
      <c r="AU860" s="9">
        <f t="shared" si="185"/>
        <v>0</v>
      </c>
    </row>
    <row r="861" spans="1:47" s="202" customFormat="1">
      <c r="A861" s="272"/>
      <c r="B861" s="272"/>
      <c r="C861" s="203"/>
      <c r="D861" s="203"/>
      <c r="E861" s="204"/>
      <c r="F861" s="198"/>
      <c r="G861" s="198"/>
      <c r="H861" s="198"/>
      <c r="I861" s="198"/>
      <c r="J861" s="117"/>
      <c r="K861" s="113"/>
      <c r="L861" s="113"/>
      <c r="M861" s="113"/>
      <c r="N861" s="113"/>
      <c r="O861" s="113"/>
      <c r="P861" s="205"/>
      <c r="Q861" s="2">
        <f t="shared" si="186"/>
        <v>0</v>
      </c>
      <c r="R861" s="2">
        <f>IF(D861='User Input'!$C$1,1,0)</f>
        <v>0</v>
      </c>
      <c r="S861" s="2">
        <f t="shared" si="190"/>
        <v>0</v>
      </c>
      <c r="T861" s="2">
        <f t="shared" si="191"/>
        <v>0</v>
      </c>
      <c r="U861" s="2">
        <f t="shared" si="187"/>
        <v>0</v>
      </c>
      <c r="V861" s="2">
        <f t="shared" si="188"/>
        <v>0</v>
      </c>
      <c r="W861" s="9">
        <f t="shared" si="189"/>
        <v>0</v>
      </c>
      <c r="X861" s="221"/>
      <c r="Y861" s="276"/>
      <c r="Z861" s="207"/>
      <c r="AA861" s="111"/>
      <c r="AB861" s="206"/>
      <c r="AC861" s="198"/>
      <c r="AD861" s="198"/>
      <c r="AE861" s="198"/>
      <c r="AF861" s="198"/>
      <c r="AG861" s="216"/>
      <c r="AH861" s="199"/>
      <c r="AI861" s="197"/>
      <c r="AJ861" s="197"/>
      <c r="AK861" s="113"/>
      <c r="AL861" s="113"/>
      <c r="AM861" s="113"/>
      <c r="AN861" s="2">
        <f t="shared" si="192"/>
        <v>0</v>
      </c>
      <c r="AO861" s="2">
        <f t="shared" si="193"/>
        <v>0</v>
      </c>
      <c r="AP861" s="2">
        <f>IF(AA861='User Input'!$C$1,1,0)</f>
        <v>0</v>
      </c>
      <c r="AQ861" s="2">
        <f t="shared" si="181"/>
        <v>0</v>
      </c>
      <c r="AR861" s="2">
        <f t="shared" si="182"/>
        <v>0</v>
      </c>
      <c r="AS861" s="2">
        <f t="shared" si="183"/>
        <v>0</v>
      </c>
      <c r="AT861" s="2">
        <f t="shared" si="184"/>
        <v>0</v>
      </c>
      <c r="AU861" s="9">
        <f t="shared" si="185"/>
        <v>0</v>
      </c>
    </row>
    <row r="862" spans="1:47" s="202" customFormat="1">
      <c r="A862" s="272"/>
      <c r="B862" s="272"/>
      <c r="C862" s="203"/>
      <c r="D862" s="203"/>
      <c r="E862" s="204"/>
      <c r="F862" s="198"/>
      <c r="G862" s="198"/>
      <c r="H862" s="198"/>
      <c r="I862" s="198"/>
      <c r="J862" s="117"/>
      <c r="K862" s="113"/>
      <c r="L862" s="113"/>
      <c r="M862" s="113"/>
      <c r="N862" s="113"/>
      <c r="O862" s="113"/>
      <c r="P862" s="205"/>
      <c r="Q862" s="2">
        <f t="shared" si="186"/>
        <v>0</v>
      </c>
      <c r="R862" s="2">
        <f>IF(D862='User Input'!$C$1,1,0)</f>
        <v>0</v>
      </c>
      <c r="S862" s="2">
        <f t="shared" si="190"/>
        <v>0</v>
      </c>
      <c r="T862" s="2">
        <f t="shared" si="191"/>
        <v>0</v>
      </c>
      <c r="U862" s="2">
        <f t="shared" si="187"/>
        <v>0</v>
      </c>
      <c r="V862" s="2">
        <f t="shared" si="188"/>
        <v>0</v>
      </c>
      <c r="W862" s="9">
        <f t="shared" si="189"/>
        <v>0</v>
      </c>
      <c r="X862" s="221"/>
      <c r="Y862" s="276"/>
      <c r="Z862" s="207"/>
      <c r="AA862" s="111"/>
      <c r="AB862" s="206"/>
      <c r="AC862" s="198"/>
      <c r="AD862" s="198"/>
      <c r="AE862" s="198"/>
      <c r="AF862" s="198"/>
      <c r="AG862" s="216"/>
      <c r="AH862" s="199"/>
      <c r="AI862" s="197"/>
      <c r="AJ862" s="197"/>
      <c r="AK862" s="113"/>
      <c r="AL862" s="113"/>
      <c r="AM862" s="113"/>
      <c r="AN862" s="2">
        <f t="shared" si="192"/>
        <v>0</v>
      </c>
      <c r="AO862" s="2">
        <f t="shared" si="193"/>
        <v>0</v>
      </c>
      <c r="AP862" s="2">
        <f>IF(AA862='User Input'!$C$1,1,0)</f>
        <v>0</v>
      </c>
      <c r="AQ862" s="2">
        <f t="shared" si="181"/>
        <v>0</v>
      </c>
      <c r="AR862" s="2">
        <f t="shared" si="182"/>
        <v>0</v>
      </c>
      <c r="AS862" s="2">
        <f t="shared" si="183"/>
        <v>0</v>
      </c>
      <c r="AT862" s="2">
        <f t="shared" si="184"/>
        <v>0</v>
      </c>
      <c r="AU862" s="9">
        <f t="shared" si="185"/>
        <v>0</v>
      </c>
    </row>
    <row r="863" spans="1:47" s="202" customFormat="1">
      <c r="A863" s="272"/>
      <c r="B863" s="272"/>
      <c r="C863" s="203"/>
      <c r="D863" s="203"/>
      <c r="E863" s="204"/>
      <c r="F863" s="198"/>
      <c r="G863" s="198"/>
      <c r="H863" s="198"/>
      <c r="I863" s="198"/>
      <c r="J863" s="117"/>
      <c r="K863" s="113"/>
      <c r="L863" s="113"/>
      <c r="M863" s="113"/>
      <c r="N863" s="113"/>
      <c r="O863" s="113"/>
      <c r="P863" s="205"/>
      <c r="Q863" s="2">
        <f t="shared" si="186"/>
        <v>0</v>
      </c>
      <c r="R863" s="2">
        <f>IF(D863='User Input'!$C$1,1,0)</f>
        <v>0</v>
      </c>
      <c r="S863" s="2">
        <f t="shared" si="190"/>
        <v>0</v>
      </c>
      <c r="T863" s="2">
        <f t="shared" si="191"/>
        <v>0</v>
      </c>
      <c r="U863" s="2">
        <f t="shared" si="187"/>
        <v>0</v>
      </c>
      <c r="V863" s="2">
        <f t="shared" si="188"/>
        <v>0</v>
      </c>
      <c r="W863" s="9">
        <f t="shared" si="189"/>
        <v>0</v>
      </c>
      <c r="X863" s="221"/>
      <c r="Y863" s="276"/>
      <c r="Z863" s="207"/>
      <c r="AA863" s="111"/>
      <c r="AB863" s="206"/>
      <c r="AC863" s="198"/>
      <c r="AD863" s="198"/>
      <c r="AE863" s="198"/>
      <c r="AF863" s="198"/>
      <c r="AG863" s="216"/>
      <c r="AH863" s="199"/>
      <c r="AI863" s="197"/>
      <c r="AJ863" s="197"/>
      <c r="AK863" s="113"/>
      <c r="AL863" s="113"/>
      <c r="AM863" s="113"/>
      <c r="AN863" s="2">
        <f t="shared" si="192"/>
        <v>0</v>
      </c>
      <c r="AO863" s="2">
        <f t="shared" si="193"/>
        <v>0</v>
      </c>
      <c r="AP863" s="2">
        <f>IF(AA863='User Input'!$C$1,1,0)</f>
        <v>0</v>
      </c>
      <c r="AQ863" s="2">
        <f t="shared" si="181"/>
        <v>0</v>
      </c>
      <c r="AR863" s="2">
        <f t="shared" si="182"/>
        <v>0</v>
      </c>
      <c r="AS863" s="2">
        <f t="shared" si="183"/>
        <v>0</v>
      </c>
      <c r="AT863" s="2">
        <f t="shared" si="184"/>
        <v>0</v>
      </c>
      <c r="AU863" s="9">
        <f t="shared" si="185"/>
        <v>0</v>
      </c>
    </row>
    <row r="864" spans="1:47" s="202" customFormat="1">
      <c r="A864" s="272"/>
      <c r="B864" s="272"/>
      <c r="C864" s="203"/>
      <c r="D864" s="203"/>
      <c r="E864" s="204"/>
      <c r="F864" s="198"/>
      <c r="G864" s="198"/>
      <c r="H864" s="198"/>
      <c r="I864" s="198"/>
      <c r="J864" s="117"/>
      <c r="K864" s="113"/>
      <c r="L864" s="113"/>
      <c r="M864" s="113"/>
      <c r="N864" s="113"/>
      <c r="O864" s="113"/>
      <c r="P864" s="205"/>
      <c r="Q864" s="2">
        <f t="shared" si="186"/>
        <v>0</v>
      </c>
      <c r="R864" s="2">
        <f>IF(D864='User Input'!$C$1,1,0)</f>
        <v>0</v>
      </c>
      <c r="S864" s="2">
        <f t="shared" si="190"/>
        <v>0</v>
      </c>
      <c r="T864" s="2">
        <f t="shared" si="191"/>
        <v>0</v>
      </c>
      <c r="U864" s="2">
        <f t="shared" si="187"/>
        <v>0</v>
      </c>
      <c r="V864" s="2">
        <f t="shared" si="188"/>
        <v>0</v>
      </c>
      <c r="W864" s="9">
        <f t="shared" si="189"/>
        <v>0</v>
      </c>
      <c r="X864" s="221"/>
      <c r="Y864" s="276"/>
      <c r="Z864" s="207"/>
      <c r="AA864" s="111"/>
      <c r="AB864" s="206"/>
      <c r="AC864" s="198"/>
      <c r="AD864" s="198"/>
      <c r="AE864" s="198"/>
      <c r="AF864" s="198"/>
      <c r="AG864" s="216"/>
      <c r="AH864" s="199"/>
      <c r="AI864" s="197"/>
      <c r="AJ864" s="197"/>
      <c r="AK864" s="113"/>
      <c r="AL864" s="113"/>
      <c r="AM864" s="113"/>
      <c r="AN864" s="2">
        <f t="shared" si="192"/>
        <v>0</v>
      </c>
      <c r="AO864" s="2">
        <f t="shared" si="193"/>
        <v>0</v>
      </c>
      <c r="AP864" s="2">
        <f>IF(AA864='User Input'!$C$1,1,0)</f>
        <v>0</v>
      </c>
      <c r="AQ864" s="2">
        <f t="shared" si="181"/>
        <v>0</v>
      </c>
      <c r="AR864" s="2">
        <f t="shared" si="182"/>
        <v>0</v>
      </c>
      <c r="AS864" s="2">
        <f t="shared" si="183"/>
        <v>0</v>
      </c>
      <c r="AT864" s="2">
        <f t="shared" si="184"/>
        <v>0</v>
      </c>
      <c r="AU864" s="9">
        <f t="shared" si="185"/>
        <v>0</v>
      </c>
    </row>
    <row r="865" spans="1:47" s="202" customFormat="1">
      <c r="A865" s="272"/>
      <c r="B865" s="272"/>
      <c r="C865" s="203"/>
      <c r="D865" s="203"/>
      <c r="E865" s="204"/>
      <c r="F865" s="198"/>
      <c r="G865" s="198"/>
      <c r="H865" s="198"/>
      <c r="I865" s="198"/>
      <c r="J865" s="117"/>
      <c r="K865" s="113"/>
      <c r="L865" s="113"/>
      <c r="M865" s="113"/>
      <c r="N865" s="113"/>
      <c r="O865" s="113"/>
      <c r="P865" s="205"/>
      <c r="Q865" s="2">
        <f t="shared" si="186"/>
        <v>0</v>
      </c>
      <c r="R865" s="2">
        <f>IF(D865='User Input'!$C$1,1,0)</f>
        <v>0</v>
      </c>
      <c r="S865" s="2">
        <f t="shared" si="190"/>
        <v>0</v>
      </c>
      <c r="T865" s="2">
        <f t="shared" si="191"/>
        <v>0</v>
      </c>
      <c r="U865" s="2">
        <f t="shared" si="187"/>
        <v>0</v>
      </c>
      <c r="V865" s="2">
        <f t="shared" si="188"/>
        <v>0</v>
      </c>
      <c r="W865" s="9">
        <f t="shared" si="189"/>
        <v>0</v>
      </c>
      <c r="X865" s="221"/>
      <c r="Y865" s="276"/>
      <c r="Z865" s="207"/>
      <c r="AA865" s="111"/>
      <c r="AB865" s="206"/>
      <c r="AC865" s="198"/>
      <c r="AD865" s="198"/>
      <c r="AE865" s="198"/>
      <c r="AF865" s="198"/>
      <c r="AG865" s="216"/>
      <c r="AH865" s="199"/>
      <c r="AI865" s="197"/>
      <c r="AJ865" s="197"/>
      <c r="AK865" s="113"/>
      <c r="AL865" s="113"/>
      <c r="AM865" s="113"/>
      <c r="AN865" s="2">
        <f t="shared" si="192"/>
        <v>0</v>
      </c>
      <c r="AO865" s="2">
        <f t="shared" si="193"/>
        <v>0</v>
      </c>
      <c r="AP865" s="2">
        <f>IF(AA865='User Input'!$C$1,1,0)</f>
        <v>0</v>
      </c>
      <c r="AQ865" s="2">
        <f t="shared" si="181"/>
        <v>0</v>
      </c>
      <c r="AR865" s="2">
        <f t="shared" si="182"/>
        <v>0</v>
      </c>
      <c r="AS865" s="2">
        <f t="shared" si="183"/>
        <v>0</v>
      </c>
      <c r="AT865" s="2">
        <f t="shared" si="184"/>
        <v>0</v>
      </c>
      <c r="AU865" s="9">
        <f t="shared" si="185"/>
        <v>0</v>
      </c>
    </row>
    <row r="866" spans="1:47" s="202" customFormat="1">
      <c r="A866" s="272"/>
      <c r="B866" s="272"/>
      <c r="C866" s="203"/>
      <c r="D866" s="203"/>
      <c r="E866" s="204"/>
      <c r="F866" s="198"/>
      <c r="G866" s="198"/>
      <c r="H866" s="198"/>
      <c r="I866" s="198"/>
      <c r="J866" s="117"/>
      <c r="K866" s="113"/>
      <c r="L866" s="113"/>
      <c r="M866" s="113"/>
      <c r="N866" s="113"/>
      <c r="O866" s="113"/>
      <c r="P866" s="205"/>
      <c r="Q866" s="2">
        <f t="shared" si="186"/>
        <v>0</v>
      </c>
      <c r="R866" s="2">
        <f>IF(D866='User Input'!$C$1,1,0)</f>
        <v>0</v>
      </c>
      <c r="S866" s="2">
        <f t="shared" si="190"/>
        <v>0</v>
      </c>
      <c r="T866" s="2">
        <f t="shared" si="191"/>
        <v>0</v>
      </c>
      <c r="U866" s="2">
        <f t="shared" si="187"/>
        <v>0</v>
      </c>
      <c r="V866" s="2">
        <f t="shared" si="188"/>
        <v>0</v>
      </c>
      <c r="W866" s="9">
        <f t="shared" si="189"/>
        <v>0</v>
      </c>
      <c r="X866" s="221"/>
      <c r="Y866" s="276"/>
      <c r="Z866" s="207"/>
      <c r="AA866" s="111"/>
      <c r="AB866" s="206"/>
      <c r="AC866" s="198"/>
      <c r="AD866" s="198"/>
      <c r="AE866" s="198"/>
      <c r="AF866" s="198"/>
      <c r="AG866" s="216"/>
      <c r="AH866" s="199"/>
      <c r="AI866" s="197"/>
      <c r="AJ866" s="197"/>
      <c r="AK866" s="113"/>
      <c r="AL866" s="113"/>
      <c r="AM866" s="113"/>
      <c r="AN866" s="2">
        <f t="shared" si="192"/>
        <v>0</v>
      </c>
      <c r="AO866" s="2">
        <f t="shared" si="193"/>
        <v>0</v>
      </c>
      <c r="AP866" s="2">
        <f>IF(AA866='User Input'!$C$1,1,0)</f>
        <v>0</v>
      </c>
      <c r="AQ866" s="2">
        <f t="shared" si="181"/>
        <v>0</v>
      </c>
      <c r="AR866" s="2">
        <f t="shared" si="182"/>
        <v>0</v>
      </c>
      <c r="AS866" s="2">
        <f t="shared" si="183"/>
        <v>0</v>
      </c>
      <c r="AT866" s="2">
        <f t="shared" si="184"/>
        <v>0</v>
      </c>
      <c r="AU866" s="9">
        <f t="shared" si="185"/>
        <v>0</v>
      </c>
    </row>
    <row r="867" spans="1:47" s="202" customFormat="1">
      <c r="A867" s="272"/>
      <c r="B867" s="272"/>
      <c r="C867" s="203"/>
      <c r="D867" s="203"/>
      <c r="E867" s="204"/>
      <c r="F867" s="198"/>
      <c r="G867" s="198"/>
      <c r="H867" s="198"/>
      <c r="I867" s="198"/>
      <c r="J867" s="117"/>
      <c r="K867" s="113"/>
      <c r="L867" s="113"/>
      <c r="M867" s="113"/>
      <c r="N867" s="113"/>
      <c r="O867" s="113"/>
      <c r="P867" s="205"/>
      <c r="Q867" s="2">
        <f t="shared" si="186"/>
        <v>0</v>
      </c>
      <c r="R867" s="2">
        <f>IF(D867='User Input'!$C$1,1,0)</f>
        <v>0</v>
      </c>
      <c r="S867" s="2">
        <f t="shared" si="190"/>
        <v>0</v>
      </c>
      <c r="T867" s="2">
        <f t="shared" si="191"/>
        <v>0</v>
      </c>
      <c r="U867" s="2">
        <f t="shared" si="187"/>
        <v>0</v>
      </c>
      <c r="V867" s="2">
        <f t="shared" si="188"/>
        <v>0</v>
      </c>
      <c r="W867" s="9">
        <f t="shared" si="189"/>
        <v>0</v>
      </c>
      <c r="X867" s="221"/>
      <c r="Y867" s="276"/>
      <c r="Z867" s="207"/>
      <c r="AA867" s="111"/>
      <c r="AB867" s="206"/>
      <c r="AC867" s="198"/>
      <c r="AD867" s="198"/>
      <c r="AE867" s="198"/>
      <c r="AF867" s="198"/>
      <c r="AG867" s="216"/>
      <c r="AH867" s="199"/>
      <c r="AI867" s="197"/>
      <c r="AJ867" s="197"/>
      <c r="AK867" s="113"/>
      <c r="AL867" s="113"/>
      <c r="AM867" s="113"/>
      <c r="AN867" s="2">
        <f t="shared" si="192"/>
        <v>0</v>
      </c>
      <c r="AO867" s="2">
        <f t="shared" si="193"/>
        <v>0</v>
      </c>
      <c r="AP867" s="2">
        <f>IF(AA867='User Input'!$C$1,1,0)</f>
        <v>0</v>
      </c>
      <c r="AQ867" s="2">
        <f t="shared" si="181"/>
        <v>0</v>
      </c>
      <c r="AR867" s="2">
        <f t="shared" si="182"/>
        <v>0</v>
      </c>
      <c r="AS867" s="2">
        <f t="shared" si="183"/>
        <v>0</v>
      </c>
      <c r="AT867" s="2">
        <f t="shared" si="184"/>
        <v>0</v>
      </c>
      <c r="AU867" s="9">
        <f t="shared" si="185"/>
        <v>0</v>
      </c>
    </row>
    <row r="868" spans="1:47" s="202" customFormat="1">
      <c r="A868" s="272"/>
      <c r="B868" s="272"/>
      <c r="C868" s="203"/>
      <c r="D868" s="203"/>
      <c r="E868" s="204"/>
      <c r="F868" s="198"/>
      <c r="G868" s="198"/>
      <c r="H868" s="198"/>
      <c r="I868" s="198"/>
      <c r="J868" s="117"/>
      <c r="K868" s="113"/>
      <c r="L868" s="113"/>
      <c r="M868" s="113"/>
      <c r="N868" s="113"/>
      <c r="O868" s="113"/>
      <c r="P868" s="205"/>
      <c r="Q868" s="2">
        <f t="shared" si="186"/>
        <v>0</v>
      </c>
      <c r="R868" s="2">
        <f>IF(D868='User Input'!$C$1,1,0)</f>
        <v>0</v>
      </c>
      <c r="S868" s="2">
        <f t="shared" si="190"/>
        <v>0</v>
      </c>
      <c r="T868" s="2">
        <f t="shared" si="191"/>
        <v>0</v>
      </c>
      <c r="U868" s="2">
        <f t="shared" si="187"/>
        <v>0</v>
      </c>
      <c r="V868" s="2">
        <f t="shared" si="188"/>
        <v>0</v>
      </c>
      <c r="W868" s="9">
        <f t="shared" si="189"/>
        <v>0</v>
      </c>
      <c r="X868" s="221"/>
      <c r="Y868" s="276"/>
      <c r="Z868" s="207"/>
      <c r="AA868" s="111"/>
      <c r="AB868" s="206"/>
      <c r="AC868" s="198"/>
      <c r="AD868" s="198"/>
      <c r="AE868" s="198"/>
      <c r="AF868" s="198"/>
      <c r="AG868" s="216"/>
      <c r="AH868" s="199"/>
      <c r="AI868" s="197"/>
      <c r="AJ868" s="197"/>
      <c r="AK868" s="113"/>
      <c r="AL868" s="113"/>
      <c r="AM868" s="113"/>
      <c r="AN868" s="2">
        <f t="shared" si="192"/>
        <v>0</v>
      </c>
      <c r="AO868" s="2">
        <f t="shared" si="193"/>
        <v>0</v>
      </c>
      <c r="AP868" s="2">
        <f>IF(AA868='User Input'!$C$1,1,0)</f>
        <v>0</v>
      </c>
      <c r="AQ868" s="2">
        <f t="shared" ref="AQ868:AQ931" si="194">AP868+AQ867</f>
        <v>0</v>
      </c>
      <c r="AR868" s="2">
        <f t="shared" ref="AR868:AR931" si="195">IF(AQ868=AQ867,0,AQ868)</f>
        <v>0</v>
      </c>
      <c r="AS868" s="2">
        <f t="shared" ref="AS868:AS931" si="196">Z868</f>
        <v>0</v>
      </c>
      <c r="AT868" s="2">
        <f t="shared" ref="AT868:AT931" si="197">AB868</f>
        <v>0</v>
      </c>
      <c r="AU868" s="9">
        <f t="shared" ref="AU868:AU931" si="198">AG868</f>
        <v>0</v>
      </c>
    </row>
    <row r="869" spans="1:47" s="202" customFormat="1">
      <c r="A869" s="272"/>
      <c r="B869" s="272"/>
      <c r="C869" s="203"/>
      <c r="D869" s="203"/>
      <c r="E869" s="204"/>
      <c r="F869" s="198"/>
      <c r="G869" s="198"/>
      <c r="H869" s="198"/>
      <c r="I869" s="198"/>
      <c r="J869" s="117"/>
      <c r="K869" s="113"/>
      <c r="L869" s="113"/>
      <c r="M869" s="113"/>
      <c r="N869" s="113"/>
      <c r="O869" s="113"/>
      <c r="P869" s="205"/>
      <c r="Q869" s="2">
        <f t="shared" si="186"/>
        <v>0</v>
      </c>
      <c r="R869" s="2">
        <f>IF(D869='User Input'!$C$1,1,0)</f>
        <v>0</v>
      </c>
      <c r="S869" s="2">
        <f t="shared" si="190"/>
        <v>0</v>
      </c>
      <c r="T869" s="2">
        <f t="shared" si="191"/>
        <v>0</v>
      </c>
      <c r="U869" s="2">
        <f t="shared" si="187"/>
        <v>0</v>
      </c>
      <c r="V869" s="2">
        <f t="shared" si="188"/>
        <v>0</v>
      </c>
      <c r="W869" s="9">
        <f t="shared" si="189"/>
        <v>0</v>
      </c>
      <c r="X869" s="221"/>
      <c r="Y869" s="276"/>
      <c r="Z869" s="207"/>
      <c r="AA869" s="111"/>
      <c r="AB869" s="206"/>
      <c r="AC869" s="198"/>
      <c r="AD869" s="198"/>
      <c r="AE869" s="198"/>
      <c r="AF869" s="198"/>
      <c r="AG869" s="216"/>
      <c r="AH869" s="199"/>
      <c r="AI869" s="197"/>
      <c r="AJ869" s="197"/>
      <c r="AK869" s="113"/>
      <c r="AL869" s="113"/>
      <c r="AM869" s="113"/>
      <c r="AN869" s="2">
        <f t="shared" si="192"/>
        <v>0</v>
      </c>
      <c r="AO869" s="2">
        <f t="shared" si="193"/>
        <v>0</v>
      </c>
      <c r="AP869" s="2">
        <f>IF(AA869='User Input'!$C$1,1,0)</f>
        <v>0</v>
      </c>
      <c r="AQ869" s="2">
        <f t="shared" si="194"/>
        <v>0</v>
      </c>
      <c r="AR869" s="2">
        <f t="shared" si="195"/>
        <v>0</v>
      </c>
      <c r="AS869" s="2">
        <f t="shared" si="196"/>
        <v>0</v>
      </c>
      <c r="AT869" s="2">
        <f t="shared" si="197"/>
        <v>0</v>
      </c>
      <c r="AU869" s="9">
        <f t="shared" si="198"/>
        <v>0</v>
      </c>
    </row>
    <row r="870" spans="1:47" s="202" customFormat="1">
      <c r="A870" s="272"/>
      <c r="B870" s="272"/>
      <c r="C870" s="203"/>
      <c r="D870" s="203"/>
      <c r="E870" s="204"/>
      <c r="F870" s="198"/>
      <c r="G870" s="198"/>
      <c r="H870" s="198"/>
      <c r="I870" s="198"/>
      <c r="J870" s="117"/>
      <c r="K870" s="113"/>
      <c r="L870" s="113"/>
      <c r="M870" s="113"/>
      <c r="N870" s="113"/>
      <c r="O870" s="113"/>
      <c r="P870" s="205"/>
      <c r="Q870" s="2">
        <f t="shared" si="186"/>
        <v>0</v>
      </c>
      <c r="R870" s="2">
        <f>IF(D870='User Input'!$C$1,1,0)</f>
        <v>0</v>
      </c>
      <c r="S870" s="2">
        <f t="shared" si="190"/>
        <v>0</v>
      </c>
      <c r="T870" s="2">
        <f t="shared" si="191"/>
        <v>0</v>
      </c>
      <c r="U870" s="2">
        <f t="shared" si="187"/>
        <v>0</v>
      </c>
      <c r="V870" s="2">
        <f t="shared" si="188"/>
        <v>0</v>
      </c>
      <c r="W870" s="9">
        <f t="shared" si="189"/>
        <v>0</v>
      </c>
      <c r="X870" s="221"/>
      <c r="Y870" s="276"/>
      <c r="Z870" s="207"/>
      <c r="AA870" s="111"/>
      <c r="AB870" s="206"/>
      <c r="AC870" s="198"/>
      <c r="AD870" s="198"/>
      <c r="AE870" s="198"/>
      <c r="AF870" s="198"/>
      <c r="AG870" s="216"/>
      <c r="AH870" s="199"/>
      <c r="AI870" s="197"/>
      <c r="AJ870" s="197"/>
      <c r="AK870" s="113"/>
      <c r="AL870" s="113"/>
      <c r="AM870" s="113"/>
      <c r="AN870" s="2">
        <f t="shared" si="192"/>
        <v>0</v>
      </c>
      <c r="AO870" s="2">
        <f t="shared" si="193"/>
        <v>0</v>
      </c>
      <c r="AP870" s="2">
        <f>IF(AA870='User Input'!$C$1,1,0)</f>
        <v>0</v>
      </c>
      <c r="AQ870" s="2">
        <f t="shared" si="194"/>
        <v>0</v>
      </c>
      <c r="AR870" s="2">
        <f t="shared" si="195"/>
        <v>0</v>
      </c>
      <c r="AS870" s="2">
        <f t="shared" si="196"/>
        <v>0</v>
      </c>
      <c r="AT870" s="2">
        <f t="shared" si="197"/>
        <v>0</v>
      </c>
      <c r="AU870" s="9">
        <f t="shared" si="198"/>
        <v>0</v>
      </c>
    </row>
    <row r="871" spans="1:47" s="202" customFormat="1">
      <c r="A871" s="272"/>
      <c r="B871" s="272"/>
      <c r="C871" s="203"/>
      <c r="D871" s="203"/>
      <c r="E871" s="204"/>
      <c r="F871" s="198"/>
      <c r="G871" s="198"/>
      <c r="H871" s="198"/>
      <c r="I871" s="198"/>
      <c r="J871" s="117"/>
      <c r="K871" s="113"/>
      <c r="L871" s="113"/>
      <c r="M871" s="113"/>
      <c r="N871" s="113"/>
      <c r="O871" s="113"/>
      <c r="P871" s="205"/>
      <c r="Q871" s="2">
        <f t="shared" si="186"/>
        <v>0</v>
      </c>
      <c r="R871" s="2">
        <f>IF(D871='User Input'!$C$1,1,0)</f>
        <v>0</v>
      </c>
      <c r="S871" s="2">
        <f t="shared" si="190"/>
        <v>0</v>
      </c>
      <c r="T871" s="2">
        <f t="shared" si="191"/>
        <v>0</v>
      </c>
      <c r="U871" s="2">
        <f t="shared" si="187"/>
        <v>0</v>
      </c>
      <c r="V871" s="2">
        <f t="shared" si="188"/>
        <v>0</v>
      </c>
      <c r="W871" s="9">
        <f t="shared" si="189"/>
        <v>0</v>
      </c>
      <c r="X871" s="221"/>
      <c r="Y871" s="276"/>
      <c r="Z871" s="207"/>
      <c r="AA871" s="111"/>
      <c r="AB871" s="206"/>
      <c r="AC871" s="198"/>
      <c r="AD871" s="198"/>
      <c r="AE871" s="198"/>
      <c r="AF871" s="198"/>
      <c r="AG871" s="216"/>
      <c r="AH871" s="199"/>
      <c r="AI871" s="197"/>
      <c r="AJ871" s="197"/>
      <c r="AK871" s="113"/>
      <c r="AL871" s="113"/>
      <c r="AM871" s="113"/>
      <c r="AN871" s="2">
        <f t="shared" si="192"/>
        <v>0</v>
      </c>
      <c r="AO871" s="2">
        <f t="shared" si="193"/>
        <v>0</v>
      </c>
      <c r="AP871" s="2">
        <f>IF(AA871='User Input'!$C$1,1,0)</f>
        <v>0</v>
      </c>
      <c r="AQ871" s="2">
        <f t="shared" si="194"/>
        <v>0</v>
      </c>
      <c r="AR871" s="2">
        <f t="shared" si="195"/>
        <v>0</v>
      </c>
      <c r="AS871" s="2">
        <f t="shared" si="196"/>
        <v>0</v>
      </c>
      <c r="AT871" s="2">
        <f t="shared" si="197"/>
        <v>0</v>
      </c>
      <c r="AU871" s="9">
        <f t="shared" si="198"/>
        <v>0</v>
      </c>
    </row>
    <row r="872" spans="1:47" s="202" customFormat="1">
      <c r="A872" s="272"/>
      <c r="B872" s="272"/>
      <c r="C872" s="203"/>
      <c r="D872" s="203"/>
      <c r="E872" s="204"/>
      <c r="F872" s="198"/>
      <c r="G872" s="198"/>
      <c r="H872" s="198"/>
      <c r="I872" s="198"/>
      <c r="J872" s="117"/>
      <c r="K872" s="113"/>
      <c r="L872" s="113"/>
      <c r="M872" s="113"/>
      <c r="N872" s="113"/>
      <c r="O872" s="113"/>
      <c r="P872" s="205"/>
      <c r="Q872" s="2">
        <f t="shared" si="186"/>
        <v>0</v>
      </c>
      <c r="R872" s="2">
        <f>IF(D872='User Input'!$C$1,1,0)</f>
        <v>0</v>
      </c>
      <c r="S872" s="2">
        <f t="shared" si="190"/>
        <v>0</v>
      </c>
      <c r="T872" s="2">
        <f t="shared" si="191"/>
        <v>0</v>
      </c>
      <c r="U872" s="2">
        <f t="shared" si="187"/>
        <v>0</v>
      </c>
      <c r="V872" s="2">
        <f t="shared" si="188"/>
        <v>0</v>
      </c>
      <c r="W872" s="9">
        <f t="shared" si="189"/>
        <v>0</v>
      </c>
      <c r="X872" s="221"/>
      <c r="Y872" s="276"/>
      <c r="Z872" s="207"/>
      <c r="AA872" s="111"/>
      <c r="AB872" s="206"/>
      <c r="AC872" s="198"/>
      <c r="AD872" s="198"/>
      <c r="AE872" s="198"/>
      <c r="AF872" s="198"/>
      <c r="AG872" s="216"/>
      <c r="AH872" s="199"/>
      <c r="AI872" s="197"/>
      <c r="AJ872" s="197"/>
      <c r="AK872" s="113"/>
      <c r="AL872" s="113"/>
      <c r="AM872" s="113"/>
      <c r="AN872" s="2">
        <f t="shared" si="192"/>
        <v>0</v>
      </c>
      <c r="AO872" s="2">
        <f t="shared" si="193"/>
        <v>0</v>
      </c>
      <c r="AP872" s="2">
        <f>IF(AA872='User Input'!$C$1,1,0)</f>
        <v>0</v>
      </c>
      <c r="AQ872" s="2">
        <f t="shared" si="194"/>
        <v>0</v>
      </c>
      <c r="AR872" s="2">
        <f t="shared" si="195"/>
        <v>0</v>
      </c>
      <c r="AS872" s="2">
        <f t="shared" si="196"/>
        <v>0</v>
      </c>
      <c r="AT872" s="2">
        <f t="shared" si="197"/>
        <v>0</v>
      </c>
      <c r="AU872" s="9">
        <f t="shared" si="198"/>
        <v>0</v>
      </c>
    </row>
    <row r="873" spans="1:47" s="202" customFormat="1">
      <c r="A873" s="272"/>
      <c r="B873" s="272"/>
      <c r="C873" s="203"/>
      <c r="D873" s="203"/>
      <c r="E873" s="204"/>
      <c r="F873" s="198"/>
      <c r="G873" s="198"/>
      <c r="H873" s="198"/>
      <c r="I873" s="198"/>
      <c r="J873" s="117"/>
      <c r="K873" s="113"/>
      <c r="L873" s="113"/>
      <c r="M873" s="113"/>
      <c r="N873" s="113"/>
      <c r="O873" s="113"/>
      <c r="P873" s="205"/>
      <c r="Q873" s="2">
        <f t="shared" si="186"/>
        <v>0</v>
      </c>
      <c r="R873" s="2">
        <f>IF(D873='User Input'!$C$1,1,0)</f>
        <v>0</v>
      </c>
      <c r="S873" s="2">
        <f t="shared" si="190"/>
        <v>0</v>
      </c>
      <c r="T873" s="2">
        <f t="shared" si="191"/>
        <v>0</v>
      </c>
      <c r="U873" s="2">
        <f t="shared" si="187"/>
        <v>0</v>
      </c>
      <c r="V873" s="2">
        <f t="shared" si="188"/>
        <v>0</v>
      </c>
      <c r="W873" s="9">
        <f t="shared" si="189"/>
        <v>0</v>
      </c>
      <c r="X873" s="221"/>
      <c r="Y873" s="276"/>
      <c r="Z873" s="207"/>
      <c r="AA873" s="111"/>
      <c r="AB873" s="206"/>
      <c r="AC873" s="198"/>
      <c r="AD873" s="198"/>
      <c r="AE873" s="198"/>
      <c r="AF873" s="198"/>
      <c r="AG873" s="216"/>
      <c r="AH873" s="199"/>
      <c r="AI873" s="197"/>
      <c r="AJ873" s="197"/>
      <c r="AK873" s="113"/>
      <c r="AL873" s="113"/>
      <c r="AM873" s="113"/>
      <c r="AN873" s="2">
        <f t="shared" si="192"/>
        <v>0</v>
      </c>
      <c r="AO873" s="2">
        <f t="shared" si="193"/>
        <v>0</v>
      </c>
      <c r="AP873" s="2">
        <f>IF(AA873='User Input'!$C$1,1,0)</f>
        <v>0</v>
      </c>
      <c r="AQ873" s="2">
        <f t="shared" si="194"/>
        <v>0</v>
      </c>
      <c r="AR873" s="2">
        <f t="shared" si="195"/>
        <v>0</v>
      </c>
      <c r="AS873" s="2">
        <f t="shared" si="196"/>
        <v>0</v>
      </c>
      <c r="AT873" s="2">
        <f t="shared" si="197"/>
        <v>0</v>
      </c>
      <c r="AU873" s="9">
        <f t="shared" si="198"/>
        <v>0</v>
      </c>
    </row>
    <row r="874" spans="1:47" s="202" customFormat="1">
      <c r="A874" s="272"/>
      <c r="B874" s="272"/>
      <c r="C874" s="203"/>
      <c r="D874" s="203"/>
      <c r="E874" s="204"/>
      <c r="F874" s="198"/>
      <c r="G874" s="198"/>
      <c r="H874" s="198"/>
      <c r="I874" s="198"/>
      <c r="J874" s="117"/>
      <c r="K874" s="113"/>
      <c r="L874" s="113"/>
      <c r="M874" s="113"/>
      <c r="N874" s="113"/>
      <c r="O874" s="113"/>
      <c r="P874" s="205"/>
      <c r="Q874" s="2">
        <f t="shared" si="186"/>
        <v>0</v>
      </c>
      <c r="R874" s="2">
        <f>IF(D874='User Input'!$C$1,1,0)</f>
        <v>0</v>
      </c>
      <c r="S874" s="2">
        <f t="shared" si="190"/>
        <v>0</v>
      </c>
      <c r="T874" s="2">
        <f t="shared" si="191"/>
        <v>0</v>
      </c>
      <c r="U874" s="2">
        <f t="shared" si="187"/>
        <v>0</v>
      </c>
      <c r="V874" s="2">
        <f t="shared" si="188"/>
        <v>0</v>
      </c>
      <c r="W874" s="9">
        <f t="shared" si="189"/>
        <v>0</v>
      </c>
      <c r="X874" s="221"/>
      <c r="Y874" s="276"/>
      <c r="Z874" s="207"/>
      <c r="AA874" s="111"/>
      <c r="AB874" s="206"/>
      <c r="AC874" s="198"/>
      <c r="AD874" s="198"/>
      <c r="AE874" s="198"/>
      <c r="AF874" s="198"/>
      <c r="AG874" s="216"/>
      <c r="AH874" s="199"/>
      <c r="AI874" s="197"/>
      <c r="AJ874" s="197"/>
      <c r="AK874" s="113"/>
      <c r="AL874" s="113"/>
      <c r="AM874" s="113"/>
      <c r="AN874" s="2">
        <f t="shared" si="192"/>
        <v>0</v>
      </c>
      <c r="AO874" s="2">
        <f t="shared" si="193"/>
        <v>0</v>
      </c>
      <c r="AP874" s="2">
        <f>IF(AA874='User Input'!$C$1,1,0)</f>
        <v>0</v>
      </c>
      <c r="AQ874" s="2">
        <f t="shared" si="194"/>
        <v>0</v>
      </c>
      <c r="AR874" s="2">
        <f t="shared" si="195"/>
        <v>0</v>
      </c>
      <c r="AS874" s="2">
        <f t="shared" si="196"/>
        <v>0</v>
      </c>
      <c r="AT874" s="2">
        <f t="shared" si="197"/>
        <v>0</v>
      </c>
      <c r="AU874" s="9">
        <f t="shared" si="198"/>
        <v>0</v>
      </c>
    </row>
    <row r="875" spans="1:47" s="202" customFormat="1">
      <c r="A875" s="272"/>
      <c r="B875" s="272"/>
      <c r="C875" s="203"/>
      <c r="D875" s="203"/>
      <c r="E875" s="204"/>
      <c r="F875" s="198"/>
      <c r="G875" s="198"/>
      <c r="H875" s="198"/>
      <c r="I875" s="198"/>
      <c r="J875" s="117"/>
      <c r="K875" s="113"/>
      <c r="L875" s="113"/>
      <c r="M875" s="113"/>
      <c r="N875" s="113"/>
      <c r="O875" s="113"/>
      <c r="P875" s="205"/>
      <c r="Q875" s="2">
        <f t="shared" si="186"/>
        <v>0</v>
      </c>
      <c r="R875" s="2">
        <f>IF(D875='User Input'!$C$1,1,0)</f>
        <v>0</v>
      </c>
      <c r="S875" s="2">
        <f t="shared" si="190"/>
        <v>0</v>
      </c>
      <c r="T875" s="2">
        <f t="shared" si="191"/>
        <v>0</v>
      </c>
      <c r="U875" s="2">
        <f t="shared" si="187"/>
        <v>0</v>
      </c>
      <c r="V875" s="2">
        <f t="shared" si="188"/>
        <v>0</v>
      </c>
      <c r="W875" s="9">
        <f t="shared" si="189"/>
        <v>0</v>
      </c>
      <c r="X875" s="221"/>
      <c r="Y875" s="276"/>
      <c r="Z875" s="207"/>
      <c r="AA875" s="111"/>
      <c r="AB875" s="206"/>
      <c r="AC875" s="198"/>
      <c r="AD875" s="198"/>
      <c r="AE875" s="198"/>
      <c r="AF875" s="198"/>
      <c r="AG875" s="216"/>
      <c r="AH875" s="199"/>
      <c r="AI875" s="197"/>
      <c r="AJ875" s="197"/>
      <c r="AK875" s="113"/>
      <c r="AL875" s="113"/>
      <c r="AM875" s="113"/>
      <c r="AN875" s="2">
        <f t="shared" si="192"/>
        <v>0</v>
      </c>
      <c r="AO875" s="2">
        <f t="shared" si="193"/>
        <v>0</v>
      </c>
      <c r="AP875" s="2">
        <f>IF(AA875='User Input'!$C$1,1,0)</f>
        <v>0</v>
      </c>
      <c r="AQ875" s="2">
        <f t="shared" si="194"/>
        <v>0</v>
      </c>
      <c r="AR875" s="2">
        <f t="shared" si="195"/>
        <v>0</v>
      </c>
      <c r="AS875" s="2">
        <f t="shared" si="196"/>
        <v>0</v>
      </c>
      <c r="AT875" s="2">
        <f t="shared" si="197"/>
        <v>0</v>
      </c>
      <c r="AU875" s="9">
        <f t="shared" si="198"/>
        <v>0</v>
      </c>
    </row>
    <row r="876" spans="1:47" s="202" customFormat="1">
      <c r="A876" s="272"/>
      <c r="B876" s="272"/>
      <c r="C876" s="203"/>
      <c r="D876" s="203"/>
      <c r="E876" s="204"/>
      <c r="F876" s="198"/>
      <c r="G876" s="198"/>
      <c r="H876" s="198"/>
      <c r="I876" s="198"/>
      <c r="J876" s="117"/>
      <c r="K876" s="113"/>
      <c r="L876" s="113"/>
      <c r="M876" s="113"/>
      <c r="N876" s="113"/>
      <c r="O876" s="113"/>
      <c r="P876" s="205"/>
      <c r="Q876" s="2">
        <f t="shared" si="186"/>
        <v>0</v>
      </c>
      <c r="R876" s="2">
        <f>IF(D876='User Input'!$C$1,1,0)</f>
        <v>0</v>
      </c>
      <c r="S876" s="2">
        <f t="shared" si="190"/>
        <v>0</v>
      </c>
      <c r="T876" s="2">
        <f t="shared" si="191"/>
        <v>0</v>
      </c>
      <c r="U876" s="2">
        <f t="shared" si="187"/>
        <v>0</v>
      </c>
      <c r="V876" s="2">
        <f t="shared" si="188"/>
        <v>0</v>
      </c>
      <c r="W876" s="9">
        <f t="shared" si="189"/>
        <v>0</v>
      </c>
      <c r="X876" s="221"/>
      <c r="Y876" s="276"/>
      <c r="Z876" s="207"/>
      <c r="AA876" s="111"/>
      <c r="AB876" s="206"/>
      <c r="AC876" s="198"/>
      <c r="AD876" s="198"/>
      <c r="AE876" s="198"/>
      <c r="AF876" s="198"/>
      <c r="AG876" s="216"/>
      <c r="AH876" s="199"/>
      <c r="AI876" s="197"/>
      <c r="AJ876" s="197"/>
      <c r="AK876" s="113"/>
      <c r="AL876" s="113"/>
      <c r="AM876" s="113"/>
      <c r="AN876" s="2">
        <f t="shared" si="192"/>
        <v>0</v>
      </c>
      <c r="AO876" s="2">
        <f t="shared" si="193"/>
        <v>0</v>
      </c>
      <c r="AP876" s="2">
        <f>IF(AA876='User Input'!$C$1,1,0)</f>
        <v>0</v>
      </c>
      <c r="AQ876" s="2">
        <f t="shared" si="194"/>
        <v>0</v>
      </c>
      <c r="AR876" s="2">
        <f t="shared" si="195"/>
        <v>0</v>
      </c>
      <c r="AS876" s="2">
        <f t="shared" si="196"/>
        <v>0</v>
      </c>
      <c r="AT876" s="2">
        <f t="shared" si="197"/>
        <v>0</v>
      </c>
      <c r="AU876" s="9">
        <f t="shared" si="198"/>
        <v>0</v>
      </c>
    </row>
    <row r="877" spans="1:47" s="202" customFormat="1">
      <c r="A877" s="272"/>
      <c r="B877" s="272"/>
      <c r="C877" s="203"/>
      <c r="D877" s="203"/>
      <c r="E877" s="204"/>
      <c r="F877" s="198"/>
      <c r="G877" s="198"/>
      <c r="H877" s="198"/>
      <c r="I877" s="198"/>
      <c r="J877" s="117"/>
      <c r="K877" s="113"/>
      <c r="L877" s="113"/>
      <c r="M877" s="113"/>
      <c r="N877" s="113"/>
      <c r="O877" s="113"/>
      <c r="P877" s="205"/>
      <c r="Q877" s="2">
        <f t="shared" si="186"/>
        <v>0</v>
      </c>
      <c r="R877" s="2">
        <f>IF(D877='User Input'!$C$1,1,0)</f>
        <v>0</v>
      </c>
      <c r="S877" s="2">
        <f t="shared" si="190"/>
        <v>0</v>
      </c>
      <c r="T877" s="2">
        <f t="shared" si="191"/>
        <v>0</v>
      </c>
      <c r="U877" s="2">
        <f t="shared" si="187"/>
        <v>0</v>
      </c>
      <c r="V877" s="2">
        <f t="shared" si="188"/>
        <v>0</v>
      </c>
      <c r="W877" s="9">
        <f t="shared" si="189"/>
        <v>0</v>
      </c>
      <c r="X877" s="221"/>
      <c r="Y877" s="276"/>
      <c r="Z877" s="207"/>
      <c r="AA877" s="111"/>
      <c r="AB877" s="206"/>
      <c r="AC877" s="198"/>
      <c r="AD877" s="198"/>
      <c r="AE877" s="198"/>
      <c r="AF877" s="198"/>
      <c r="AG877" s="216"/>
      <c r="AH877" s="199"/>
      <c r="AI877" s="197"/>
      <c r="AJ877" s="197"/>
      <c r="AK877" s="113"/>
      <c r="AL877" s="113"/>
      <c r="AM877" s="113"/>
      <c r="AN877" s="2">
        <f t="shared" si="192"/>
        <v>0</v>
      </c>
      <c r="AO877" s="2">
        <f t="shared" si="193"/>
        <v>0</v>
      </c>
      <c r="AP877" s="2">
        <f>IF(AA877='User Input'!$C$1,1,0)</f>
        <v>0</v>
      </c>
      <c r="AQ877" s="2">
        <f t="shared" si="194"/>
        <v>0</v>
      </c>
      <c r="AR877" s="2">
        <f t="shared" si="195"/>
        <v>0</v>
      </c>
      <c r="AS877" s="2">
        <f t="shared" si="196"/>
        <v>0</v>
      </c>
      <c r="AT877" s="2">
        <f t="shared" si="197"/>
        <v>0</v>
      </c>
      <c r="AU877" s="9">
        <f t="shared" si="198"/>
        <v>0</v>
      </c>
    </row>
    <row r="878" spans="1:47" s="202" customFormat="1">
      <c r="A878" s="272"/>
      <c r="B878" s="272"/>
      <c r="C878" s="203"/>
      <c r="D878" s="203"/>
      <c r="E878" s="204"/>
      <c r="F878" s="198"/>
      <c r="G878" s="198"/>
      <c r="H878" s="198"/>
      <c r="I878" s="198"/>
      <c r="J878" s="117"/>
      <c r="K878" s="113"/>
      <c r="L878" s="113"/>
      <c r="M878" s="113"/>
      <c r="N878" s="113"/>
      <c r="O878" s="113"/>
      <c r="P878" s="205"/>
      <c r="Q878" s="2">
        <f t="shared" si="186"/>
        <v>0</v>
      </c>
      <c r="R878" s="2">
        <f>IF(D878='User Input'!$C$1,1,0)</f>
        <v>0</v>
      </c>
      <c r="S878" s="2">
        <f t="shared" si="190"/>
        <v>0</v>
      </c>
      <c r="T878" s="2">
        <f t="shared" si="191"/>
        <v>0</v>
      </c>
      <c r="U878" s="2">
        <f t="shared" si="187"/>
        <v>0</v>
      </c>
      <c r="V878" s="2">
        <f t="shared" si="188"/>
        <v>0</v>
      </c>
      <c r="W878" s="9">
        <f t="shared" si="189"/>
        <v>0</v>
      </c>
      <c r="X878" s="221"/>
      <c r="Y878" s="276"/>
      <c r="Z878" s="207"/>
      <c r="AA878" s="111"/>
      <c r="AB878" s="206"/>
      <c r="AC878" s="198"/>
      <c r="AD878" s="198"/>
      <c r="AE878" s="198"/>
      <c r="AF878" s="198"/>
      <c r="AG878" s="216"/>
      <c r="AH878" s="199"/>
      <c r="AI878" s="197"/>
      <c r="AJ878" s="197"/>
      <c r="AK878" s="113"/>
      <c r="AL878" s="113"/>
      <c r="AM878" s="113"/>
      <c r="AN878" s="2">
        <f t="shared" si="192"/>
        <v>0</v>
      </c>
      <c r="AO878" s="2">
        <f t="shared" si="193"/>
        <v>0</v>
      </c>
      <c r="AP878" s="2">
        <f>IF(AA878='User Input'!$C$1,1,0)</f>
        <v>0</v>
      </c>
      <c r="AQ878" s="2">
        <f t="shared" si="194"/>
        <v>0</v>
      </c>
      <c r="AR878" s="2">
        <f t="shared" si="195"/>
        <v>0</v>
      </c>
      <c r="AS878" s="2">
        <f t="shared" si="196"/>
        <v>0</v>
      </c>
      <c r="AT878" s="2">
        <f t="shared" si="197"/>
        <v>0</v>
      </c>
      <c r="AU878" s="9">
        <f t="shared" si="198"/>
        <v>0</v>
      </c>
    </row>
    <row r="879" spans="1:47" s="202" customFormat="1">
      <c r="A879" s="272"/>
      <c r="B879" s="272"/>
      <c r="C879" s="203"/>
      <c r="D879" s="203"/>
      <c r="E879" s="204"/>
      <c r="F879" s="198"/>
      <c r="G879" s="198"/>
      <c r="H879" s="198"/>
      <c r="I879" s="198"/>
      <c r="J879" s="117"/>
      <c r="K879" s="113"/>
      <c r="L879" s="113"/>
      <c r="M879" s="113"/>
      <c r="N879" s="113"/>
      <c r="O879" s="113"/>
      <c r="P879" s="205"/>
      <c r="Q879" s="2">
        <f t="shared" si="186"/>
        <v>0</v>
      </c>
      <c r="R879" s="2">
        <f>IF(D879='User Input'!$C$1,1,0)</f>
        <v>0</v>
      </c>
      <c r="S879" s="2">
        <f t="shared" si="190"/>
        <v>0</v>
      </c>
      <c r="T879" s="2">
        <f t="shared" si="191"/>
        <v>0</v>
      </c>
      <c r="U879" s="2">
        <f t="shared" si="187"/>
        <v>0</v>
      </c>
      <c r="V879" s="2">
        <f t="shared" si="188"/>
        <v>0</v>
      </c>
      <c r="W879" s="9">
        <f t="shared" si="189"/>
        <v>0</v>
      </c>
      <c r="X879" s="221"/>
      <c r="Y879" s="276"/>
      <c r="Z879" s="207"/>
      <c r="AA879" s="111"/>
      <c r="AB879" s="206"/>
      <c r="AC879" s="198"/>
      <c r="AD879" s="198"/>
      <c r="AE879" s="198"/>
      <c r="AF879" s="198"/>
      <c r="AG879" s="216"/>
      <c r="AH879" s="199"/>
      <c r="AI879" s="197"/>
      <c r="AJ879" s="197"/>
      <c r="AK879" s="113"/>
      <c r="AL879" s="113"/>
      <c r="AM879" s="113"/>
      <c r="AN879" s="2">
        <f t="shared" si="192"/>
        <v>0</v>
      </c>
      <c r="AO879" s="2">
        <f t="shared" si="193"/>
        <v>0</v>
      </c>
      <c r="AP879" s="2">
        <f>IF(AA879='User Input'!$C$1,1,0)</f>
        <v>0</v>
      </c>
      <c r="AQ879" s="2">
        <f t="shared" si="194"/>
        <v>0</v>
      </c>
      <c r="AR879" s="2">
        <f t="shared" si="195"/>
        <v>0</v>
      </c>
      <c r="AS879" s="2">
        <f t="shared" si="196"/>
        <v>0</v>
      </c>
      <c r="AT879" s="2">
        <f t="shared" si="197"/>
        <v>0</v>
      </c>
      <c r="AU879" s="9">
        <f t="shared" si="198"/>
        <v>0</v>
      </c>
    </row>
    <row r="880" spans="1:47" s="202" customFormat="1">
      <c r="A880" s="272"/>
      <c r="B880" s="272"/>
      <c r="C880" s="203"/>
      <c r="D880" s="203"/>
      <c r="E880" s="204"/>
      <c r="F880" s="198"/>
      <c r="G880" s="198"/>
      <c r="H880" s="198"/>
      <c r="I880" s="198"/>
      <c r="J880" s="117"/>
      <c r="K880" s="113"/>
      <c r="L880" s="113"/>
      <c r="M880" s="113"/>
      <c r="N880" s="113"/>
      <c r="O880" s="113"/>
      <c r="P880" s="205"/>
      <c r="Q880" s="2">
        <f t="shared" si="186"/>
        <v>0</v>
      </c>
      <c r="R880" s="2">
        <f>IF(D880='User Input'!$C$1,1,0)</f>
        <v>0</v>
      </c>
      <c r="S880" s="2">
        <f t="shared" si="190"/>
        <v>0</v>
      </c>
      <c r="T880" s="2">
        <f t="shared" si="191"/>
        <v>0</v>
      </c>
      <c r="U880" s="2">
        <f t="shared" si="187"/>
        <v>0</v>
      </c>
      <c r="V880" s="2">
        <f t="shared" si="188"/>
        <v>0</v>
      </c>
      <c r="W880" s="9">
        <f t="shared" si="189"/>
        <v>0</v>
      </c>
      <c r="X880" s="221"/>
      <c r="Y880" s="276"/>
      <c r="Z880" s="207"/>
      <c r="AA880" s="111"/>
      <c r="AB880" s="206"/>
      <c r="AC880" s="198"/>
      <c r="AD880" s="198"/>
      <c r="AE880" s="198"/>
      <c r="AF880" s="198"/>
      <c r="AG880" s="216"/>
      <c r="AH880" s="199"/>
      <c r="AI880" s="197"/>
      <c r="AJ880" s="197"/>
      <c r="AK880" s="113"/>
      <c r="AL880" s="113"/>
      <c r="AM880" s="113"/>
      <c r="AN880" s="2">
        <f t="shared" si="192"/>
        <v>0</v>
      </c>
      <c r="AO880" s="2">
        <f t="shared" si="193"/>
        <v>0</v>
      </c>
      <c r="AP880" s="2">
        <f>IF(AA880='User Input'!$C$1,1,0)</f>
        <v>0</v>
      </c>
      <c r="AQ880" s="2">
        <f t="shared" si="194"/>
        <v>0</v>
      </c>
      <c r="AR880" s="2">
        <f t="shared" si="195"/>
        <v>0</v>
      </c>
      <c r="AS880" s="2">
        <f t="shared" si="196"/>
        <v>0</v>
      </c>
      <c r="AT880" s="2">
        <f t="shared" si="197"/>
        <v>0</v>
      </c>
      <c r="AU880" s="9">
        <f t="shared" si="198"/>
        <v>0</v>
      </c>
    </row>
    <row r="881" spans="1:47" s="202" customFormat="1">
      <c r="A881" s="272"/>
      <c r="B881" s="272"/>
      <c r="C881" s="203"/>
      <c r="D881" s="203"/>
      <c r="E881" s="204"/>
      <c r="F881" s="198"/>
      <c r="G881" s="198"/>
      <c r="H881" s="198"/>
      <c r="I881" s="198"/>
      <c r="J881" s="117"/>
      <c r="K881" s="113"/>
      <c r="L881" s="113"/>
      <c r="M881" s="113"/>
      <c r="N881" s="113"/>
      <c r="O881" s="113"/>
      <c r="P881" s="205"/>
      <c r="Q881" s="2">
        <f t="shared" si="186"/>
        <v>0</v>
      </c>
      <c r="R881" s="2">
        <f>IF(D881='User Input'!$C$1,1,0)</f>
        <v>0</v>
      </c>
      <c r="S881" s="2">
        <f t="shared" si="190"/>
        <v>0</v>
      </c>
      <c r="T881" s="2">
        <f t="shared" si="191"/>
        <v>0</v>
      </c>
      <c r="U881" s="2">
        <f t="shared" si="187"/>
        <v>0</v>
      </c>
      <c r="V881" s="2">
        <f t="shared" si="188"/>
        <v>0</v>
      </c>
      <c r="W881" s="9">
        <f t="shared" si="189"/>
        <v>0</v>
      </c>
      <c r="X881" s="221"/>
      <c r="Y881" s="276"/>
      <c r="Z881" s="207"/>
      <c r="AA881" s="111"/>
      <c r="AB881" s="206"/>
      <c r="AC881" s="198"/>
      <c r="AD881" s="198"/>
      <c r="AE881" s="198"/>
      <c r="AF881" s="198"/>
      <c r="AG881" s="216"/>
      <c r="AH881" s="199"/>
      <c r="AI881" s="197"/>
      <c r="AJ881" s="197"/>
      <c r="AK881" s="113"/>
      <c r="AL881" s="113"/>
      <c r="AM881" s="113"/>
      <c r="AN881" s="2">
        <f t="shared" si="192"/>
        <v>0</v>
      </c>
      <c r="AO881" s="2">
        <f t="shared" si="193"/>
        <v>0</v>
      </c>
      <c r="AP881" s="2">
        <f>IF(AA881='User Input'!$C$1,1,0)</f>
        <v>0</v>
      </c>
      <c r="AQ881" s="2">
        <f t="shared" si="194"/>
        <v>0</v>
      </c>
      <c r="AR881" s="2">
        <f t="shared" si="195"/>
        <v>0</v>
      </c>
      <c r="AS881" s="2">
        <f t="shared" si="196"/>
        <v>0</v>
      </c>
      <c r="AT881" s="2">
        <f t="shared" si="197"/>
        <v>0</v>
      </c>
      <c r="AU881" s="9">
        <f t="shared" si="198"/>
        <v>0</v>
      </c>
    </row>
    <row r="882" spans="1:47" s="202" customFormat="1">
      <c r="A882" s="272"/>
      <c r="B882" s="272"/>
      <c r="C882" s="203"/>
      <c r="D882" s="203"/>
      <c r="E882" s="204"/>
      <c r="F882" s="198"/>
      <c r="G882" s="198"/>
      <c r="H882" s="198"/>
      <c r="I882" s="198"/>
      <c r="J882" s="117"/>
      <c r="K882" s="113"/>
      <c r="L882" s="113"/>
      <c r="M882" s="113"/>
      <c r="N882" s="113"/>
      <c r="O882" s="113"/>
      <c r="P882" s="205"/>
      <c r="Q882" s="2">
        <f t="shared" si="186"/>
        <v>0</v>
      </c>
      <c r="R882" s="2">
        <f>IF(D882='User Input'!$C$1,1,0)</f>
        <v>0</v>
      </c>
      <c r="S882" s="2">
        <f t="shared" si="190"/>
        <v>0</v>
      </c>
      <c r="T882" s="2">
        <f t="shared" si="191"/>
        <v>0</v>
      </c>
      <c r="U882" s="2">
        <f t="shared" si="187"/>
        <v>0</v>
      </c>
      <c r="V882" s="2">
        <f t="shared" si="188"/>
        <v>0</v>
      </c>
      <c r="W882" s="9">
        <f t="shared" si="189"/>
        <v>0</v>
      </c>
      <c r="X882" s="221"/>
      <c r="Y882" s="276"/>
      <c r="Z882" s="207"/>
      <c r="AA882" s="111"/>
      <c r="AB882" s="206"/>
      <c r="AC882" s="198"/>
      <c r="AD882" s="198"/>
      <c r="AE882" s="198"/>
      <c r="AF882" s="198"/>
      <c r="AG882" s="216"/>
      <c r="AH882" s="199"/>
      <c r="AI882" s="197"/>
      <c r="AJ882" s="197"/>
      <c r="AK882" s="113"/>
      <c r="AL882" s="113"/>
      <c r="AM882" s="113"/>
      <c r="AN882" s="2">
        <f t="shared" si="192"/>
        <v>0</v>
      </c>
      <c r="AO882" s="2">
        <f t="shared" si="193"/>
        <v>0</v>
      </c>
      <c r="AP882" s="2">
        <f>IF(AA882='User Input'!$C$1,1,0)</f>
        <v>0</v>
      </c>
      <c r="AQ882" s="2">
        <f t="shared" si="194"/>
        <v>0</v>
      </c>
      <c r="AR882" s="2">
        <f t="shared" si="195"/>
        <v>0</v>
      </c>
      <c r="AS882" s="2">
        <f t="shared" si="196"/>
        <v>0</v>
      </c>
      <c r="AT882" s="2">
        <f t="shared" si="197"/>
        <v>0</v>
      </c>
      <c r="AU882" s="9">
        <f t="shared" si="198"/>
        <v>0</v>
      </c>
    </row>
    <row r="883" spans="1:47" s="202" customFormat="1">
      <c r="A883" s="272"/>
      <c r="B883" s="272"/>
      <c r="C883" s="203"/>
      <c r="D883" s="203"/>
      <c r="E883" s="204"/>
      <c r="F883" s="198"/>
      <c r="G883" s="198"/>
      <c r="H883" s="198"/>
      <c r="I883" s="198"/>
      <c r="J883" s="117"/>
      <c r="K883" s="113"/>
      <c r="L883" s="113"/>
      <c r="M883" s="113"/>
      <c r="N883" s="113"/>
      <c r="O883" s="113"/>
      <c r="P883" s="205"/>
      <c r="Q883" s="2">
        <f t="shared" si="186"/>
        <v>0</v>
      </c>
      <c r="R883" s="2">
        <f>IF(D883='User Input'!$C$1,1,0)</f>
        <v>0</v>
      </c>
      <c r="S883" s="2">
        <f t="shared" si="190"/>
        <v>0</v>
      </c>
      <c r="T883" s="2">
        <f t="shared" si="191"/>
        <v>0</v>
      </c>
      <c r="U883" s="2">
        <f t="shared" si="187"/>
        <v>0</v>
      </c>
      <c r="V883" s="2">
        <f t="shared" si="188"/>
        <v>0</v>
      </c>
      <c r="W883" s="9">
        <f t="shared" si="189"/>
        <v>0</v>
      </c>
      <c r="X883" s="221"/>
      <c r="Y883" s="276"/>
      <c r="Z883" s="207"/>
      <c r="AA883" s="111"/>
      <c r="AB883" s="206"/>
      <c r="AC883" s="198"/>
      <c r="AD883" s="198"/>
      <c r="AE883" s="198"/>
      <c r="AF883" s="198"/>
      <c r="AG883" s="216"/>
      <c r="AH883" s="199"/>
      <c r="AI883" s="197"/>
      <c r="AJ883" s="197"/>
      <c r="AK883" s="113"/>
      <c r="AL883" s="113"/>
      <c r="AM883" s="113"/>
      <c r="AN883" s="2">
        <f t="shared" si="192"/>
        <v>0</v>
      </c>
      <c r="AO883" s="2">
        <f t="shared" si="193"/>
        <v>0</v>
      </c>
      <c r="AP883" s="2">
        <f>IF(AA883='User Input'!$C$1,1,0)</f>
        <v>0</v>
      </c>
      <c r="AQ883" s="2">
        <f t="shared" si="194"/>
        <v>0</v>
      </c>
      <c r="AR883" s="2">
        <f t="shared" si="195"/>
        <v>0</v>
      </c>
      <c r="AS883" s="2">
        <f t="shared" si="196"/>
        <v>0</v>
      </c>
      <c r="AT883" s="2">
        <f t="shared" si="197"/>
        <v>0</v>
      </c>
      <c r="AU883" s="9">
        <f t="shared" si="198"/>
        <v>0</v>
      </c>
    </row>
    <row r="884" spans="1:47" s="202" customFormat="1">
      <c r="A884" s="272"/>
      <c r="B884" s="272"/>
      <c r="C884" s="203"/>
      <c r="D884" s="203"/>
      <c r="E884" s="204"/>
      <c r="F884" s="198"/>
      <c r="G884" s="198"/>
      <c r="H884" s="198"/>
      <c r="I884" s="198"/>
      <c r="J884" s="117"/>
      <c r="K884" s="113"/>
      <c r="L884" s="113"/>
      <c r="M884" s="113"/>
      <c r="N884" s="113"/>
      <c r="O884" s="113"/>
      <c r="P884" s="205"/>
      <c r="Q884" s="2">
        <f t="shared" si="186"/>
        <v>0</v>
      </c>
      <c r="R884" s="2">
        <f>IF(D884='User Input'!$C$1,1,0)</f>
        <v>0</v>
      </c>
      <c r="S884" s="2">
        <f t="shared" si="190"/>
        <v>0</v>
      </c>
      <c r="T884" s="2">
        <f t="shared" si="191"/>
        <v>0</v>
      </c>
      <c r="U884" s="2">
        <f t="shared" si="187"/>
        <v>0</v>
      </c>
      <c r="V884" s="2">
        <f t="shared" si="188"/>
        <v>0</v>
      </c>
      <c r="W884" s="9">
        <f t="shared" si="189"/>
        <v>0</v>
      </c>
      <c r="X884" s="221"/>
      <c r="Y884" s="276"/>
      <c r="Z884" s="207"/>
      <c r="AA884" s="111"/>
      <c r="AB884" s="206"/>
      <c r="AC884" s="198"/>
      <c r="AD884" s="198"/>
      <c r="AE884" s="198"/>
      <c r="AF884" s="198"/>
      <c r="AG884" s="216"/>
      <c r="AH884" s="199"/>
      <c r="AI884" s="197"/>
      <c r="AJ884" s="197"/>
      <c r="AK884" s="113"/>
      <c r="AL884" s="113"/>
      <c r="AM884" s="113"/>
      <c r="AN884" s="2">
        <f t="shared" si="192"/>
        <v>0</v>
      </c>
      <c r="AO884" s="2">
        <f t="shared" si="193"/>
        <v>0</v>
      </c>
      <c r="AP884" s="2">
        <f>IF(AA884='User Input'!$C$1,1,0)</f>
        <v>0</v>
      </c>
      <c r="AQ884" s="2">
        <f t="shared" si="194"/>
        <v>0</v>
      </c>
      <c r="AR884" s="2">
        <f t="shared" si="195"/>
        <v>0</v>
      </c>
      <c r="AS884" s="2">
        <f t="shared" si="196"/>
        <v>0</v>
      </c>
      <c r="AT884" s="2">
        <f t="shared" si="197"/>
        <v>0</v>
      </c>
      <c r="AU884" s="9">
        <f t="shared" si="198"/>
        <v>0</v>
      </c>
    </row>
    <row r="885" spans="1:47" s="202" customFormat="1">
      <c r="A885" s="272"/>
      <c r="B885" s="272"/>
      <c r="C885" s="203"/>
      <c r="D885" s="203"/>
      <c r="E885" s="204"/>
      <c r="F885" s="198"/>
      <c r="G885" s="198"/>
      <c r="H885" s="198"/>
      <c r="I885" s="198"/>
      <c r="J885" s="117"/>
      <c r="K885" s="113"/>
      <c r="L885" s="113"/>
      <c r="M885" s="113"/>
      <c r="N885" s="113"/>
      <c r="O885" s="113"/>
      <c r="P885" s="205"/>
      <c r="Q885" s="2">
        <f t="shared" si="186"/>
        <v>0</v>
      </c>
      <c r="R885" s="2">
        <f>IF(D885='User Input'!$C$1,1,0)</f>
        <v>0</v>
      </c>
      <c r="S885" s="2">
        <f t="shared" si="190"/>
        <v>0</v>
      </c>
      <c r="T885" s="2">
        <f t="shared" si="191"/>
        <v>0</v>
      </c>
      <c r="U885" s="2">
        <f t="shared" si="187"/>
        <v>0</v>
      </c>
      <c r="V885" s="2">
        <f t="shared" si="188"/>
        <v>0</v>
      </c>
      <c r="W885" s="9">
        <f t="shared" si="189"/>
        <v>0</v>
      </c>
      <c r="X885" s="221"/>
      <c r="Y885" s="276"/>
      <c r="Z885" s="207"/>
      <c r="AA885" s="111"/>
      <c r="AB885" s="206"/>
      <c r="AC885" s="198"/>
      <c r="AD885" s="198"/>
      <c r="AE885" s="198"/>
      <c r="AF885" s="198"/>
      <c r="AG885" s="216"/>
      <c r="AH885" s="199"/>
      <c r="AI885" s="197"/>
      <c r="AJ885" s="197"/>
      <c r="AK885" s="113"/>
      <c r="AL885" s="113"/>
      <c r="AM885" s="113"/>
      <c r="AN885" s="2">
        <f t="shared" si="192"/>
        <v>0</v>
      </c>
      <c r="AO885" s="2">
        <f t="shared" si="193"/>
        <v>0</v>
      </c>
      <c r="AP885" s="2">
        <f>IF(AA885='User Input'!$C$1,1,0)</f>
        <v>0</v>
      </c>
      <c r="AQ885" s="2">
        <f t="shared" si="194"/>
        <v>0</v>
      </c>
      <c r="AR885" s="2">
        <f t="shared" si="195"/>
        <v>0</v>
      </c>
      <c r="AS885" s="2">
        <f t="shared" si="196"/>
        <v>0</v>
      </c>
      <c r="AT885" s="2">
        <f t="shared" si="197"/>
        <v>0</v>
      </c>
      <c r="AU885" s="9">
        <f t="shared" si="198"/>
        <v>0</v>
      </c>
    </row>
    <row r="886" spans="1:47" s="202" customFormat="1">
      <c r="A886" s="272"/>
      <c r="B886" s="272"/>
      <c r="C886" s="203"/>
      <c r="D886" s="203"/>
      <c r="E886" s="204"/>
      <c r="F886" s="198"/>
      <c r="G886" s="198"/>
      <c r="H886" s="198"/>
      <c r="I886" s="198"/>
      <c r="J886" s="117"/>
      <c r="K886" s="113"/>
      <c r="L886" s="113"/>
      <c r="M886" s="113"/>
      <c r="N886" s="113"/>
      <c r="O886" s="113"/>
      <c r="P886" s="205"/>
      <c r="Q886" s="2">
        <f t="shared" si="186"/>
        <v>0</v>
      </c>
      <c r="R886" s="2">
        <f>IF(D886='User Input'!$C$1,1,0)</f>
        <v>0</v>
      </c>
      <c r="S886" s="2">
        <f t="shared" si="190"/>
        <v>0</v>
      </c>
      <c r="T886" s="2">
        <f t="shared" si="191"/>
        <v>0</v>
      </c>
      <c r="U886" s="2">
        <f t="shared" si="187"/>
        <v>0</v>
      </c>
      <c r="V886" s="2">
        <f t="shared" si="188"/>
        <v>0</v>
      </c>
      <c r="W886" s="9">
        <f t="shared" si="189"/>
        <v>0</v>
      </c>
      <c r="X886" s="221"/>
      <c r="Y886" s="276"/>
      <c r="Z886" s="207"/>
      <c r="AA886" s="111"/>
      <c r="AB886" s="206"/>
      <c r="AC886" s="198"/>
      <c r="AD886" s="198"/>
      <c r="AE886" s="198"/>
      <c r="AF886" s="198"/>
      <c r="AG886" s="216"/>
      <c r="AH886" s="199"/>
      <c r="AI886" s="197"/>
      <c r="AJ886" s="197"/>
      <c r="AK886" s="113"/>
      <c r="AL886" s="113"/>
      <c r="AM886" s="113"/>
      <c r="AN886" s="2">
        <f t="shared" si="192"/>
        <v>0</v>
      </c>
      <c r="AO886" s="2">
        <f t="shared" si="193"/>
        <v>0</v>
      </c>
      <c r="AP886" s="2">
        <f>IF(AA886='User Input'!$C$1,1,0)</f>
        <v>0</v>
      </c>
      <c r="AQ886" s="2">
        <f t="shared" si="194"/>
        <v>0</v>
      </c>
      <c r="AR886" s="2">
        <f t="shared" si="195"/>
        <v>0</v>
      </c>
      <c r="AS886" s="2">
        <f t="shared" si="196"/>
        <v>0</v>
      </c>
      <c r="AT886" s="2">
        <f t="shared" si="197"/>
        <v>0</v>
      </c>
      <c r="AU886" s="9">
        <f t="shared" si="198"/>
        <v>0</v>
      </c>
    </row>
    <row r="887" spans="1:47" s="202" customFormat="1">
      <c r="A887" s="272"/>
      <c r="B887" s="272"/>
      <c r="C887" s="203"/>
      <c r="D887" s="203"/>
      <c r="E887" s="204"/>
      <c r="F887" s="198"/>
      <c r="G887" s="198"/>
      <c r="H887" s="198"/>
      <c r="I887" s="198"/>
      <c r="J887" s="117"/>
      <c r="K887" s="113"/>
      <c r="L887" s="113"/>
      <c r="M887" s="113"/>
      <c r="N887" s="113"/>
      <c r="O887" s="113"/>
      <c r="P887" s="205"/>
      <c r="Q887" s="2">
        <f t="shared" si="186"/>
        <v>0</v>
      </c>
      <c r="R887" s="2">
        <f>IF(D887='User Input'!$C$1,1,0)</f>
        <v>0</v>
      </c>
      <c r="S887" s="2">
        <f t="shared" si="190"/>
        <v>0</v>
      </c>
      <c r="T887" s="2">
        <f t="shared" si="191"/>
        <v>0</v>
      </c>
      <c r="U887" s="2">
        <f t="shared" si="187"/>
        <v>0</v>
      </c>
      <c r="V887" s="2">
        <f t="shared" si="188"/>
        <v>0</v>
      </c>
      <c r="W887" s="9">
        <f t="shared" si="189"/>
        <v>0</v>
      </c>
      <c r="X887" s="221"/>
      <c r="Y887" s="276"/>
      <c r="Z887" s="207"/>
      <c r="AA887" s="111"/>
      <c r="AB887" s="206"/>
      <c r="AC887" s="198"/>
      <c r="AD887" s="198"/>
      <c r="AE887" s="198"/>
      <c r="AF887" s="198"/>
      <c r="AG887" s="216"/>
      <c r="AH887" s="199"/>
      <c r="AI887" s="197"/>
      <c r="AJ887" s="197"/>
      <c r="AK887" s="113"/>
      <c r="AL887" s="113"/>
      <c r="AM887" s="113"/>
      <c r="AN887" s="2">
        <f t="shared" si="192"/>
        <v>0</v>
      </c>
      <c r="AO887" s="2">
        <f t="shared" si="193"/>
        <v>0</v>
      </c>
      <c r="AP887" s="2">
        <f>IF(AA887='User Input'!$C$1,1,0)</f>
        <v>0</v>
      </c>
      <c r="AQ887" s="2">
        <f t="shared" si="194"/>
        <v>0</v>
      </c>
      <c r="AR887" s="2">
        <f t="shared" si="195"/>
        <v>0</v>
      </c>
      <c r="AS887" s="2">
        <f t="shared" si="196"/>
        <v>0</v>
      </c>
      <c r="AT887" s="2">
        <f t="shared" si="197"/>
        <v>0</v>
      </c>
      <c r="AU887" s="9">
        <f t="shared" si="198"/>
        <v>0</v>
      </c>
    </row>
    <row r="888" spans="1:47" s="202" customFormat="1">
      <c r="A888" s="272"/>
      <c r="B888" s="272"/>
      <c r="C888" s="203"/>
      <c r="D888" s="203"/>
      <c r="E888" s="204"/>
      <c r="F888" s="198"/>
      <c r="G888" s="198"/>
      <c r="H888" s="198"/>
      <c r="I888" s="198"/>
      <c r="J888" s="117"/>
      <c r="K888" s="113"/>
      <c r="L888" s="113"/>
      <c r="M888" s="113"/>
      <c r="N888" s="113"/>
      <c r="O888" s="113"/>
      <c r="P888" s="205"/>
      <c r="Q888" s="2">
        <f t="shared" si="186"/>
        <v>0</v>
      </c>
      <c r="R888" s="2">
        <f>IF(D888='User Input'!$C$1,1,0)</f>
        <v>0</v>
      </c>
      <c r="S888" s="2">
        <f t="shared" si="190"/>
        <v>0</v>
      </c>
      <c r="T888" s="2">
        <f t="shared" si="191"/>
        <v>0</v>
      </c>
      <c r="U888" s="2">
        <f t="shared" si="187"/>
        <v>0</v>
      </c>
      <c r="V888" s="2">
        <f t="shared" si="188"/>
        <v>0</v>
      </c>
      <c r="W888" s="9">
        <f t="shared" si="189"/>
        <v>0</v>
      </c>
      <c r="X888" s="221"/>
      <c r="Y888" s="276"/>
      <c r="Z888" s="207"/>
      <c r="AA888" s="111"/>
      <c r="AB888" s="206"/>
      <c r="AC888" s="198"/>
      <c r="AD888" s="198"/>
      <c r="AE888" s="198"/>
      <c r="AF888" s="198"/>
      <c r="AG888" s="216"/>
      <c r="AH888" s="199"/>
      <c r="AI888" s="197"/>
      <c r="AJ888" s="197"/>
      <c r="AK888" s="113"/>
      <c r="AL888" s="113"/>
      <c r="AM888" s="113"/>
      <c r="AN888" s="2">
        <f t="shared" si="192"/>
        <v>0</v>
      </c>
      <c r="AO888" s="2">
        <f t="shared" si="193"/>
        <v>0</v>
      </c>
      <c r="AP888" s="2">
        <f>IF(AA888='User Input'!$C$1,1,0)</f>
        <v>0</v>
      </c>
      <c r="AQ888" s="2">
        <f t="shared" si="194"/>
        <v>0</v>
      </c>
      <c r="AR888" s="2">
        <f t="shared" si="195"/>
        <v>0</v>
      </c>
      <c r="AS888" s="2">
        <f t="shared" si="196"/>
        <v>0</v>
      </c>
      <c r="AT888" s="2">
        <f t="shared" si="197"/>
        <v>0</v>
      </c>
      <c r="AU888" s="9">
        <f t="shared" si="198"/>
        <v>0</v>
      </c>
    </row>
    <row r="889" spans="1:47" s="202" customFormat="1">
      <c r="A889" s="272"/>
      <c r="B889" s="272"/>
      <c r="C889" s="203"/>
      <c r="D889" s="203"/>
      <c r="E889" s="204"/>
      <c r="F889" s="198"/>
      <c r="G889" s="198"/>
      <c r="H889" s="198"/>
      <c r="I889" s="198"/>
      <c r="J889" s="117"/>
      <c r="K889" s="113"/>
      <c r="L889" s="113"/>
      <c r="M889" s="113"/>
      <c r="N889" s="113"/>
      <c r="O889" s="113"/>
      <c r="P889" s="205"/>
      <c r="Q889" s="2">
        <f t="shared" si="186"/>
        <v>0</v>
      </c>
      <c r="R889" s="2">
        <f>IF(D889='User Input'!$C$1,1,0)</f>
        <v>0</v>
      </c>
      <c r="S889" s="2">
        <f t="shared" si="190"/>
        <v>0</v>
      </c>
      <c r="T889" s="2">
        <f t="shared" si="191"/>
        <v>0</v>
      </c>
      <c r="U889" s="2">
        <f t="shared" si="187"/>
        <v>0</v>
      </c>
      <c r="V889" s="2">
        <f t="shared" si="188"/>
        <v>0</v>
      </c>
      <c r="W889" s="9">
        <f t="shared" si="189"/>
        <v>0</v>
      </c>
      <c r="X889" s="221"/>
      <c r="Y889" s="276"/>
      <c r="Z889" s="207"/>
      <c r="AA889" s="111"/>
      <c r="AB889" s="206"/>
      <c r="AC889" s="198"/>
      <c r="AD889" s="198"/>
      <c r="AE889" s="198"/>
      <c r="AF889" s="198"/>
      <c r="AG889" s="216"/>
      <c r="AH889" s="199"/>
      <c r="AI889" s="197"/>
      <c r="AJ889" s="197"/>
      <c r="AK889" s="113"/>
      <c r="AL889" s="113"/>
      <c r="AM889" s="113"/>
      <c r="AN889" s="2">
        <f t="shared" si="192"/>
        <v>0</v>
      </c>
      <c r="AO889" s="2">
        <f t="shared" si="193"/>
        <v>0</v>
      </c>
      <c r="AP889" s="2">
        <f>IF(AA889='User Input'!$C$1,1,0)</f>
        <v>0</v>
      </c>
      <c r="AQ889" s="2">
        <f t="shared" si="194"/>
        <v>0</v>
      </c>
      <c r="AR889" s="2">
        <f t="shared" si="195"/>
        <v>0</v>
      </c>
      <c r="AS889" s="2">
        <f t="shared" si="196"/>
        <v>0</v>
      </c>
      <c r="AT889" s="2">
        <f t="shared" si="197"/>
        <v>0</v>
      </c>
      <c r="AU889" s="9">
        <f t="shared" si="198"/>
        <v>0</v>
      </c>
    </row>
    <row r="890" spans="1:47" s="202" customFormat="1">
      <c r="A890" s="272"/>
      <c r="B890" s="272"/>
      <c r="C890" s="203"/>
      <c r="D890" s="203"/>
      <c r="E890" s="204"/>
      <c r="F890" s="198"/>
      <c r="G890" s="198"/>
      <c r="H890" s="198"/>
      <c r="I890" s="198"/>
      <c r="J890" s="117"/>
      <c r="K890" s="113"/>
      <c r="L890" s="113"/>
      <c r="M890" s="113"/>
      <c r="N890" s="113"/>
      <c r="O890" s="113"/>
      <c r="P890" s="205"/>
      <c r="Q890" s="2">
        <f t="shared" si="186"/>
        <v>0</v>
      </c>
      <c r="R890" s="2">
        <f>IF(D890='User Input'!$C$1,1,0)</f>
        <v>0</v>
      </c>
      <c r="S890" s="2">
        <f t="shared" si="190"/>
        <v>0</v>
      </c>
      <c r="T890" s="2">
        <f t="shared" si="191"/>
        <v>0</v>
      </c>
      <c r="U890" s="2">
        <f t="shared" si="187"/>
        <v>0</v>
      </c>
      <c r="V890" s="2">
        <f t="shared" si="188"/>
        <v>0</v>
      </c>
      <c r="W890" s="9">
        <f t="shared" si="189"/>
        <v>0</v>
      </c>
      <c r="X890" s="221"/>
      <c r="Y890" s="276"/>
      <c r="Z890" s="207"/>
      <c r="AA890" s="111"/>
      <c r="AB890" s="206"/>
      <c r="AC890" s="198"/>
      <c r="AD890" s="198"/>
      <c r="AE890" s="198"/>
      <c r="AF890" s="198"/>
      <c r="AG890" s="216"/>
      <c r="AH890" s="199"/>
      <c r="AI890" s="197"/>
      <c r="AJ890" s="197"/>
      <c r="AK890" s="113"/>
      <c r="AL890" s="113"/>
      <c r="AM890" s="113"/>
      <c r="AN890" s="2">
        <f t="shared" si="192"/>
        <v>0</v>
      </c>
      <c r="AO890" s="2">
        <f t="shared" si="193"/>
        <v>0</v>
      </c>
      <c r="AP890" s="2">
        <f>IF(AA890='User Input'!$C$1,1,0)</f>
        <v>0</v>
      </c>
      <c r="AQ890" s="2">
        <f t="shared" si="194"/>
        <v>0</v>
      </c>
      <c r="AR890" s="2">
        <f t="shared" si="195"/>
        <v>0</v>
      </c>
      <c r="AS890" s="2">
        <f t="shared" si="196"/>
        <v>0</v>
      </c>
      <c r="AT890" s="2">
        <f t="shared" si="197"/>
        <v>0</v>
      </c>
      <c r="AU890" s="9">
        <f t="shared" si="198"/>
        <v>0</v>
      </c>
    </row>
    <row r="891" spans="1:47" s="202" customFormat="1">
      <c r="A891" s="272"/>
      <c r="B891" s="272"/>
      <c r="C891" s="203"/>
      <c r="D891" s="203"/>
      <c r="E891" s="204"/>
      <c r="F891" s="198"/>
      <c r="G891" s="198"/>
      <c r="H891" s="198"/>
      <c r="I891" s="198"/>
      <c r="J891" s="117"/>
      <c r="K891" s="113"/>
      <c r="L891" s="113"/>
      <c r="M891" s="113"/>
      <c r="N891" s="113"/>
      <c r="O891" s="113"/>
      <c r="P891" s="205"/>
      <c r="Q891" s="2">
        <f t="shared" si="186"/>
        <v>0</v>
      </c>
      <c r="R891" s="2">
        <f>IF(D891='User Input'!$C$1,1,0)</f>
        <v>0</v>
      </c>
      <c r="S891" s="2">
        <f t="shared" si="190"/>
        <v>0</v>
      </c>
      <c r="T891" s="2">
        <f t="shared" si="191"/>
        <v>0</v>
      </c>
      <c r="U891" s="2">
        <f t="shared" si="187"/>
        <v>0</v>
      </c>
      <c r="V891" s="2">
        <f t="shared" si="188"/>
        <v>0</v>
      </c>
      <c r="W891" s="9">
        <f t="shared" si="189"/>
        <v>0</v>
      </c>
      <c r="X891" s="221"/>
      <c r="Y891" s="276"/>
      <c r="Z891" s="207"/>
      <c r="AA891" s="111"/>
      <c r="AB891" s="206"/>
      <c r="AC891" s="198"/>
      <c r="AD891" s="198"/>
      <c r="AE891" s="198"/>
      <c r="AF891" s="198"/>
      <c r="AG891" s="216"/>
      <c r="AH891" s="199"/>
      <c r="AI891" s="197"/>
      <c r="AJ891" s="197"/>
      <c r="AK891" s="113"/>
      <c r="AL891" s="113"/>
      <c r="AM891" s="113"/>
      <c r="AN891" s="2">
        <f t="shared" si="192"/>
        <v>0</v>
      </c>
      <c r="AO891" s="2">
        <f t="shared" si="193"/>
        <v>0</v>
      </c>
      <c r="AP891" s="2">
        <f>IF(AA891='User Input'!$C$1,1,0)</f>
        <v>0</v>
      </c>
      <c r="AQ891" s="2">
        <f t="shared" si="194"/>
        <v>0</v>
      </c>
      <c r="AR891" s="2">
        <f t="shared" si="195"/>
        <v>0</v>
      </c>
      <c r="AS891" s="2">
        <f t="shared" si="196"/>
        <v>0</v>
      </c>
      <c r="AT891" s="2">
        <f t="shared" si="197"/>
        <v>0</v>
      </c>
      <c r="AU891" s="9">
        <f t="shared" si="198"/>
        <v>0</v>
      </c>
    </row>
    <row r="892" spans="1:47" s="202" customFormat="1">
      <c r="A892" s="272"/>
      <c r="B892" s="272"/>
      <c r="C892" s="203"/>
      <c r="D892" s="203"/>
      <c r="E892" s="204"/>
      <c r="F892" s="198"/>
      <c r="G892" s="198"/>
      <c r="H892" s="198"/>
      <c r="I892" s="198"/>
      <c r="J892" s="117"/>
      <c r="K892" s="113"/>
      <c r="L892" s="113"/>
      <c r="M892" s="113"/>
      <c r="N892" s="113"/>
      <c r="O892" s="113"/>
      <c r="P892" s="205"/>
      <c r="Q892" s="2">
        <f t="shared" si="186"/>
        <v>0</v>
      </c>
      <c r="R892" s="2">
        <f>IF(D892='User Input'!$C$1,1,0)</f>
        <v>0</v>
      </c>
      <c r="S892" s="2">
        <f t="shared" si="190"/>
        <v>0</v>
      </c>
      <c r="T892" s="2">
        <f t="shared" si="191"/>
        <v>0</v>
      </c>
      <c r="U892" s="2">
        <f t="shared" si="187"/>
        <v>0</v>
      </c>
      <c r="V892" s="2">
        <f t="shared" si="188"/>
        <v>0</v>
      </c>
      <c r="W892" s="9">
        <f t="shared" si="189"/>
        <v>0</v>
      </c>
      <c r="X892" s="221"/>
      <c r="Y892" s="276"/>
      <c r="Z892" s="207"/>
      <c r="AA892" s="111"/>
      <c r="AB892" s="206"/>
      <c r="AC892" s="198"/>
      <c r="AD892" s="198"/>
      <c r="AE892" s="198"/>
      <c r="AF892" s="198"/>
      <c r="AG892" s="216"/>
      <c r="AH892" s="199"/>
      <c r="AI892" s="197"/>
      <c r="AJ892" s="197"/>
      <c r="AK892" s="113"/>
      <c r="AL892" s="113"/>
      <c r="AM892" s="113"/>
      <c r="AN892" s="2">
        <f t="shared" si="192"/>
        <v>0</v>
      </c>
      <c r="AO892" s="2">
        <f t="shared" si="193"/>
        <v>0</v>
      </c>
      <c r="AP892" s="2">
        <f>IF(AA892='User Input'!$C$1,1,0)</f>
        <v>0</v>
      </c>
      <c r="AQ892" s="2">
        <f t="shared" si="194"/>
        <v>0</v>
      </c>
      <c r="AR892" s="2">
        <f t="shared" si="195"/>
        <v>0</v>
      </c>
      <c r="AS892" s="2">
        <f t="shared" si="196"/>
        <v>0</v>
      </c>
      <c r="AT892" s="2">
        <f t="shared" si="197"/>
        <v>0</v>
      </c>
      <c r="AU892" s="9">
        <f t="shared" si="198"/>
        <v>0</v>
      </c>
    </row>
    <row r="893" spans="1:47" s="202" customFormat="1">
      <c r="A893" s="272"/>
      <c r="B893" s="272"/>
      <c r="C893" s="203"/>
      <c r="D893" s="203"/>
      <c r="E893" s="204"/>
      <c r="F893" s="198"/>
      <c r="G893" s="198"/>
      <c r="H893" s="198"/>
      <c r="I893" s="198"/>
      <c r="J893" s="117"/>
      <c r="K893" s="113"/>
      <c r="L893" s="113"/>
      <c r="M893" s="113"/>
      <c r="N893" s="113"/>
      <c r="O893" s="113"/>
      <c r="P893" s="205"/>
      <c r="Q893" s="2">
        <f t="shared" si="186"/>
        <v>0</v>
      </c>
      <c r="R893" s="2">
        <f>IF(D893='User Input'!$C$1,1,0)</f>
        <v>0</v>
      </c>
      <c r="S893" s="2">
        <f t="shared" si="190"/>
        <v>0</v>
      </c>
      <c r="T893" s="2">
        <f t="shared" si="191"/>
        <v>0</v>
      </c>
      <c r="U893" s="2">
        <f t="shared" si="187"/>
        <v>0</v>
      </c>
      <c r="V893" s="2">
        <f t="shared" si="188"/>
        <v>0</v>
      </c>
      <c r="W893" s="9">
        <f t="shared" si="189"/>
        <v>0</v>
      </c>
      <c r="X893" s="221"/>
      <c r="Y893" s="276"/>
      <c r="Z893" s="207"/>
      <c r="AA893" s="111"/>
      <c r="AB893" s="206"/>
      <c r="AC893" s="198"/>
      <c r="AD893" s="198"/>
      <c r="AE893" s="198"/>
      <c r="AF893" s="198"/>
      <c r="AG893" s="216"/>
      <c r="AH893" s="199"/>
      <c r="AI893" s="197"/>
      <c r="AJ893" s="197"/>
      <c r="AK893" s="113"/>
      <c r="AL893" s="113"/>
      <c r="AM893" s="113"/>
      <c r="AN893" s="2">
        <f t="shared" si="192"/>
        <v>0</v>
      </c>
      <c r="AO893" s="2">
        <f t="shared" si="193"/>
        <v>0</v>
      </c>
      <c r="AP893" s="2">
        <f>IF(AA893='User Input'!$C$1,1,0)</f>
        <v>0</v>
      </c>
      <c r="AQ893" s="2">
        <f t="shared" si="194"/>
        <v>0</v>
      </c>
      <c r="AR893" s="2">
        <f t="shared" si="195"/>
        <v>0</v>
      </c>
      <c r="AS893" s="2">
        <f t="shared" si="196"/>
        <v>0</v>
      </c>
      <c r="AT893" s="2">
        <f t="shared" si="197"/>
        <v>0</v>
      </c>
      <c r="AU893" s="9">
        <f t="shared" si="198"/>
        <v>0</v>
      </c>
    </row>
    <row r="894" spans="1:47" s="202" customFormat="1">
      <c r="A894" s="272"/>
      <c r="B894" s="272"/>
      <c r="C894" s="203"/>
      <c r="D894" s="203"/>
      <c r="E894" s="204"/>
      <c r="F894" s="198"/>
      <c r="G894" s="198"/>
      <c r="H894" s="198"/>
      <c r="I894" s="198"/>
      <c r="J894" s="117"/>
      <c r="K894" s="113"/>
      <c r="L894" s="113"/>
      <c r="M894" s="113"/>
      <c r="N894" s="113"/>
      <c r="O894" s="113"/>
      <c r="P894" s="205"/>
      <c r="Q894" s="2">
        <f t="shared" si="186"/>
        <v>0</v>
      </c>
      <c r="R894" s="2">
        <f>IF(D894='User Input'!$C$1,1,0)</f>
        <v>0</v>
      </c>
      <c r="S894" s="2">
        <f t="shared" si="190"/>
        <v>0</v>
      </c>
      <c r="T894" s="2">
        <f t="shared" si="191"/>
        <v>0</v>
      </c>
      <c r="U894" s="2">
        <f t="shared" si="187"/>
        <v>0</v>
      </c>
      <c r="V894" s="2">
        <f t="shared" si="188"/>
        <v>0</v>
      </c>
      <c r="W894" s="9">
        <f t="shared" si="189"/>
        <v>0</v>
      </c>
      <c r="X894" s="221"/>
      <c r="Y894" s="276"/>
      <c r="Z894" s="207"/>
      <c r="AA894" s="111"/>
      <c r="AB894" s="206"/>
      <c r="AC894" s="198"/>
      <c r="AD894" s="198"/>
      <c r="AE894" s="198"/>
      <c r="AF894" s="198"/>
      <c r="AG894" s="216"/>
      <c r="AH894" s="199"/>
      <c r="AI894" s="197"/>
      <c r="AJ894" s="197"/>
      <c r="AK894" s="113"/>
      <c r="AL894" s="113"/>
      <c r="AM894" s="113"/>
      <c r="AN894" s="2">
        <f t="shared" si="192"/>
        <v>0</v>
      </c>
      <c r="AO894" s="2">
        <f t="shared" si="193"/>
        <v>0</v>
      </c>
      <c r="AP894" s="2">
        <f>IF(AA894='User Input'!$C$1,1,0)</f>
        <v>0</v>
      </c>
      <c r="AQ894" s="2">
        <f t="shared" si="194"/>
        <v>0</v>
      </c>
      <c r="AR894" s="2">
        <f t="shared" si="195"/>
        <v>0</v>
      </c>
      <c r="AS894" s="2">
        <f t="shared" si="196"/>
        <v>0</v>
      </c>
      <c r="AT894" s="2">
        <f t="shared" si="197"/>
        <v>0</v>
      </c>
      <c r="AU894" s="9">
        <f t="shared" si="198"/>
        <v>0</v>
      </c>
    </row>
    <row r="895" spans="1:47" s="202" customFormat="1">
      <c r="A895" s="272"/>
      <c r="B895" s="272"/>
      <c r="C895" s="203"/>
      <c r="D895" s="203"/>
      <c r="E895" s="204"/>
      <c r="F895" s="198"/>
      <c r="G895" s="198"/>
      <c r="H895" s="198"/>
      <c r="I895" s="198"/>
      <c r="J895" s="117"/>
      <c r="K895" s="113"/>
      <c r="L895" s="113"/>
      <c r="M895" s="113"/>
      <c r="N895" s="113"/>
      <c r="O895" s="113"/>
      <c r="P895" s="205"/>
      <c r="Q895" s="2">
        <f t="shared" si="186"/>
        <v>0</v>
      </c>
      <c r="R895" s="2">
        <f>IF(D895='User Input'!$C$1,1,0)</f>
        <v>0</v>
      </c>
      <c r="S895" s="2">
        <f t="shared" si="190"/>
        <v>0</v>
      </c>
      <c r="T895" s="2">
        <f t="shared" si="191"/>
        <v>0</v>
      </c>
      <c r="U895" s="2">
        <f t="shared" si="187"/>
        <v>0</v>
      </c>
      <c r="V895" s="2">
        <f t="shared" si="188"/>
        <v>0</v>
      </c>
      <c r="W895" s="9">
        <f t="shared" si="189"/>
        <v>0</v>
      </c>
      <c r="X895" s="221"/>
      <c r="Y895" s="276"/>
      <c r="Z895" s="207"/>
      <c r="AA895" s="111"/>
      <c r="AB895" s="206"/>
      <c r="AC895" s="198"/>
      <c r="AD895" s="198"/>
      <c r="AE895" s="198"/>
      <c r="AF895" s="198"/>
      <c r="AG895" s="216"/>
      <c r="AH895" s="199"/>
      <c r="AI895" s="197"/>
      <c r="AJ895" s="197"/>
      <c r="AK895" s="113"/>
      <c r="AL895" s="113"/>
      <c r="AM895" s="113"/>
      <c r="AN895" s="2">
        <f t="shared" si="192"/>
        <v>0</v>
      </c>
      <c r="AO895" s="2">
        <f t="shared" si="193"/>
        <v>0</v>
      </c>
      <c r="AP895" s="2">
        <f>IF(AA895='User Input'!$C$1,1,0)</f>
        <v>0</v>
      </c>
      <c r="AQ895" s="2">
        <f t="shared" si="194"/>
        <v>0</v>
      </c>
      <c r="AR895" s="2">
        <f t="shared" si="195"/>
        <v>0</v>
      </c>
      <c r="AS895" s="2">
        <f t="shared" si="196"/>
        <v>0</v>
      </c>
      <c r="AT895" s="2">
        <f t="shared" si="197"/>
        <v>0</v>
      </c>
      <c r="AU895" s="9">
        <f t="shared" si="198"/>
        <v>0</v>
      </c>
    </row>
    <row r="896" spans="1:47" s="202" customFormat="1">
      <c r="A896" s="272"/>
      <c r="B896" s="272"/>
      <c r="C896" s="203"/>
      <c r="D896" s="203"/>
      <c r="E896" s="204"/>
      <c r="F896" s="198"/>
      <c r="G896" s="198"/>
      <c r="H896" s="198"/>
      <c r="I896" s="198"/>
      <c r="J896" s="117"/>
      <c r="K896" s="113"/>
      <c r="L896" s="113"/>
      <c r="M896" s="113"/>
      <c r="N896" s="113"/>
      <c r="O896" s="113"/>
      <c r="P896" s="205"/>
      <c r="Q896" s="2">
        <f t="shared" si="186"/>
        <v>0</v>
      </c>
      <c r="R896" s="2">
        <f>IF(D896='User Input'!$C$1,1,0)</f>
        <v>0</v>
      </c>
      <c r="S896" s="2">
        <f t="shared" si="190"/>
        <v>0</v>
      </c>
      <c r="T896" s="2">
        <f t="shared" si="191"/>
        <v>0</v>
      </c>
      <c r="U896" s="2">
        <f t="shared" si="187"/>
        <v>0</v>
      </c>
      <c r="V896" s="2">
        <f t="shared" si="188"/>
        <v>0</v>
      </c>
      <c r="W896" s="9">
        <f t="shared" si="189"/>
        <v>0</v>
      </c>
      <c r="X896" s="221"/>
      <c r="Y896" s="276"/>
      <c r="Z896" s="207"/>
      <c r="AA896" s="111"/>
      <c r="AB896" s="206"/>
      <c r="AC896" s="198"/>
      <c r="AD896" s="198"/>
      <c r="AE896" s="198"/>
      <c r="AF896" s="198"/>
      <c r="AG896" s="216"/>
      <c r="AH896" s="199"/>
      <c r="AI896" s="197"/>
      <c r="AJ896" s="197"/>
      <c r="AK896" s="113"/>
      <c r="AL896" s="113"/>
      <c r="AM896" s="113"/>
      <c r="AN896" s="2">
        <f t="shared" si="192"/>
        <v>0</v>
      </c>
      <c r="AO896" s="2">
        <f t="shared" si="193"/>
        <v>0</v>
      </c>
      <c r="AP896" s="2">
        <f>IF(AA896='User Input'!$C$1,1,0)</f>
        <v>0</v>
      </c>
      <c r="AQ896" s="2">
        <f t="shared" si="194"/>
        <v>0</v>
      </c>
      <c r="AR896" s="2">
        <f t="shared" si="195"/>
        <v>0</v>
      </c>
      <c r="AS896" s="2">
        <f t="shared" si="196"/>
        <v>0</v>
      </c>
      <c r="AT896" s="2">
        <f t="shared" si="197"/>
        <v>0</v>
      </c>
      <c r="AU896" s="9">
        <f t="shared" si="198"/>
        <v>0</v>
      </c>
    </row>
    <row r="897" spans="1:47" s="202" customFormat="1">
      <c r="A897" s="272"/>
      <c r="B897" s="272"/>
      <c r="C897" s="203"/>
      <c r="D897" s="203"/>
      <c r="E897" s="204"/>
      <c r="F897" s="198"/>
      <c r="G897" s="198"/>
      <c r="H897" s="198"/>
      <c r="I897" s="198"/>
      <c r="J897" s="117"/>
      <c r="K897" s="113"/>
      <c r="L897" s="113"/>
      <c r="M897" s="113"/>
      <c r="N897" s="113"/>
      <c r="O897" s="113"/>
      <c r="P897" s="205"/>
      <c r="Q897" s="2">
        <f t="shared" si="186"/>
        <v>0</v>
      </c>
      <c r="R897" s="2">
        <f>IF(D897='User Input'!$C$1,1,0)</f>
        <v>0</v>
      </c>
      <c r="S897" s="2">
        <f t="shared" si="190"/>
        <v>0</v>
      </c>
      <c r="T897" s="2">
        <f t="shared" si="191"/>
        <v>0</v>
      </c>
      <c r="U897" s="2">
        <f t="shared" si="187"/>
        <v>0</v>
      </c>
      <c r="V897" s="2">
        <f t="shared" si="188"/>
        <v>0</v>
      </c>
      <c r="W897" s="9">
        <f t="shared" si="189"/>
        <v>0</v>
      </c>
      <c r="X897" s="221"/>
      <c r="Y897" s="276"/>
      <c r="Z897" s="207"/>
      <c r="AA897" s="111"/>
      <c r="AB897" s="206"/>
      <c r="AC897" s="198"/>
      <c r="AD897" s="198"/>
      <c r="AE897" s="198"/>
      <c r="AF897" s="198"/>
      <c r="AG897" s="216"/>
      <c r="AH897" s="199"/>
      <c r="AI897" s="197"/>
      <c r="AJ897" s="197"/>
      <c r="AK897" s="113"/>
      <c r="AL897" s="113"/>
      <c r="AM897" s="113"/>
      <c r="AN897" s="2">
        <f t="shared" si="192"/>
        <v>0</v>
      </c>
      <c r="AO897" s="2">
        <f t="shared" si="193"/>
        <v>0</v>
      </c>
      <c r="AP897" s="2">
        <f>IF(AA897='User Input'!$C$1,1,0)</f>
        <v>0</v>
      </c>
      <c r="AQ897" s="2">
        <f t="shared" si="194"/>
        <v>0</v>
      </c>
      <c r="AR897" s="2">
        <f t="shared" si="195"/>
        <v>0</v>
      </c>
      <c r="AS897" s="2">
        <f t="shared" si="196"/>
        <v>0</v>
      </c>
      <c r="AT897" s="2">
        <f t="shared" si="197"/>
        <v>0</v>
      </c>
      <c r="AU897" s="9">
        <f t="shared" si="198"/>
        <v>0</v>
      </c>
    </row>
    <row r="898" spans="1:47" s="202" customFormat="1">
      <c r="A898" s="272"/>
      <c r="B898" s="272"/>
      <c r="C898" s="203"/>
      <c r="D898" s="203"/>
      <c r="E898" s="204"/>
      <c r="F898" s="198"/>
      <c r="G898" s="198"/>
      <c r="H898" s="198"/>
      <c r="I898" s="198"/>
      <c r="J898" s="117"/>
      <c r="K898" s="113"/>
      <c r="L898" s="113"/>
      <c r="M898" s="113"/>
      <c r="N898" s="113"/>
      <c r="O898" s="113"/>
      <c r="P898" s="205"/>
      <c r="Q898" s="2">
        <f t="shared" si="186"/>
        <v>0</v>
      </c>
      <c r="R898" s="2">
        <f>IF(D898='User Input'!$C$1,1,0)</f>
        <v>0</v>
      </c>
      <c r="S898" s="2">
        <f t="shared" si="190"/>
        <v>0</v>
      </c>
      <c r="T898" s="2">
        <f t="shared" si="191"/>
        <v>0</v>
      </c>
      <c r="U898" s="2">
        <f t="shared" si="187"/>
        <v>0</v>
      </c>
      <c r="V898" s="2">
        <f t="shared" si="188"/>
        <v>0</v>
      </c>
      <c r="W898" s="9">
        <f t="shared" si="189"/>
        <v>0</v>
      </c>
      <c r="X898" s="221"/>
      <c r="Y898" s="276"/>
      <c r="Z898" s="207"/>
      <c r="AA898" s="111"/>
      <c r="AB898" s="206"/>
      <c r="AC898" s="198"/>
      <c r="AD898" s="198"/>
      <c r="AE898" s="198"/>
      <c r="AF898" s="198"/>
      <c r="AG898" s="216"/>
      <c r="AH898" s="199"/>
      <c r="AI898" s="197"/>
      <c r="AJ898" s="197"/>
      <c r="AK898" s="113"/>
      <c r="AL898" s="113"/>
      <c r="AM898" s="113"/>
      <c r="AN898" s="2">
        <f t="shared" si="192"/>
        <v>0</v>
      </c>
      <c r="AO898" s="2">
        <f t="shared" si="193"/>
        <v>0</v>
      </c>
      <c r="AP898" s="2">
        <f>IF(AA898='User Input'!$C$1,1,0)</f>
        <v>0</v>
      </c>
      <c r="AQ898" s="2">
        <f t="shared" si="194"/>
        <v>0</v>
      </c>
      <c r="AR898" s="2">
        <f t="shared" si="195"/>
        <v>0</v>
      </c>
      <c r="AS898" s="2">
        <f t="shared" si="196"/>
        <v>0</v>
      </c>
      <c r="AT898" s="2">
        <f t="shared" si="197"/>
        <v>0</v>
      </c>
      <c r="AU898" s="9">
        <f t="shared" si="198"/>
        <v>0</v>
      </c>
    </row>
    <row r="899" spans="1:47" s="202" customFormat="1">
      <c r="A899" s="272"/>
      <c r="B899" s="272"/>
      <c r="C899" s="203"/>
      <c r="D899" s="203"/>
      <c r="E899" s="204"/>
      <c r="F899" s="198"/>
      <c r="G899" s="198"/>
      <c r="H899" s="198"/>
      <c r="I899" s="198"/>
      <c r="J899" s="117"/>
      <c r="K899" s="113"/>
      <c r="L899" s="113"/>
      <c r="M899" s="113"/>
      <c r="N899" s="113"/>
      <c r="O899" s="113"/>
      <c r="P899" s="205"/>
      <c r="Q899" s="2">
        <f t="shared" ref="Q899:Q962" si="199">P899*K899</f>
        <v>0</v>
      </c>
      <c r="R899" s="2">
        <f>IF(D899='User Input'!$C$1,1,0)</f>
        <v>0</v>
      </c>
      <c r="S899" s="2">
        <f t="shared" si="190"/>
        <v>0</v>
      </c>
      <c r="T899" s="2">
        <f t="shared" si="191"/>
        <v>0</v>
      </c>
      <c r="U899" s="2">
        <f t="shared" ref="U899:U962" si="200">C899</f>
        <v>0</v>
      </c>
      <c r="V899" s="2">
        <f t="shared" ref="V899:V962" si="201">E899</f>
        <v>0</v>
      </c>
      <c r="W899" s="9">
        <f t="shared" ref="W899:W962" si="202">J899</f>
        <v>0</v>
      </c>
      <c r="X899" s="221"/>
      <c r="Y899" s="276"/>
      <c r="Z899" s="207"/>
      <c r="AA899" s="111"/>
      <c r="AB899" s="206"/>
      <c r="AC899" s="198"/>
      <c r="AD899" s="198"/>
      <c r="AE899" s="198"/>
      <c r="AF899" s="198"/>
      <c r="AG899" s="216"/>
      <c r="AH899" s="199"/>
      <c r="AI899" s="197"/>
      <c r="AJ899" s="197"/>
      <c r="AK899" s="113"/>
      <c r="AL899" s="113"/>
      <c r="AM899" s="113"/>
      <c r="AN899" s="2">
        <f t="shared" si="192"/>
        <v>0</v>
      </c>
      <c r="AO899" s="2">
        <f t="shared" si="193"/>
        <v>0</v>
      </c>
      <c r="AP899" s="2">
        <f>IF(AA899='User Input'!$C$1,1,0)</f>
        <v>0</v>
      </c>
      <c r="AQ899" s="2">
        <f t="shared" si="194"/>
        <v>0</v>
      </c>
      <c r="AR899" s="2">
        <f t="shared" si="195"/>
        <v>0</v>
      </c>
      <c r="AS899" s="2">
        <f t="shared" si="196"/>
        <v>0</v>
      </c>
      <c r="AT899" s="2">
        <f t="shared" si="197"/>
        <v>0</v>
      </c>
      <c r="AU899" s="9">
        <f t="shared" si="198"/>
        <v>0</v>
      </c>
    </row>
    <row r="900" spans="1:47" s="202" customFormat="1">
      <c r="A900" s="272"/>
      <c r="B900" s="272"/>
      <c r="C900" s="203"/>
      <c r="D900" s="203"/>
      <c r="E900" s="204"/>
      <c r="F900" s="198"/>
      <c r="G900" s="198"/>
      <c r="H900" s="198"/>
      <c r="I900" s="198"/>
      <c r="J900" s="117"/>
      <c r="K900" s="113"/>
      <c r="L900" s="113"/>
      <c r="M900" s="113"/>
      <c r="N900" s="113"/>
      <c r="O900" s="113"/>
      <c r="P900" s="205"/>
      <c r="Q900" s="2">
        <f t="shared" si="199"/>
        <v>0</v>
      </c>
      <c r="R900" s="2">
        <f>IF(D900='User Input'!$C$1,1,0)</f>
        <v>0</v>
      </c>
      <c r="S900" s="2">
        <f t="shared" ref="S900:S963" si="203">R900+S899</f>
        <v>0</v>
      </c>
      <c r="T900" s="2">
        <f t="shared" ref="T900:T963" si="204">IF(S900=S899,0,S900)</f>
        <v>0</v>
      </c>
      <c r="U900" s="2">
        <f t="shared" si="200"/>
        <v>0</v>
      </c>
      <c r="V900" s="2">
        <f t="shared" si="201"/>
        <v>0</v>
      </c>
      <c r="W900" s="9">
        <f t="shared" si="202"/>
        <v>0</v>
      </c>
      <c r="X900" s="221"/>
      <c r="Y900" s="276"/>
      <c r="Z900" s="207"/>
      <c r="AA900" s="111"/>
      <c r="AB900" s="206"/>
      <c r="AC900" s="198"/>
      <c r="AD900" s="198"/>
      <c r="AE900" s="198"/>
      <c r="AF900" s="198"/>
      <c r="AG900" s="216"/>
      <c r="AH900" s="199"/>
      <c r="AI900" s="197"/>
      <c r="AJ900" s="197"/>
      <c r="AK900" s="113"/>
      <c r="AL900" s="113"/>
      <c r="AM900" s="113"/>
      <c r="AN900" s="2">
        <f t="shared" ref="AN900:AN963" si="205">AI900*AH900</f>
        <v>0</v>
      </c>
      <c r="AO900" s="2">
        <f t="shared" ref="AO900:AO963" si="206">AJ900*AH900</f>
        <v>0</v>
      </c>
      <c r="AP900" s="2">
        <f>IF(AA900='User Input'!$C$1,1,0)</f>
        <v>0</v>
      </c>
      <c r="AQ900" s="2">
        <f t="shared" si="194"/>
        <v>0</v>
      </c>
      <c r="AR900" s="2">
        <f t="shared" si="195"/>
        <v>0</v>
      </c>
      <c r="AS900" s="2">
        <f t="shared" si="196"/>
        <v>0</v>
      </c>
      <c r="AT900" s="2">
        <f t="shared" si="197"/>
        <v>0</v>
      </c>
      <c r="AU900" s="9">
        <f t="shared" si="198"/>
        <v>0</v>
      </c>
    </row>
    <row r="901" spans="1:47" s="202" customFormat="1">
      <c r="A901" s="272"/>
      <c r="B901" s="272"/>
      <c r="C901" s="203"/>
      <c r="D901" s="203"/>
      <c r="E901" s="204"/>
      <c r="F901" s="198"/>
      <c r="G901" s="198"/>
      <c r="H901" s="198"/>
      <c r="I901" s="198"/>
      <c r="J901" s="117"/>
      <c r="K901" s="113"/>
      <c r="L901" s="113"/>
      <c r="M901" s="113"/>
      <c r="N901" s="113"/>
      <c r="O901" s="113"/>
      <c r="P901" s="205"/>
      <c r="Q901" s="2">
        <f t="shared" si="199"/>
        <v>0</v>
      </c>
      <c r="R901" s="2">
        <f>IF(D901='User Input'!$C$1,1,0)</f>
        <v>0</v>
      </c>
      <c r="S901" s="2">
        <f t="shared" si="203"/>
        <v>0</v>
      </c>
      <c r="T901" s="2">
        <f t="shared" si="204"/>
        <v>0</v>
      </c>
      <c r="U901" s="2">
        <f t="shared" si="200"/>
        <v>0</v>
      </c>
      <c r="V901" s="2">
        <f t="shared" si="201"/>
        <v>0</v>
      </c>
      <c r="W901" s="9">
        <f t="shared" si="202"/>
        <v>0</v>
      </c>
      <c r="X901" s="221"/>
      <c r="Y901" s="276"/>
      <c r="Z901" s="207"/>
      <c r="AA901" s="111"/>
      <c r="AB901" s="206"/>
      <c r="AC901" s="198"/>
      <c r="AD901" s="198"/>
      <c r="AE901" s="198"/>
      <c r="AF901" s="198"/>
      <c r="AG901" s="216"/>
      <c r="AH901" s="199"/>
      <c r="AI901" s="197"/>
      <c r="AJ901" s="197"/>
      <c r="AK901" s="113"/>
      <c r="AL901" s="113"/>
      <c r="AM901" s="113"/>
      <c r="AN901" s="2">
        <f t="shared" si="205"/>
        <v>0</v>
      </c>
      <c r="AO901" s="2">
        <f t="shared" si="206"/>
        <v>0</v>
      </c>
      <c r="AP901" s="2">
        <f>IF(AA901='User Input'!$C$1,1,0)</f>
        <v>0</v>
      </c>
      <c r="AQ901" s="2">
        <f t="shared" si="194"/>
        <v>0</v>
      </c>
      <c r="AR901" s="2">
        <f t="shared" si="195"/>
        <v>0</v>
      </c>
      <c r="AS901" s="2">
        <f t="shared" si="196"/>
        <v>0</v>
      </c>
      <c r="AT901" s="2">
        <f t="shared" si="197"/>
        <v>0</v>
      </c>
      <c r="AU901" s="9">
        <f t="shared" si="198"/>
        <v>0</v>
      </c>
    </row>
    <row r="902" spans="1:47" s="202" customFormat="1">
      <c r="A902" s="272"/>
      <c r="B902" s="272"/>
      <c r="C902" s="203"/>
      <c r="D902" s="203"/>
      <c r="E902" s="204"/>
      <c r="F902" s="198"/>
      <c r="G902" s="198"/>
      <c r="H902" s="198"/>
      <c r="I902" s="198"/>
      <c r="J902" s="117"/>
      <c r="K902" s="113"/>
      <c r="L902" s="113"/>
      <c r="M902" s="113"/>
      <c r="N902" s="113"/>
      <c r="O902" s="113"/>
      <c r="P902" s="205"/>
      <c r="Q902" s="2">
        <f t="shared" si="199"/>
        <v>0</v>
      </c>
      <c r="R902" s="2">
        <f>IF(D902='User Input'!$C$1,1,0)</f>
        <v>0</v>
      </c>
      <c r="S902" s="2">
        <f t="shared" si="203"/>
        <v>0</v>
      </c>
      <c r="T902" s="2">
        <f t="shared" si="204"/>
        <v>0</v>
      </c>
      <c r="U902" s="2">
        <f t="shared" si="200"/>
        <v>0</v>
      </c>
      <c r="V902" s="2">
        <f t="shared" si="201"/>
        <v>0</v>
      </c>
      <c r="W902" s="9">
        <f t="shared" si="202"/>
        <v>0</v>
      </c>
      <c r="X902" s="221"/>
      <c r="Y902" s="276"/>
      <c r="Z902" s="207"/>
      <c r="AA902" s="111"/>
      <c r="AB902" s="206"/>
      <c r="AC902" s="198"/>
      <c r="AD902" s="198"/>
      <c r="AE902" s="198"/>
      <c r="AF902" s="198"/>
      <c r="AG902" s="216"/>
      <c r="AH902" s="199"/>
      <c r="AI902" s="197"/>
      <c r="AJ902" s="197"/>
      <c r="AK902" s="113"/>
      <c r="AL902" s="113"/>
      <c r="AM902" s="113"/>
      <c r="AN902" s="2">
        <f t="shared" si="205"/>
        <v>0</v>
      </c>
      <c r="AO902" s="2">
        <f t="shared" si="206"/>
        <v>0</v>
      </c>
      <c r="AP902" s="2">
        <f>IF(AA902='User Input'!$C$1,1,0)</f>
        <v>0</v>
      </c>
      <c r="AQ902" s="2">
        <f t="shared" si="194"/>
        <v>0</v>
      </c>
      <c r="AR902" s="2">
        <f t="shared" si="195"/>
        <v>0</v>
      </c>
      <c r="AS902" s="2">
        <f t="shared" si="196"/>
        <v>0</v>
      </c>
      <c r="AT902" s="2">
        <f t="shared" si="197"/>
        <v>0</v>
      </c>
      <c r="AU902" s="9">
        <f t="shared" si="198"/>
        <v>0</v>
      </c>
    </row>
    <row r="903" spans="1:47" s="202" customFormat="1">
      <c r="A903" s="272"/>
      <c r="B903" s="272"/>
      <c r="C903" s="203"/>
      <c r="D903" s="203"/>
      <c r="E903" s="204"/>
      <c r="F903" s="198"/>
      <c r="G903" s="198"/>
      <c r="H903" s="198"/>
      <c r="I903" s="198"/>
      <c r="J903" s="117"/>
      <c r="K903" s="113"/>
      <c r="L903" s="113"/>
      <c r="M903" s="113"/>
      <c r="N903" s="113"/>
      <c r="O903" s="113"/>
      <c r="P903" s="205"/>
      <c r="Q903" s="2">
        <f t="shared" si="199"/>
        <v>0</v>
      </c>
      <c r="R903" s="2">
        <f>IF(D903='User Input'!$C$1,1,0)</f>
        <v>0</v>
      </c>
      <c r="S903" s="2">
        <f t="shared" si="203"/>
        <v>0</v>
      </c>
      <c r="T903" s="2">
        <f t="shared" si="204"/>
        <v>0</v>
      </c>
      <c r="U903" s="2">
        <f t="shared" si="200"/>
        <v>0</v>
      </c>
      <c r="V903" s="2">
        <f t="shared" si="201"/>
        <v>0</v>
      </c>
      <c r="W903" s="9">
        <f t="shared" si="202"/>
        <v>0</v>
      </c>
      <c r="X903" s="221"/>
      <c r="Y903" s="276"/>
      <c r="Z903" s="207"/>
      <c r="AA903" s="111"/>
      <c r="AB903" s="206"/>
      <c r="AC903" s="198"/>
      <c r="AD903" s="198"/>
      <c r="AE903" s="198"/>
      <c r="AF903" s="198"/>
      <c r="AG903" s="216"/>
      <c r="AH903" s="199"/>
      <c r="AI903" s="197"/>
      <c r="AJ903" s="197"/>
      <c r="AK903" s="113"/>
      <c r="AL903" s="113"/>
      <c r="AM903" s="113"/>
      <c r="AN903" s="2">
        <f t="shared" si="205"/>
        <v>0</v>
      </c>
      <c r="AO903" s="2">
        <f t="shared" si="206"/>
        <v>0</v>
      </c>
      <c r="AP903" s="2">
        <f>IF(AA903='User Input'!$C$1,1,0)</f>
        <v>0</v>
      </c>
      <c r="AQ903" s="2">
        <f t="shared" si="194"/>
        <v>0</v>
      </c>
      <c r="AR903" s="2">
        <f t="shared" si="195"/>
        <v>0</v>
      </c>
      <c r="AS903" s="2">
        <f t="shared" si="196"/>
        <v>0</v>
      </c>
      <c r="AT903" s="2">
        <f t="shared" si="197"/>
        <v>0</v>
      </c>
      <c r="AU903" s="9">
        <f t="shared" si="198"/>
        <v>0</v>
      </c>
    </row>
    <row r="904" spans="1:47" s="202" customFormat="1">
      <c r="A904" s="272"/>
      <c r="B904" s="272"/>
      <c r="C904" s="203"/>
      <c r="D904" s="203"/>
      <c r="E904" s="204"/>
      <c r="F904" s="198"/>
      <c r="G904" s="198"/>
      <c r="H904" s="198"/>
      <c r="I904" s="198"/>
      <c r="J904" s="117"/>
      <c r="K904" s="113"/>
      <c r="L904" s="113"/>
      <c r="M904" s="113"/>
      <c r="N904" s="113"/>
      <c r="O904" s="113"/>
      <c r="P904" s="205"/>
      <c r="Q904" s="2">
        <f t="shared" si="199"/>
        <v>0</v>
      </c>
      <c r="R904" s="2">
        <f>IF(D904='User Input'!$C$1,1,0)</f>
        <v>0</v>
      </c>
      <c r="S904" s="2">
        <f t="shared" si="203"/>
        <v>0</v>
      </c>
      <c r="T904" s="2">
        <f t="shared" si="204"/>
        <v>0</v>
      </c>
      <c r="U904" s="2">
        <f t="shared" si="200"/>
        <v>0</v>
      </c>
      <c r="V904" s="2">
        <f t="shared" si="201"/>
        <v>0</v>
      </c>
      <c r="W904" s="9">
        <f t="shared" si="202"/>
        <v>0</v>
      </c>
      <c r="X904" s="221"/>
      <c r="Y904" s="276"/>
      <c r="Z904" s="207"/>
      <c r="AA904" s="111"/>
      <c r="AB904" s="206"/>
      <c r="AC904" s="198"/>
      <c r="AD904" s="198"/>
      <c r="AE904" s="198"/>
      <c r="AF904" s="198"/>
      <c r="AG904" s="216"/>
      <c r="AH904" s="199"/>
      <c r="AI904" s="197"/>
      <c r="AJ904" s="197"/>
      <c r="AK904" s="113"/>
      <c r="AL904" s="113"/>
      <c r="AM904" s="113"/>
      <c r="AN904" s="2">
        <f t="shared" si="205"/>
        <v>0</v>
      </c>
      <c r="AO904" s="2">
        <f t="shared" si="206"/>
        <v>0</v>
      </c>
      <c r="AP904" s="2">
        <f>IF(AA904='User Input'!$C$1,1,0)</f>
        <v>0</v>
      </c>
      <c r="AQ904" s="2">
        <f t="shared" si="194"/>
        <v>0</v>
      </c>
      <c r="AR904" s="2">
        <f t="shared" si="195"/>
        <v>0</v>
      </c>
      <c r="AS904" s="2">
        <f t="shared" si="196"/>
        <v>0</v>
      </c>
      <c r="AT904" s="2">
        <f t="shared" si="197"/>
        <v>0</v>
      </c>
      <c r="AU904" s="9">
        <f t="shared" si="198"/>
        <v>0</v>
      </c>
    </row>
    <row r="905" spans="1:47" s="202" customFormat="1">
      <c r="A905" s="272"/>
      <c r="B905" s="272"/>
      <c r="C905" s="203"/>
      <c r="D905" s="203"/>
      <c r="E905" s="204"/>
      <c r="F905" s="198"/>
      <c r="G905" s="198"/>
      <c r="H905" s="198"/>
      <c r="I905" s="198"/>
      <c r="J905" s="117"/>
      <c r="K905" s="113"/>
      <c r="L905" s="113"/>
      <c r="M905" s="113"/>
      <c r="N905" s="113"/>
      <c r="O905" s="113"/>
      <c r="P905" s="205"/>
      <c r="Q905" s="2">
        <f t="shared" si="199"/>
        <v>0</v>
      </c>
      <c r="R905" s="2">
        <f>IF(D905='User Input'!$C$1,1,0)</f>
        <v>0</v>
      </c>
      <c r="S905" s="2">
        <f t="shared" si="203"/>
        <v>0</v>
      </c>
      <c r="T905" s="2">
        <f t="shared" si="204"/>
        <v>0</v>
      </c>
      <c r="U905" s="2">
        <f t="shared" si="200"/>
        <v>0</v>
      </c>
      <c r="V905" s="2">
        <f t="shared" si="201"/>
        <v>0</v>
      </c>
      <c r="W905" s="9">
        <f t="shared" si="202"/>
        <v>0</v>
      </c>
      <c r="X905" s="221"/>
      <c r="Y905" s="276"/>
      <c r="Z905" s="207"/>
      <c r="AA905" s="111"/>
      <c r="AB905" s="206"/>
      <c r="AC905" s="198"/>
      <c r="AD905" s="198"/>
      <c r="AE905" s="198"/>
      <c r="AF905" s="198"/>
      <c r="AG905" s="216"/>
      <c r="AH905" s="199"/>
      <c r="AI905" s="197"/>
      <c r="AJ905" s="197"/>
      <c r="AK905" s="113"/>
      <c r="AL905" s="113"/>
      <c r="AM905" s="113"/>
      <c r="AN905" s="2">
        <f t="shared" si="205"/>
        <v>0</v>
      </c>
      <c r="AO905" s="2">
        <f t="shared" si="206"/>
        <v>0</v>
      </c>
      <c r="AP905" s="2">
        <f>IF(AA905='User Input'!$C$1,1,0)</f>
        <v>0</v>
      </c>
      <c r="AQ905" s="2">
        <f t="shared" si="194"/>
        <v>0</v>
      </c>
      <c r="AR905" s="2">
        <f t="shared" si="195"/>
        <v>0</v>
      </c>
      <c r="AS905" s="2">
        <f t="shared" si="196"/>
        <v>0</v>
      </c>
      <c r="AT905" s="2">
        <f t="shared" si="197"/>
        <v>0</v>
      </c>
      <c r="AU905" s="9">
        <f t="shared" si="198"/>
        <v>0</v>
      </c>
    </row>
    <row r="906" spans="1:47" s="202" customFormat="1">
      <c r="A906" s="272"/>
      <c r="B906" s="272"/>
      <c r="C906" s="203"/>
      <c r="D906" s="203"/>
      <c r="E906" s="204"/>
      <c r="F906" s="198"/>
      <c r="G906" s="198"/>
      <c r="H906" s="198"/>
      <c r="I906" s="198"/>
      <c r="J906" s="117"/>
      <c r="K906" s="113"/>
      <c r="L906" s="113"/>
      <c r="M906" s="113"/>
      <c r="N906" s="113"/>
      <c r="O906" s="113"/>
      <c r="P906" s="205"/>
      <c r="Q906" s="2">
        <f t="shared" si="199"/>
        <v>0</v>
      </c>
      <c r="R906" s="2">
        <f>IF(D906='User Input'!$C$1,1,0)</f>
        <v>0</v>
      </c>
      <c r="S906" s="2">
        <f t="shared" si="203"/>
        <v>0</v>
      </c>
      <c r="T906" s="2">
        <f t="shared" si="204"/>
        <v>0</v>
      </c>
      <c r="U906" s="2">
        <f t="shared" si="200"/>
        <v>0</v>
      </c>
      <c r="V906" s="2">
        <f t="shared" si="201"/>
        <v>0</v>
      </c>
      <c r="W906" s="9">
        <f t="shared" si="202"/>
        <v>0</v>
      </c>
      <c r="X906" s="221"/>
      <c r="Y906" s="276"/>
      <c r="Z906" s="207"/>
      <c r="AA906" s="111"/>
      <c r="AB906" s="206"/>
      <c r="AC906" s="198"/>
      <c r="AD906" s="198"/>
      <c r="AE906" s="198"/>
      <c r="AF906" s="198"/>
      <c r="AG906" s="216"/>
      <c r="AH906" s="199"/>
      <c r="AI906" s="197"/>
      <c r="AJ906" s="197"/>
      <c r="AK906" s="113"/>
      <c r="AL906" s="113"/>
      <c r="AM906" s="113"/>
      <c r="AN906" s="2">
        <f t="shared" si="205"/>
        <v>0</v>
      </c>
      <c r="AO906" s="2">
        <f t="shared" si="206"/>
        <v>0</v>
      </c>
      <c r="AP906" s="2">
        <f>IF(AA906='User Input'!$C$1,1,0)</f>
        <v>0</v>
      </c>
      <c r="AQ906" s="2">
        <f t="shared" si="194"/>
        <v>0</v>
      </c>
      <c r="AR906" s="2">
        <f t="shared" si="195"/>
        <v>0</v>
      </c>
      <c r="AS906" s="2">
        <f t="shared" si="196"/>
        <v>0</v>
      </c>
      <c r="AT906" s="2">
        <f t="shared" si="197"/>
        <v>0</v>
      </c>
      <c r="AU906" s="9">
        <f t="shared" si="198"/>
        <v>0</v>
      </c>
    </row>
    <row r="907" spans="1:47" s="202" customFormat="1">
      <c r="A907" s="272"/>
      <c r="B907" s="272"/>
      <c r="C907" s="203"/>
      <c r="D907" s="203"/>
      <c r="E907" s="204"/>
      <c r="F907" s="198"/>
      <c r="G907" s="198"/>
      <c r="H907" s="198"/>
      <c r="I907" s="198"/>
      <c r="J907" s="117"/>
      <c r="K907" s="113"/>
      <c r="L907" s="113"/>
      <c r="M907" s="113"/>
      <c r="N907" s="113"/>
      <c r="O907" s="113"/>
      <c r="P907" s="205"/>
      <c r="Q907" s="2">
        <f t="shared" si="199"/>
        <v>0</v>
      </c>
      <c r="R907" s="2">
        <f>IF(D907='User Input'!$C$1,1,0)</f>
        <v>0</v>
      </c>
      <c r="S907" s="2">
        <f t="shared" si="203"/>
        <v>0</v>
      </c>
      <c r="T907" s="2">
        <f t="shared" si="204"/>
        <v>0</v>
      </c>
      <c r="U907" s="2">
        <f t="shared" si="200"/>
        <v>0</v>
      </c>
      <c r="V907" s="2">
        <f t="shared" si="201"/>
        <v>0</v>
      </c>
      <c r="W907" s="9">
        <f t="shared" si="202"/>
        <v>0</v>
      </c>
      <c r="X907" s="221"/>
      <c r="Y907" s="276"/>
      <c r="Z907" s="207"/>
      <c r="AA907" s="111"/>
      <c r="AB907" s="206"/>
      <c r="AC907" s="198"/>
      <c r="AD907" s="198"/>
      <c r="AE907" s="198"/>
      <c r="AF907" s="198"/>
      <c r="AG907" s="216"/>
      <c r="AH907" s="199"/>
      <c r="AI907" s="197"/>
      <c r="AJ907" s="197"/>
      <c r="AK907" s="113"/>
      <c r="AL907" s="113"/>
      <c r="AM907" s="113"/>
      <c r="AN907" s="2">
        <f t="shared" si="205"/>
        <v>0</v>
      </c>
      <c r="AO907" s="2">
        <f t="shared" si="206"/>
        <v>0</v>
      </c>
      <c r="AP907" s="2">
        <f>IF(AA907='User Input'!$C$1,1,0)</f>
        <v>0</v>
      </c>
      <c r="AQ907" s="2">
        <f t="shared" si="194"/>
        <v>0</v>
      </c>
      <c r="AR907" s="2">
        <f t="shared" si="195"/>
        <v>0</v>
      </c>
      <c r="AS907" s="2">
        <f t="shared" si="196"/>
        <v>0</v>
      </c>
      <c r="AT907" s="2">
        <f t="shared" si="197"/>
        <v>0</v>
      </c>
      <c r="AU907" s="9">
        <f t="shared" si="198"/>
        <v>0</v>
      </c>
    </row>
    <row r="908" spans="1:47" s="202" customFormat="1">
      <c r="A908" s="272"/>
      <c r="B908" s="272"/>
      <c r="C908" s="203"/>
      <c r="D908" s="203"/>
      <c r="E908" s="204"/>
      <c r="F908" s="198"/>
      <c r="G908" s="198"/>
      <c r="H908" s="198"/>
      <c r="I908" s="198"/>
      <c r="J908" s="117"/>
      <c r="K908" s="113"/>
      <c r="L908" s="113"/>
      <c r="M908" s="113"/>
      <c r="N908" s="113"/>
      <c r="O908" s="113"/>
      <c r="P908" s="205"/>
      <c r="Q908" s="2">
        <f t="shared" si="199"/>
        <v>0</v>
      </c>
      <c r="R908" s="2">
        <f>IF(D908='User Input'!$C$1,1,0)</f>
        <v>0</v>
      </c>
      <c r="S908" s="2">
        <f t="shared" si="203"/>
        <v>0</v>
      </c>
      <c r="T908" s="2">
        <f t="shared" si="204"/>
        <v>0</v>
      </c>
      <c r="U908" s="2">
        <f t="shared" si="200"/>
        <v>0</v>
      </c>
      <c r="V908" s="2">
        <f t="shared" si="201"/>
        <v>0</v>
      </c>
      <c r="W908" s="9">
        <f t="shared" si="202"/>
        <v>0</v>
      </c>
      <c r="X908" s="221"/>
      <c r="Y908" s="276"/>
      <c r="Z908" s="207"/>
      <c r="AA908" s="111"/>
      <c r="AB908" s="206"/>
      <c r="AC908" s="198"/>
      <c r="AD908" s="198"/>
      <c r="AE908" s="198"/>
      <c r="AF908" s="198"/>
      <c r="AG908" s="216"/>
      <c r="AH908" s="199"/>
      <c r="AI908" s="197"/>
      <c r="AJ908" s="197"/>
      <c r="AK908" s="113"/>
      <c r="AL908" s="113"/>
      <c r="AM908" s="113"/>
      <c r="AN908" s="2">
        <f t="shared" si="205"/>
        <v>0</v>
      </c>
      <c r="AO908" s="2">
        <f t="shared" si="206"/>
        <v>0</v>
      </c>
      <c r="AP908" s="2">
        <f>IF(AA908='User Input'!$C$1,1,0)</f>
        <v>0</v>
      </c>
      <c r="AQ908" s="2">
        <f t="shared" si="194"/>
        <v>0</v>
      </c>
      <c r="AR908" s="2">
        <f t="shared" si="195"/>
        <v>0</v>
      </c>
      <c r="AS908" s="2">
        <f t="shared" si="196"/>
        <v>0</v>
      </c>
      <c r="AT908" s="2">
        <f t="shared" si="197"/>
        <v>0</v>
      </c>
      <c r="AU908" s="9">
        <f t="shared" si="198"/>
        <v>0</v>
      </c>
    </row>
    <row r="909" spans="1:47" s="202" customFormat="1">
      <c r="A909" s="272"/>
      <c r="B909" s="272"/>
      <c r="C909" s="203"/>
      <c r="D909" s="203"/>
      <c r="E909" s="204"/>
      <c r="F909" s="198"/>
      <c r="G909" s="198"/>
      <c r="H909" s="198"/>
      <c r="I909" s="198"/>
      <c r="J909" s="117"/>
      <c r="K909" s="113"/>
      <c r="L909" s="113"/>
      <c r="M909" s="113"/>
      <c r="N909" s="113"/>
      <c r="O909" s="113"/>
      <c r="P909" s="205"/>
      <c r="Q909" s="2">
        <f t="shared" si="199"/>
        <v>0</v>
      </c>
      <c r="R909" s="2">
        <f>IF(D909='User Input'!$C$1,1,0)</f>
        <v>0</v>
      </c>
      <c r="S909" s="2">
        <f t="shared" si="203"/>
        <v>0</v>
      </c>
      <c r="T909" s="2">
        <f t="shared" si="204"/>
        <v>0</v>
      </c>
      <c r="U909" s="2">
        <f t="shared" si="200"/>
        <v>0</v>
      </c>
      <c r="V909" s="2">
        <f t="shared" si="201"/>
        <v>0</v>
      </c>
      <c r="W909" s="9">
        <f t="shared" si="202"/>
        <v>0</v>
      </c>
      <c r="X909" s="221"/>
      <c r="Y909" s="276"/>
      <c r="Z909" s="207"/>
      <c r="AA909" s="111"/>
      <c r="AB909" s="206"/>
      <c r="AC909" s="198"/>
      <c r="AD909" s="198"/>
      <c r="AE909" s="198"/>
      <c r="AF909" s="198"/>
      <c r="AG909" s="216"/>
      <c r="AH909" s="199"/>
      <c r="AI909" s="197"/>
      <c r="AJ909" s="197"/>
      <c r="AK909" s="113"/>
      <c r="AL909" s="113"/>
      <c r="AM909" s="113"/>
      <c r="AN909" s="2">
        <f t="shared" si="205"/>
        <v>0</v>
      </c>
      <c r="AO909" s="2">
        <f t="shared" si="206"/>
        <v>0</v>
      </c>
      <c r="AP909" s="2">
        <f>IF(AA909='User Input'!$C$1,1,0)</f>
        <v>0</v>
      </c>
      <c r="AQ909" s="2">
        <f t="shared" si="194"/>
        <v>0</v>
      </c>
      <c r="AR909" s="2">
        <f t="shared" si="195"/>
        <v>0</v>
      </c>
      <c r="AS909" s="2">
        <f t="shared" si="196"/>
        <v>0</v>
      </c>
      <c r="AT909" s="2">
        <f t="shared" si="197"/>
        <v>0</v>
      </c>
      <c r="AU909" s="9">
        <f t="shared" si="198"/>
        <v>0</v>
      </c>
    </row>
    <row r="910" spans="1:47" s="202" customFormat="1">
      <c r="A910" s="272"/>
      <c r="B910" s="272"/>
      <c r="C910" s="203"/>
      <c r="D910" s="203"/>
      <c r="E910" s="204"/>
      <c r="F910" s="198"/>
      <c r="G910" s="198"/>
      <c r="H910" s="198"/>
      <c r="I910" s="198"/>
      <c r="J910" s="117"/>
      <c r="K910" s="113"/>
      <c r="L910" s="113"/>
      <c r="M910" s="113"/>
      <c r="N910" s="113"/>
      <c r="O910" s="113"/>
      <c r="P910" s="205"/>
      <c r="Q910" s="2">
        <f t="shared" si="199"/>
        <v>0</v>
      </c>
      <c r="R910" s="2">
        <f>IF(D910='User Input'!$C$1,1,0)</f>
        <v>0</v>
      </c>
      <c r="S910" s="2">
        <f t="shared" si="203"/>
        <v>0</v>
      </c>
      <c r="T910" s="2">
        <f t="shared" si="204"/>
        <v>0</v>
      </c>
      <c r="U910" s="2">
        <f t="shared" si="200"/>
        <v>0</v>
      </c>
      <c r="V910" s="2">
        <f t="shared" si="201"/>
        <v>0</v>
      </c>
      <c r="W910" s="9">
        <f t="shared" si="202"/>
        <v>0</v>
      </c>
      <c r="X910" s="221"/>
      <c r="Y910" s="276"/>
      <c r="Z910" s="207"/>
      <c r="AA910" s="111"/>
      <c r="AB910" s="206"/>
      <c r="AC910" s="198"/>
      <c r="AD910" s="198"/>
      <c r="AE910" s="198"/>
      <c r="AF910" s="198"/>
      <c r="AG910" s="216"/>
      <c r="AH910" s="199"/>
      <c r="AI910" s="197"/>
      <c r="AJ910" s="197"/>
      <c r="AK910" s="113"/>
      <c r="AL910" s="113"/>
      <c r="AM910" s="113"/>
      <c r="AN910" s="2">
        <f t="shared" si="205"/>
        <v>0</v>
      </c>
      <c r="AO910" s="2">
        <f t="shared" si="206"/>
        <v>0</v>
      </c>
      <c r="AP910" s="2">
        <f>IF(AA910='User Input'!$C$1,1,0)</f>
        <v>0</v>
      </c>
      <c r="AQ910" s="2">
        <f t="shared" si="194"/>
        <v>0</v>
      </c>
      <c r="AR910" s="2">
        <f t="shared" si="195"/>
        <v>0</v>
      </c>
      <c r="AS910" s="2">
        <f t="shared" si="196"/>
        <v>0</v>
      </c>
      <c r="AT910" s="2">
        <f t="shared" si="197"/>
        <v>0</v>
      </c>
      <c r="AU910" s="9">
        <f t="shared" si="198"/>
        <v>0</v>
      </c>
    </row>
    <row r="911" spans="1:47" s="202" customFormat="1">
      <c r="A911" s="272"/>
      <c r="B911" s="272"/>
      <c r="C911" s="203"/>
      <c r="D911" s="203"/>
      <c r="E911" s="204"/>
      <c r="F911" s="198"/>
      <c r="G911" s="198"/>
      <c r="H911" s="198"/>
      <c r="I911" s="198"/>
      <c r="J911" s="117"/>
      <c r="K911" s="113"/>
      <c r="L911" s="113"/>
      <c r="M911" s="113"/>
      <c r="N911" s="113"/>
      <c r="O911" s="113"/>
      <c r="P911" s="205"/>
      <c r="Q911" s="2">
        <f t="shared" si="199"/>
        <v>0</v>
      </c>
      <c r="R911" s="2">
        <f>IF(D911='User Input'!$C$1,1,0)</f>
        <v>0</v>
      </c>
      <c r="S911" s="2">
        <f t="shared" si="203"/>
        <v>0</v>
      </c>
      <c r="T911" s="2">
        <f t="shared" si="204"/>
        <v>0</v>
      </c>
      <c r="U911" s="2">
        <f t="shared" si="200"/>
        <v>0</v>
      </c>
      <c r="V911" s="2">
        <f t="shared" si="201"/>
        <v>0</v>
      </c>
      <c r="W911" s="9">
        <f t="shared" si="202"/>
        <v>0</v>
      </c>
      <c r="X911" s="221"/>
      <c r="Y911" s="276"/>
      <c r="Z911" s="207"/>
      <c r="AA911" s="111"/>
      <c r="AB911" s="206"/>
      <c r="AC911" s="198"/>
      <c r="AD911" s="198"/>
      <c r="AE911" s="198"/>
      <c r="AF911" s="198"/>
      <c r="AG911" s="216"/>
      <c r="AH911" s="199"/>
      <c r="AI911" s="197"/>
      <c r="AJ911" s="197"/>
      <c r="AK911" s="113"/>
      <c r="AL911" s="113"/>
      <c r="AM911" s="113"/>
      <c r="AN911" s="2">
        <f t="shared" si="205"/>
        <v>0</v>
      </c>
      <c r="AO911" s="2">
        <f t="shared" si="206"/>
        <v>0</v>
      </c>
      <c r="AP911" s="2">
        <f>IF(AA911='User Input'!$C$1,1,0)</f>
        <v>0</v>
      </c>
      <c r="AQ911" s="2">
        <f t="shared" si="194"/>
        <v>0</v>
      </c>
      <c r="AR911" s="2">
        <f t="shared" si="195"/>
        <v>0</v>
      </c>
      <c r="AS911" s="2">
        <f t="shared" si="196"/>
        <v>0</v>
      </c>
      <c r="AT911" s="2">
        <f t="shared" si="197"/>
        <v>0</v>
      </c>
      <c r="AU911" s="9">
        <f t="shared" si="198"/>
        <v>0</v>
      </c>
    </row>
    <row r="912" spans="1:47" s="202" customFormat="1">
      <c r="A912" s="272"/>
      <c r="B912" s="272"/>
      <c r="C912" s="203"/>
      <c r="D912" s="203"/>
      <c r="E912" s="204"/>
      <c r="F912" s="198"/>
      <c r="G912" s="198"/>
      <c r="H912" s="198"/>
      <c r="I912" s="198"/>
      <c r="J912" s="117"/>
      <c r="K912" s="113"/>
      <c r="L912" s="113"/>
      <c r="M912" s="113"/>
      <c r="N912" s="113"/>
      <c r="O912" s="113"/>
      <c r="P912" s="205"/>
      <c r="Q912" s="2">
        <f t="shared" si="199"/>
        <v>0</v>
      </c>
      <c r="R912" s="2">
        <f>IF(D912='User Input'!$C$1,1,0)</f>
        <v>0</v>
      </c>
      <c r="S912" s="2">
        <f t="shared" si="203"/>
        <v>0</v>
      </c>
      <c r="T912" s="2">
        <f t="shared" si="204"/>
        <v>0</v>
      </c>
      <c r="U912" s="2">
        <f t="shared" si="200"/>
        <v>0</v>
      </c>
      <c r="V912" s="2">
        <f t="shared" si="201"/>
        <v>0</v>
      </c>
      <c r="W912" s="9">
        <f t="shared" si="202"/>
        <v>0</v>
      </c>
      <c r="X912" s="221"/>
      <c r="Y912" s="276"/>
      <c r="Z912" s="207"/>
      <c r="AA912" s="111"/>
      <c r="AB912" s="206"/>
      <c r="AC912" s="198"/>
      <c r="AD912" s="198"/>
      <c r="AE912" s="198"/>
      <c r="AF912" s="198"/>
      <c r="AG912" s="216"/>
      <c r="AH912" s="199"/>
      <c r="AI912" s="197"/>
      <c r="AJ912" s="197"/>
      <c r="AK912" s="113"/>
      <c r="AL912" s="113"/>
      <c r="AM912" s="113"/>
      <c r="AN912" s="2">
        <f t="shared" si="205"/>
        <v>0</v>
      </c>
      <c r="AO912" s="2">
        <f t="shared" si="206"/>
        <v>0</v>
      </c>
      <c r="AP912" s="2">
        <f>IF(AA912='User Input'!$C$1,1,0)</f>
        <v>0</v>
      </c>
      <c r="AQ912" s="2">
        <f t="shared" si="194"/>
        <v>0</v>
      </c>
      <c r="AR912" s="2">
        <f t="shared" si="195"/>
        <v>0</v>
      </c>
      <c r="AS912" s="2">
        <f t="shared" si="196"/>
        <v>0</v>
      </c>
      <c r="AT912" s="2">
        <f t="shared" si="197"/>
        <v>0</v>
      </c>
      <c r="AU912" s="9">
        <f t="shared" si="198"/>
        <v>0</v>
      </c>
    </row>
    <row r="913" spans="1:47" s="202" customFormat="1">
      <c r="A913" s="272"/>
      <c r="B913" s="272"/>
      <c r="C913" s="203"/>
      <c r="D913" s="203"/>
      <c r="E913" s="204"/>
      <c r="F913" s="198"/>
      <c r="G913" s="198"/>
      <c r="H913" s="198"/>
      <c r="I913" s="198"/>
      <c r="J913" s="117"/>
      <c r="K913" s="113"/>
      <c r="L913" s="113"/>
      <c r="M913" s="113"/>
      <c r="N913" s="113"/>
      <c r="O913" s="113"/>
      <c r="P913" s="205"/>
      <c r="Q913" s="2">
        <f t="shared" si="199"/>
        <v>0</v>
      </c>
      <c r="R913" s="2">
        <f>IF(D913='User Input'!$C$1,1,0)</f>
        <v>0</v>
      </c>
      <c r="S913" s="2">
        <f t="shared" si="203"/>
        <v>0</v>
      </c>
      <c r="T913" s="2">
        <f t="shared" si="204"/>
        <v>0</v>
      </c>
      <c r="U913" s="2">
        <f t="shared" si="200"/>
        <v>0</v>
      </c>
      <c r="V913" s="2">
        <f t="shared" si="201"/>
        <v>0</v>
      </c>
      <c r="W913" s="9">
        <f t="shared" si="202"/>
        <v>0</v>
      </c>
      <c r="X913" s="221"/>
      <c r="Y913" s="276"/>
      <c r="Z913" s="207"/>
      <c r="AA913" s="111"/>
      <c r="AB913" s="206"/>
      <c r="AC913" s="198"/>
      <c r="AD913" s="198"/>
      <c r="AE913" s="198"/>
      <c r="AF913" s="198"/>
      <c r="AG913" s="216"/>
      <c r="AH913" s="199"/>
      <c r="AI913" s="197"/>
      <c r="AJ913" s="197"/>
      <c r="AK913" s="113"/>
      <c r="AL913" s="113"/>
      <c r="AM913" s="113"/>
      <c r="AN913" s="2">
        <f t="shared" si="205"/>
        <v>0</v>
      </c>
      <c r="AO913" s="2">
        <f t="shared" si="206"/>
        <v>0</v>
      </c>
      <c r="AP913" s="2">
        <f>IF(AA913='User Input'!$C$1,1,0)</f>
        <v>0</v>
      </c>
      <c r="AQ913" s="2">
        <f t="shared" si="194"/>
        <v>0</v>
      </c>
      <c r="AR913" s="2">
        <f t="shared" si="195"/>
        <v>0</v>
      </c>
      <c r="AS913" s="2">
        <f t="shared" si="196"/>
        <v>0</v>
      </c>
      <c r="AT913" s="2">
        <f t="shared" si="197"/>
        <v>0</v>
      </c>
      <c r="AU913" s="9">
        <f t="shared" si="198"/>
        <v>0</v>
      </c>
    </row>
    <row r="914" spans="1:47" s="202" customFormat="1">
      <c r="A914" s="272"/>
      <c r="B914" s="272"/>
      <c r="C914" s="203"/>
      <c r="D914" s="203"/>
      <c r="E914" s="204"/>
      <c r="F914" s="198"/>
      <c r="G914" s="198"/>
      <c r="H914" s="198"/>
      <c r="I914" s="198"/>
      <c r="J914" s="117"/>
      <c r="K914" s="113"/>
      <c r="L914" s="113"/>
      <c r="M914" s="113"/>
      <c r="N914" s="113"/>
      <c r="O914" s="113"/>
      <c r="P914" s="205"/>
      <c r="Q914" s="2">
        <f t="shared" si="199"/>
        <v>0</v>
      </c>
      <c r="R914" s="2">
        <f>IF(D914='User Input'!$C$1,1,0)</f>
        <v>0</v>
      </c>
      <c r="S914" s="2">
        <f t="shared" si="203"/>
        <v>0</v>
      </c>
      <c r="T914" s="2">
        <f t="shared" si="204"/>
        <v>0</v>
      </c>
      <c r="U914" s="2">
        <f t="shared" si="200"/>
        <v>0</v>
      </c>
      <c r="V914" s="2">
        <f t="shared" si="201"/>
        <v>0</v>
      </c>
      <c r="W914" s="9">
        <f t="shared" si="202"/>
        <v>0</v>
      </c>
      <c r="X914" s="221"/>
      <c r="Y914" s="276"/>
      <c r="Z914" s="207"/>
      <c r="AA914" s="111"/>
      <c r="AB914" s="206"/>
      <c r="AC914" s="198"/>
      <c r="AD914" s="198"/>
      <c r="AE914" s="198"/>
      <c r="AF914" s="198"/>
      <c r="AG914" s="216"/>
      <c r="AH914" s="199"/>
      <c r="AI914" s="197"/>
      <c r="AJ914" s="197"/>
      <c r="AK914" s="113"/>
      <c r="AL914" s="113"/>
      <c r="AM914" s="113"/>
      <c r="AN914" s="2">
        <f t="shared" si="205"/>
        <v>0</v>
      </c>
      <c r="AO914" s="2">
        <f t="shared" si="206"/>
        <v>0</v>
      </c>
      <c r="AP914" s="2">
        <f>IF(AA914='User Input'!$C$1,1,0)</f>
        <v>0</v>
      </c>
      <c r="AQ914" s="2">
        <f t="shared" si="194"/>
        <v>0</v>
      </c>
      <c r="AR914" s="2">
        <f t="shared" si="195"/>
        <v>0</v>
      </c>
      <c r="AS914" s="2">
        <f t="shared" si="196"/>
        <v>0</v>
      </c>
      <c r="AT914" s="2">
        <f t="shared" si="197"/>
        <v>0</v>
      </c>
      <c r="AU914" s="9">
        <f t="shared" si="198"/>
        <v>0</v>
      </c>
    </row>
    <row r="915" spans="1:47" s="202" customFormat="1">
      <c r="A915" s="272"/>
      <c r="B915" s="272"/>
      <c r="C915" s="203"/>
      <c r="D915" s="203"/>
      <c r="E915" s="204"/>
      <c r="F915" s="198"/>
      <c r="G915" s="198"/>
      <c r="H915" s="198"/>
      <c r="I915" s="198"/>
      <c r="J915" s="117"/>
      <c r="K915" s="113"/>
      <c r="L915" s="113"/>
      <c r="M915" s="113"/>
      <c r="N915" s="113"/>
      <c r="O915" s="113"/>
      <c r="P915" s="205"/>
      <c r="Q915" s="2">
        <f t="shared" si="199"/>
        <v>0</v>
      </c>
      <c r="R915" s="2">
        <f>IF(D915='User Input'!$C$1,1,0)</f>
        <v>0</v>
      </c>
      <c r="S915" s="2">
        <f t="shared" si="203"/>
        <v>0</v>
      </c>
      <c r="T915" s="2">
        <f t="shared" si="204"/>
        <v>0</v>
      </c>
      <c r="U915" s="2">
        <f t="shared" si="200"/>
        <v>0</v>
      </c>
      <c r="V915" s="2">
        <f t="shared" si="201"/>
        <v>0</v>
      </c>
      <c r="W915" s="9">
        <f t="shared" si="202"/>
        <v>0</v>
      </c>
      <c r="X915" s="221"/>
      <c r="Y915" s="276"/>
      <c r="Z915" s="209"/>
      <c r="AA915" s="111"/>
      <c r="AB915" s="210"/>
      <c r="AC915" s="211"/>
      <c r="AD915" s="211"/>
      <c r="AE915" s="211"/>
      <c r="AF915" s="211"/>
      <c r="AG915" s="217"/>
      <c r="AH915" s="208"/>
      <c r="AI915" s="200"/>
      <c r="AJ915" s="200"/>
      <c r="AK915" s="201"/>
      <c r="AL915" s="201"/>
      <c r="AM915" s="201"/>
      <c r="AN915" s="2">
        <f t="shared" si="205"/>
        <v>0</v>
      </c>
      <c r="AO915" s="2">
        <f t="shared" si="206"/>
        <v>0</v>
      </c>
      <c r="AP915" s="2">
        <f>IF(AA915='User Input'!$C$1,1,0)</f>
        <v>0</v>
      </c>
      <c r="AQ915" s="2">
        <f t="shared" si="194"/>
        <v>0</v>
      </c>
      <c r="AR915" s="2">
        <f t="shared" si="195"/>
        <v>0</v>
      </c>
      <c r="AS915" s="2">
        <f t="shared" si="196"/>
        <v>0</v>
      </c>
      <c r="AT915" s="2">
        <f t="shared" si="197"/>
        <v>0</v>
      </c>
      <c r="AU915" s="9">
        <f t="shared" si="198"/>
        <v>0</v>
      </c>
    </row>
    <row r="916" spans="1:47" s="202" customFormat="1">
      <c r="A916" s="272"/>
      <c r="B916" s="272"/>
      <c r="C916" s="203"/>
      <c r="D916" s="203"/>
      <c r="E916" s="204"/>
      <c r="F916" s="198"/>
      <c r="G916" s="198"/>
      <c r="H916" s="198"/>
      <c r="I916" s="198"/>
      <c r="J916" s="117"/>
      <c r="K916" s="113"/>
      <c r="L916" s="113"/>
      <c r="M916" s="113"/>
      <c r="N916" s="113"/>
      <c r="O916" s="113"/>
      <c r="P916" s="205"/>
      <c r="Q916" s="2">
        <f t="shared" si="199"/>
        <v>0</v>
      </c>
      <c r="R916" s="2">
        <f>IF(D916='User Input'!$C$1,1,0)</f>
        <v>0</v>
      </c>
      <c r="S916" s="2">
        <f t="shared" si="203"/>
        <v>0</v>
      </c>
      <c r="T916" s="2">
        <f t="shared" si="204"/>
        <v>0</v>
      </c>
      <c r="U916" s="2">
        <f t="shared" si="200"/>
        <v>0</v>
      </c>
      <c r="V916" s="2">
        <f t="shared" si="201"/>
        <v>0</v>
      </c>
      <c r="W916" s="9">
        <f t="shared" si="202"/>
        <v>0</v>
      </c>
      <c r="X916" s="221"/>
      <c r="Y916" s="276"/>
      <c r="Z916" s="207"/>
      <c r="AA916" s="203"/>
      <c r="AB916" s="206"/>
      <c r="AC916" s="198"/>
      <c r="AD916" s="198"/>
      <c r="AE916" s="198"/>
      <c r="AF916" s="198"/>
      <c r="AG916" s="216"/>
      <c r="AH916" s="199"/>
      <c r="AI916" s="197"/>
      <c r="AJ916" s="197"/>
      <c r="AK916" s="113"/>
      <c r="AL916" s="113"/>
      <c r="AM916" s="113"/>
      <c r="AN916" s="2">
        <f t="shared" si="205"/>
        <v>0</v>
      </c>
      <c r="AO916" s="2">
        <f t="shared" si="206"/>
        <v>0</v>
      </c>
      <c r="AP916" s="2">
        <f>IF(AA916='User Input'!$C$1,1,0)</f>
        <v>0</v>
      </c>
      <c r="AQ916" s="2">
        <f t="shared" si="194"/>
        <v>0</v>
      </c>
      <c r="AR916" s="2">
        <f t="shared" si="195"/>
        <v>0</v>
      </c>
      <c r="AS916" s="2">
        <f t="shared" si="196"/>
        <v>0</v>
      </c>
      <c r="AT916" s="2">
        <f t="shared" si="197"/>
        <v>0</v>
      </c>
      <c r="AU916" s="9">
        <f t="shared" si="198"/>
        <v>0</v>
      </c>
    </row>
    <row r="917" spans="1:47" s="202" customFormat="1">
      <c r="A917" s="272"/>
      <c r="B917" s="272"/>
      <c r="C917" s="203"/>
      <c r="D917" s="203"/>
      <c r="E917" s="204"/>
      <c r="F917" s="198"/>
      <c r="G917" s="198"/>
      <c r="H917" s="198"/>
      <c r="I917" s="198"/>
      <c r="J917" s="117"/>
      <c r="K917" s="113"/>
      <c r="L917" s="113"/>
      <c r="M917" s="113"/>
      <c r="N917" s="113"/>
      <c r="O917" s="113"/>
      <c r="P917" s="205"/>
      <c r="Q917" s="2">
        <f t="shared" si="199"/>
        <v>0</v>
      </c>
      <c r="R917" s="2">
        <f>IF(D917='User Input'!$C$1,1,0)</f>
        <v>0</v>
      </c>
      <c r="S917" s="2">
        <f t="shared" si="203"/>
        <v>0</v>
      </c>
      <c r="T917" s="2">
        <f t="shared" si="204"/>
        <v>0</v>
      </c>
      <c r="U917" s="2">
        <f t="shared" si="200"/>
        <v>0</v>
      </c>
      <c r="V917" s="2">
        <f t="shared" si="201"/>
        <v>0</v>
      </c>
      <c r="W917" s="9">
        <f t="shared" si="202"/>
        <v>0</v>
      </c>
      <c r="X917" s="221"/>
      <c r="Y917" s="276"/>
      <c r="Z917" s="207"/>
      <c r="AA917" s="203"/>
      <c r="AB917" s="206"/>
      <c r="AC917" s="198"/>
      <c r="AD917" s="198"/>
      <c r="AE917" s="198"/>
      <c r="AF917" s="198"/>
      <c r="AG917" s="216"/>
      <c r="AH917" s="199"/>
      <c r="AI917" s="197"/>
      <c r="AJ917" s="197"/>
      <c r="AK917" s="113"/>
      <c r="AL917" s="113"/>
      <c r="AM917" s="113"/>
      <c r="AN917" s="2">
        <f t="shared" si="205"/>
        <v>0</v>
      </c>
      <c r="AO917" s="2">
        <f t="shared" si="206"/>
        <v>0</v>
      </c>
      <c r="AP917" s="2">
        <f>IF(AA917='User Input'!$C$1,1,0)</f>
        <v>0</v>
      </c>
      <c r="AQ917" s="2">
        <f t="shared" si="194"/>
        <v>0</v>
      </c>
      <c r="AR917" s="2">
        <f t="shared" si="195"/>
        <v>0</v>
      </c>
      <c r="AS917" s="2">
        <f t="shared" si="196"/>
        <v>0</v>
      </c>
      <c r="AT917" s="2">
        <f t="shared" si="197"/>
        <v>0</v>
      </c>
      <c r="AU917" s="9">
        <f t="shared" si="198"/>
        <v>0</v>
      </c>
    </row>
    <row r="918" spans="1:47" s="202" customFormat="1">
      <c r="A918" s="272"/>
      <c r="B918" s="272"/>
      <c r="C918" s="203"/>
      <c r="D918" s="203"/>
      <c r="E918" s="204"/>
      <c r="F918" s="198"/>
      <c r="G918" s="198"/>
      <c r="H918" s="198"/>
      <c r="I918" s="198"/>
      <c r="J918" s="117"/>
      <c r="K918" s="113"/>
      <c r="L918" s="113"/>
      <c r="M918" s="113"/>
      <c r="N918" s="113"/>
      <c r="O918" s="113"/>
      <c r="P918" s="205"/>
      <c r="Q918" s="2">
        <f t="shared" si="199"/>
        <v>0</v>
      </c>
      <c r="R918" s="2">
        <f>IF(D918='User Input'!$C$1,1,0)</f>
        <v>0</v>
      </c>
      <c r="S918" s="2">
        <f t="shared" si="203"/>
        <v>0</v>
      </c>
      <c r="T918" s="2">
        <f t="shared" si="204"/>
        <v>0</v>
      </c>
      <c r="U918" s="2">
        <f t="shared" si="200"/>
        <v>0</v>
      </c>
      <c r="V918" s="2">
        <f t="shared" si="201"/>
        <v>0</v>
      </c>
      <c r="W918" s="9">
        <f t="shared" si="202"/>
        <v>0</v>
      </c>
      <c r="X918" s="221"/>
      <c r="Y918" s="276"/>
      <c r="Z918" s="207"/>
      <c r="AA918" s="203"/>
      <c r="AB918" s="206"/>
      <c r="AC918" s="198"/>
      <c r="AD918" s="198"/>
      <c r="AE918" s="198"/>
      <c r="AF918" s="198"/>
      <c r="AG918" s="216"/>
      <c r="AH918" s="199"/>
      <c r="AI918" s="197"/>
      <c r="AJ918" s="197"/>
      <c r="AK918" s="113"/>
      <c r="AL918" s="113"/>
      <c r="AM918" s="113"/>
      <c r="AN918" s="2">
        <f t="shared" si="205"/>
        <v>0</v>
      </c>
      <c r="AO918" s="2">
        <f t="shared" si="206"/>
        <v>0</v>
      </c>
      <c r="AP918" s="2">
        <f>IF(AA918='User Input'!$C$1,1,0)</f>
        <v>0</v>
      </c>
      <c r="AQ918" s="2">
        <f t="shared" si="194"/>
        <v>0</v>
      </c>
      <c r="AR918" s="2">
        <f t="shared" si="195"/>
        <v>0</v>
      </c>
      <c r="AS918" s="2">
        <f t="shared" si="196"/>
        <v>0</v>
      </c>
      <c r="AT918" s="2">
        <f t="shared" si="197"/>
        <v>0</v>
      </c>
      <c r="AU918" s="9">
        <f t="shared" si="198"/>
        <v>0</v>
      </c>
    </row>
    <row r="919" spans="1:47" s="202" customFormat="1">
      <c r="A919" s="272"/>
      <c r="B919" s="272"/>
      <c r="C919" s="203"/>
      <c r="D919" s="203"/>
      <c r="E919" s="204"/>
      <c r="F919" s="198"/>
      <c r="G919" s="198"/>
      <c r="H919" s="198"/>
      <c r="I919" s="198"/>
      <c r="J919" s="117"/>
      <c r="K919" s="113"/>
      <c r="L919" s="113"/>
      <c r="M919" s="113"/>
      <c r="N919" s="113"/>
      <c r="O919" s="113"/>
      <c r="P919" s="205"/>
      <c r="Q919" s="2">
        <f t="shared" si="199"/>
        <v>0</v>
      </c>
      <c r="R919" s="2">
        <f>IF(D919='User Input'!$C$1,1,0)</f>
        <v>0</v>
      </c>
      <c r="S919" s="2">
        <f t="shared" si="203"/>
        <v>0</v>
      </c>
      <c r="T919" s="2">
        <f t="shared" si="204"/>
        <v>0</v>
      </c>
      <c r="U919" s="2">
        <f t="shared" si="200"/>
        <v>0</v>
      </c>
      <c r="V919" s="2">
        <f t="shared" si="201"/>
        <v>0</v>
      </c>
      <c r="W919" s="9">
        <f t="shared" si="202"/>
        <v>0</v>
      </c>
      <c r="X919" s="221"/>
      <c r="Y919" s="276"/>
      <c r="Z919" s="207"/>
      <c r="AA919" s="203"/>
      <c r="AB919" s="206"/>
      <c r="AC919" s="198"/>
      <c r="AD919" s="198"/>
      <c r="AE919" s="198"/>
      <c r="AF919" s="198"/>
      <c r="AG919" s="216"/>
      <c r="AH919" s="199"/>
      <c r="AI919" s="197"/>
      <c r="AJ919" s="197"/>
      <c r="AK919" s="113"/>
      <c r="AL919" s="113"/>
      <c r="AM919" s="113"/>
      <c r="AN919" s="2">
        <f t="shared" si="205"/>
        <v>0</v>
      </c>
      <c r="AO919" s="2">
        <f t="shared" si="206"/>
        <v>0</v>
      </c>
      <c r="AP919" s="2">
        <f>IF(AA919='User Input'!$C$1,1,0)</f>
        <v>0</v>
      </c>
      <c r="AQ919" s="2">
        <f t="shared" si="194"/>
        <v>0</v>
      </c>
      <c r="AR919" s="2">
        <f t="shared" si="195"/>
        <v>0</v>
      </c>
      <c r="AS919" s="2">
        <f t="shared" si="196"/>
        <v>0</v>
      </c>
      <c r="AT919" s="2">
        <f t="shared" si="197"/>
        <v>0</v>
      </c>
      <c r="AU919" s="9">
        <f t="shared" si="198"/>
        <v>0</v>
      </c>
    </row>
    <row r="920" spans="1:47" s="202" customFormat="1">
      <c r="A920" s="272"/>
      <c r="B920" s="272"/>
      <c r="C920" s="203"/>
      <c r="D920" s="203"/>
      <c r="E920" s="204"/>
      <c r="F920" s="198"/>
      <c r="G920" s="198"/>
      <c r="H920" s="198"/>
      <c r="I920" s="198"/>
      <c r="J920" s="117"/>
      <c r="K920" s="113"/>
      <c r="L920" s="113"/>
      <c r="M920" s="113"/>
      <c r="N920" s="113"/>
      <c r="O920" s="113"/>
      <c r="P920" s="205"/>
      <c r="Q920" s="2">
        <f t="shared" si="199"/>
        <v>0</v>
      </c>
      <c r="R920" s="2">
        <f>IF(D920='User Input'!$C$1,1,0)</f>
        <v>0</v>
      </c>
      <c r="S920" s="2">
        <f t="shared" si="203"/>
        <v>0</v>
      </c>
      <c r="T920" s="2">
        <f t="shared" si="204"/>
        <v>0</v>
      </c>
      <c r="U920" s="2">
        <f t="shared" si="200"/>
        <v>0</v>
      </c>
      <c r="V920" s="2">
        <f t="shared" si="201"/>
        <v>0</v>
      </c>
      <c r="W920" s="9">
        <f t="shared" si="202"/>
        <v>0</v>
      </c>
      <c r="X920" s="221"/>
      <c r="Y920" s="276"/>
      <c r="Z920" s="207"/>
      <c r="AA920" s="203"/>
      <c r="AB920" s="206"/>
      <c r="AC920" s="198"/>
      <c r="AD920" s="198"/>
      <c r="AE920" s="198"/>
      <c r="AF920" s="198"/>
      <c r="AG920" s="216"/>
      <c r="AH920" s="199"/>
      <c r="AI920" s="197"/>
      <c r="AJ920" s="197"/>
      <c r="AK920" s="113"/>
      <c r="AL920" s="113"/>
      <c r="AM920" s="113"/>
      <c r="AN920" s="2">
        <f t="shared" si="205"/>
        <v>0</v>
      </c>
      <c r="AO920" s="2">
        <f t="shared" si="206"/>
        <v>0</v>
      </c>
      <c r="AP920" s="2">
        <f>IF(AA920='User Input'!$C$1,1,0)</f>
        <v>0</v>
      </c>
      <c r="AQ920" s="2">
        <f t="shared" si="194"/>
        <v>0</v>
      </c>
      <c r="AR920" s="2">
        <f t="shared" si="195"/>
        <v>0</v>
      </c>
      <c r="AS920" s="2">
        <f t="shared" si="196"/>
        <v>0</v>
      </c>
      <c r="AT920" s="2">
        <f t="shared" si="197"/>
        <v>0</v>
      </c>
      <c r="AU920" s="9">
        <f t="shared" si="198"/>
        <v>0</v>
      </c>
    </row>
    <row r="921" spans="1:47" s="202" customFormat="1">
      <c r="A921" s="272"/>
      <c r="B921" s="272"/>
      <c r="C921" s="203"/>
      <c r="D921" s="203"/>
      <c r="E921" s="204"/>
      <c r="F921" s="198"/>
      <c r="G921" s="198"/>
      <c r="H921" s="198"/>
      <c r="I921" s="198"/>
      <c r="J921" s="117"/>
      <c r="K921" s="113"/>
      <c r="L921" s="113"/>
      <c r="M921" s="113"/>
      <c r="N921" s="113"/>
      <c r="O921" s="113"/>
      <c r="P921" s="205"/>
      <c r="Q921" s="2">
        <f t="shared" si="199"/>
        <v>0</v>
      </c>
      <c r="R921" s="2">
        <f>IF(D921='User Input'!$C$1,1,0)</f>
        <v>0</v>
      </c>
      <c r="S921" s="2">
        <f t="shared" si="203"/>
        <v>0</v>
      </c>
      <c r="T921" s="2">
        <f t="shared" si="204"/>
        <v>0</v>
      </c>
      <c r="U921" s="2">
        <f t="shared" si="200"/>
        <v>0</v>
      </c>
      <c r="V921" s="2">
        <f t="shared" si="201"/>
        <v>0</v>
      </c>
      <c r="W921" s="9">
        <f t="shared" si="202"/>
        <v>0</v>
      </c>
      <c r="X921" s="221"/>
      <c r="Y921" s="276"/>
      <c r="Z921" s="207"/>
      <c r="AA921" s="203"/>
      <c r="AB921" s="206"/>
      <c r="AC921" s="198"/>
      <c r="AD921" s="198"/>
      <c r="AE921" s="198"/>
      <c r="AF921" s="198"/>
      <c r="AG921" s="216"/>
      <c r="AH921" s="199"/>
      <c r="AI921" s="197"/>
      <c r="AJ921" s="197"/>
      <c r="AK921" s="113"/>
      <c r="AL921" s="113"/>
      <c r="AM921" s="113"/>
      <c r="AN921" s="2">
        <f t="shared" si="205"/>
        <v>0</v>
      </c>
      <c r="AO921" s="2">
        <f t="shared" si="206"/>
        <v>0</v>
      </c>
      <c r="AP921" s="2">
        <f>IF(AA921='User Input'!$C$1,1,0)</f>
        <v>0</v>
      </c>
      <c r="AQ921" s="2">
        <f t="shared" si="194"/>
        <v>0</v>
      </c>
      <c r="AR921" s="2">
        <f t="shared" si="195"/>
        <v>0</v>
      </c>
      <c r="AS921" s="2">
        <f t="shared" si="196"/>
        <v>0</v>
      </c>
      <c r="AT921" s="2">
        <f t="shared" si="197"/>
        <v>0</v>
      </c>
      <c r="AU921" s="9">
        <f t="shared" si="198"/>
        <v>0</v>
      </c>
    </row>
    <row r="922" spans="1:47" s="202" customFormat="1">
      <c r="A922" s="272"/>
      <c r="B922" s="272"/>
      <c r="C922" s="203"/>
      <c r="D922" s="203"/>
      <c r="E922" s="204"/>
      <c r="F922" s="198"/>
      <c r="G922" s="198"/>
      <c r="H922" s="198"/>
      <c r="I922" s="198"/>
      <c r="J922" s="117"/>
      <c r="K922" s="113"/>
      <c r="L922" s="113"/>
      <c r="M922" s="113"/>
      <c r="N922" s="113"/>
      <c r="O922" s="113"/>
      <c r="P922" s="205"/>
      <c r="Q922" s="2">
        <f t="shared" si="199"/>
        <v>0</v>
      </c>
      <c r="R922" s="2">
        <f>IF(D922='User Input'!$C$1,1,0)</f>
        <v>0</v>
      </c>
      <c r="S922" s="2">
        <f t="shared" si="203"/>
        <v>0</v>
      </c>
      <c r="T922" s="2">
        <f t="shared" si="204"/>
        <v>0</v>
      </c>
      <c r="U922" s="2">
        <f t="shared" si="200"/>
        <v>0</v>
      </c>
      <c r="V922" s="2">
        <f t="shared" si="201"/>
        <v>0</v>
      </c>
      <c r="W922" s="9">
        <f t="shared" si="202"/>
        <v>0</v>
      </c>
      <c r="X922" s="221"/>
      <c r="Y922" s="276"/>
      <c r="Z922" s="207"/>
      <c r="AA922" s="203"/>
      <c r="AB922" s="206"/>
      <c r="AC922" s="198"/>
      <c r="AD922" s="198"/>
      <c r="AE922" s="198"/>
      <c r="AF922" s="198"/>
      <c r="AG922" s="216"/>
      <c r="AH922" s="199"/>
      <c r="AI922" s="197"/>
      <c r="AJ922" s="197"/>
      <c r="AK922" s="113"/>
      <c r="AL922" s="113"/>
      <c r="AM922" s="113"/>
      <c r="AN922" s="2">
        <f t="shared" si="205"/>
        <v>0</v>
      </c>
      <c r="AO922" s="2">
        <f t="shared" si="206"/>
        <v>0</v>
      </c>
      <c r="AP922" s="2">
        <f>IF(AA922='User Input'!$C$1,1,0)</f>
        <v>0</v>
      </c>
      <c r="AQ922" s="2">
        <f t="shared" si="194"/>
        <v>0</v>
      </c>
      <c r="AR922" s="2">
        <f t="shared" si="195"/>
        <v>0</v>
      </c>
      <c r="AS922" s="2">
        <f t="shared" si="196"/>
        <v>0</v>
      </c>
      <c r="AT922" s="2">
        <f t="shared" si="197"/>
        <v>0</v>
      </c>
      <c r="AU922" s="9">
        <f t="shared" si="198"/>
        <v>0</v>
      </c>
    </row>
    <row r="923" spans="1:47" s="202" customFormat="1">
      <c r="A923" s="272"/>
      <c r="B923" s="272"/>
      <c r="C923" s="203"/>
      <c r="D923" s="203"/>
      <c r="E923" s="204"/>
      <c r="F923" s="198"/>
      <c r="G923" s="198"/>
      <c r="H923" s="198"/>
      <c r="I923" s="198"/>
      <c r="J923" s="117"/>
      <c r="K923" s="113"/>
      <c r="L923" s="113"/>
      <c r="M923" s="113"/>
      <c r="N923" s="113"/>
      <c r="O923" s="113"/>
      <c r="P923" s="205"/>
      <c r="Q923" s="2">
        <f t="shared" si="199"/>
        <v>0</v>
      </c>
      <c r="R923" s="2">
        <f>IF(D923='User Input'!$C$1,1,0)</f>
        <v>0</v>
      </c>
      <c r="S923" s="2">
        <f t="shared" si="203"/>
        <v>0</v>
      </c>
      <c r="T923" s="2">
        <f t="shared" si="204"/>
        <v>0</v>
      </c>
      <c r="U923" s="2">
        <f t="shared" si="200"/>
        <v>0</v>
      </c>
      <c r="V923" s="2">
        <f t="shared" si="201"/>
        <v>0</v>
      </c>
      <c r="W923" s="9">
        <f t="shared" si="202"/>
        <v>0</v>
      </c>
      <c r="X923" s="221"/>
      <c r="Y923" s="276"/>
      <c r="Z923" s="207"/>
      <c r="AA923" s="203"/>
      <c r="AB923" s="206"/>
      <c r="AC923" s="198"/>
      <c r="AD923" s="198"/>
      <c r="AE923" s="198"/>
      <c r="AF923" s="198"/>
      <c r="AG923" s="216"/>
      <c r="AH923" s="199"/>
      <c r="AI923" s="197"/>
      <c r="AJ923" s="197"/>
      <c r="AK923" s="113"/>
      <c r="AL923" s="113"/>
      <c r="AM923" s="113"/>
      <c r="AN923" s="2">
        <f t="shared" si="205"/>
        <v>0</v>
      </c>
      <c r="AO923" s="2">
        <f t="shared" si="206"/>
        <v>0</v>
      </c>
      <c r="AP923" s="2">
        <f>IF(AA923='User Input'!$C$1,1,0)</f>
        <v>0</v>
      </c>
      <c r="AQ923" s="2">
        <f t="shared" si="194"/>
        <v>0</v>
      </c>
      <c r="AR923" s="2">
        <f t="shared" si="195"/>
        <v>0</v>
      </c>
      <c r="AS923" s="2">
        <f t="shared" si="196"/>
        <v>0</v>
      </c>
      <c r="AT923" s="2">
        <f t="shared" si="197"/>
        <v>0</v>
      </c>
      <c r="AU923" s="9">
        <f t="shared" si="198"/>
        <v>0</v>
      </c>
    </row>
    <row r="924" spans="1:47" s="202" customFormat="1">
      <c r="A924" s="272"/>
      <c r="B924" s="272"/>
      <c r="C924" s="203"/>
      <c r="D924" s="203"/>
      <c r="E924" s="204"/>
      <c r="F924" s="198"/>
      <c r="G924" s="198"/>
      <c r="H924" s="198"/>
      <c r="I924" s="198"/>
      <c r="J924" s="117"/>
      <c r="K924" s="113"/>
      <c r="L924" s="113"/>
      <c r="M924" s="113"/>
      <c r="N924" s="113"/>
      <c r="O924" s="113"/>
      <c r="P924" s="205"/>
      <c r="Q924" s="2">
        <f t="shared" si="199"/>
        <v>0</v>
      </c>
      <c r="R924" s="2">
        <f>IF(D924='User Input'!$C$1,1,0)</f>
        <v>0</v>
      </c>
      <c r="S924" s="2">
        <f t="shared" si="203"/>
        <v>0</v>
      </c>
      <c r="T924" s="2">
        <f t="shared" si="204"/>
        <v>0</v>
      </c>
      <c r="U924" s="2">
        <f t="shared" si="200"/>
        <v>0</v>
      </c>
      <c r="V924" s="2">
        <f t="shared" si="201"/>
        <v>0</v>
      </c>
      <c r="W924" s="9">
        <f t="shared" si="202"/>
        <v>0</v>
      </c>
      <c r="X924" s="221"/>
      <c r="Y924" s="276"/>
      <c r="Z924" s="207"/>
      <c r="AA924" s="203"/>
      <c r="AB924" s="206"/>
      <c r="AC924" s="198"/>
      <c r="AD924" s="198"/>
      <c r="AE924" s="198"/>
      <c r="AF924" s="198"/>
      <c r="AG924" s="216"/>
      <c r="AH924" s="199"/>
      <c r="AI924" s="197"/>
      <c r="AJ924" s="197"/>
      <c r="AK924" s="113"/>
      <c r="AL924" s="113"/>
      <c r="AM924" s="113"/>
      <c r="AN924" s="2">
        <f t="shared" si="205"/>
        <v>0</v>
      </c>
      <c r="AO924" s="2">
        <f t="shared" si="206"/>
        <v>0</v>
      </c>
      <c r="AP924" s="2">
        <f>IF(AA924='User Input'!$C$1,1,0)</f>
        <v>0</v>
      </c>
      <c r="AQ924" s="2">
        <f t="shared" si="194"/>
        <v>0</v>
      </c>
      <c r="AR924" s="2">
        <f t="shared" si="195"/>
        <v>0</v>
      </c>
      <c r="AS924" s="2">
        <f t="shared" si="196"/>
        <v>0</v>
      </c>
      <c r="AT924" s="2">
        <f t="shared" si="197"/>
        <v>0</v>
      </c>
      <c r="AU924" s="9">
        <f t="shared" si="198"/>
        <v>0</v>
      </c>
    </row>
    <row r="925" spans="1:47" s="202" customFormat="1">
      <c r="A925" s="272"/>
      <c r="B925" s="272"/>
      <c r="C925" s="203"/>
      <c r="D925" s="203"/>
      <c r="E925" s="204"/>
      <c r="F925" s="198"/>
      <c r="G925" s="198"/>
      <c r="H925" s="198"/>
      <c r="I925" s="198"/>
      <c r="J925" s="117"/>
      <c r="K925" s="113"/>
      <c r="L925" s="113"/>
      <c r="M925" s="113"/>
      <c r="N925" s="113"/>
      <c r="O925" s="113"/>
      <c r="P925" s="205"/>
      <c r="Q925" s="2">
        <f t="shared" si="199"/>
        <v>0</v>
      </c>
      <c r="R925" s="2">
        <f>IF(D925='User Input'!$C$1,1,0)</f>
        <v>0</v>
      </c>
      <c r="S925" s="2">
        <f t="shared" si="203"/>
        <v>0</v>
      </c>
      <c r="T925" s="2">
        <f t="shared" si="204"/>
        <v>0</v>
      </c>
      <c r="U925" s="2">
        <f t="shared" si="200"/>
        <v>0</v>
      </c>
      <c r="V925" s="2">
        <f t="shared" si="201"/>
        <v>0</v>
      </c>
      <c r="W925" s="9">
        <f t="shared" si="202"/>
        <v>0</v>
      </c>
      <c r="X925" s="221"/>
      <c r="Y925" s="276"/>
      <c r="Z925" s="207"/>
      <c r="AA925" s="203"/>
      <c r="AB925" s="206"/>
      <c r="AC925" s="198"/>
      <c r="AD925" s="198"/>
      <c r="AE925" s="198"/>
      <c r="AF925" s="198"/>
      <c r="AG925" s="216"/>
      <c r="AH925" s="199"/>
      <c r="AI925" s="197"/>
      <c r="AJ925" s="197"/>
      <c r="AK925" s="113"/>
      <c r="AL925" s="113"/>
      <c r="AM925" s="113"/>
      <c r="AN925" s="2">
        <f t="shared" si="205"/>
        <v>0</v>
      </c>
      <c r="AO925" s="2">
        <f t="shared" si="206"/>
        <v>0</v>
      </c>
      <c r="AP925" s="2">
        <f>IF(AA925='User Input'!$C$1,1,0)</f>
        <v>0</v>
      </c>
      <c r="AQ925" s="2">
        <f t="shared" si="194"/>
        <v>0</v>
      </c>
      <c r="AR925" s="2">
        <f t="shared" si="195"/>
        <v>0</v>
      </c>
      <c r="AS925" s="2">
        <f t="shared" si="196"/>
        <v>0</v>
      </c>
      <c r="AT925" s="2">
        <f t="shared" si="197"/>
        <v>0</v>
      </c>
      <c r="AU925" s="9">
        <f t="shared" si="198"/>
        <v>0</v>
      </c>
    </row>
    <row r="926" spans="1:47" s="202" customFormat="1">
      <c r="A926" s="272"/>
      <c r="B926" s="272"/>
      <c r="C926" s="203"/>
      <c r="D926" s="203"/>
      <c r="E926" s="204"/>
      <c r="F926" s="198"/>
      <c r="G926" s="198"/>
      <c r="H926" s="198"/>
      <c r="I926" s="198"/>
      <c r="J926" s="117"/>
      <c r="K926" s="113"/>
      <c r="L926" s="113"/>
      <c r="M926" s="113"/>
      <c r="N926" s="113"/>
      <c r="O926" s="113"/>
      <c r="P926" s="205"/>
      <c r="Q926" s="2">
        <f t="shared" si="199"/>
        <v>0</v>
      </c>
      <c r="R926" s="2">
        <f>IF(D926='User Input'!$C$1,1,0)</f>
        <v>0</v>
      </c>
      <c r="S926" s="2">
        <f t="shared" si="203"/>
        <v>0</v>
      </c>
      <c r="T926" s="2">
        <f t="shared" si="204"/>
        <v>0</v>
      </c>
      <c r="U926" s="2">
        <f t="shared" si="200"/>
        <v>0</v>
      </c>
      <c r="V926" s="2">
        <f t="shared" si="201"/>
        <v>0</v>
      </c>
      <c r="W926" s="9">
        <f t="shared" si="202"/>
        <v>0</v>
      </c>
      <c r="X926" s="221"/>
      <c r="Y926" s="276"/>
      <c r="Z926" s="207"/>
      <c r="AA926" s="203"/>
      <c r="AB926" s="206"/>
      <c r="AC926" s="198"/>
      <c r="AD926" s="198"/>
      <c r="AE926" s="198"/>
      <c r="AF926" s="198"/>
      <c r="AG926" s="216"/>
      <c r="AH926" s="199"/>
      <c r="AI926" s="197"/>
      <c r="AJ926" s="197"/>
      <c r="AK926" s="113"/>
      <c r="AL926" s="113"/>
      <c r="AM926" s="113"/>
      <c r="AN926" s="2">
        <f t="shared" si="205"/>
        <v>0</v>
      </c>
      <c r="AO926" s="2">
        <f t="shared" si="206"/>
        <v>0</v>
      </c>
      <c r="AP926" s="2">
        <f>IF(AA926='User Input'!$C$1,1,0)</f>
        <v>0</v>
      </c>
      <c r="AQ926" s="2">
        <f t="shared" si="194"/>
        <v>0</v>
      </c>
      <c r="AR926" s="2">
        <f t="shared" si="195"/>
        <v>0</v>
      </c>
      <c r="AS926" s="2">
        <f t="shared" si="196"/>
        <v>0</v>
      </c>
      <c r="AT926" s="2">
        <f t="shared" si="197"/>
        <v>0</v>
      </c>
      <c r="AU926" s="9">
        <f t="shared" si="198"/>
        <v>0</v>
      </c>
    </row>
    <row r="927" spans="1:47" s="202" customFormat="1">
      <c r="A927" s="272"/>
      <c r="B927" s="272"/>
      <c r="C927" s="203"/>
      <c r="D927" s="203"/>
      <c r="E927" s="204"/>
      <c r="F927" s="198"/>
      <c r="G927" s="198"/>
      <c r="H927" s="198"/>
      <c r="I927" s="198"/>
      <c r="J927" s="117"/>
      <c r="K927" s="113"/>
      <c r="L927" s="113"/>
      <c r="M927" s="113"/>
      <c r="N927" s="113"/>
      <c r="O927" s="113"/>
      <c r="P927" s="205"/>
      <c r="Q927" s="2">
        <f t="shared" si="199"/>
        <v>0</v>
      </c>
      <c r="R927" s="2">
        <f>IF(D927='User Input'!$C$1,1,0)</f>
        <v>0</v>
      </c>
      <c r="S927" s="2">
        <f t="shared" si="203"/>
        <v>0</v>
      </c>
      <c r="T927" s="2">
        <f t="shared" si="204"/>
        <v>0</v>
      </c>
      <c r="U927" s="2">
        <f t="shared" si="200"/>
        <v>0</v>
      </c>
      <c r="V927" s="2">
        <f t="shared" si="201"/>
        <v>0</v>
      </c>
      <c r="W927" s="9">
        <f t="shared" si="202"/>
        <v>0</v>
      </c>
      <c r="X927" s="221"/>
      <c r="Y927" s="276"/>
      <c r="Z927" s="207"/>
      <c r="AA927" s="203"/>
      <c r="AB927" s="206"/>
      <c r="AC927" s="198"/>
      <c r="AD927" s="198"/>
      <c r="AE927" s="198"/>
      <c r="AF927" s="198"/>
      <c r="AG927" s="216"/>
      <c r="AH927" s="199"/>
      <c r="AI927" s="197"/>
      <c r="AJ927" s="197"/>
      <c r="AK927" s="113"/>
      <c r="AL927" s="113"/>
      <c r="AM927" s="113"/>
      <c r="AN927" s="2">
        <f t="shared" si="205"/>
        <v>0</v>
      </c>
      <c r="AO927" s="2">
        <f t="shared" si="206"/>
        <v>0</v>
      </c>
      <c r="AP927" s="2">
        <f>IF(AA927='User Input'!$C$1,1,0)</f>
        <v>0</v>
      </c>
      <c r="AQ927" s="2">
        <f t="shared" si="194"/>
        <v>0</v>
      </c>
      <c r="AR927" s="2">
        <f t="shared" si="195"/>
        <v>0</v>
      </c>
      <c r="AS927" s="2">
        <f t="shared" si="196"/>
        <v>0</v>
      </c>
      <c r="AT927" s="2">
        <f t="shared" si="197"/>
        <v>0</v>
      </c>
      <c r="AU927" s="9">
        <f t="shared" si="198"/>
        <v>0</v>
      </c>
    </row>
    <row r="928" spans="1:47" s="202" customFormat="1">
      <c r="A928" s="272"/>
      <c r="B928" s="272"/>
      <c r="C928" s="203"/>
      <c r="D928" s="203"/>
      <c r="E928" s="204"/>
      <c r="F928" s="198"/>
      <c r="G928" s="198"/>
      <c r="H928" s="198"/>
      <c r="I928" s="198"/>
      <c r="J928" s="117"/>
      <c r="K928" s="113"/>
      <c r="L928" s="113"/>
      <c r="M928" s="113"/>
      <c r="N928" s="113"/>
      <c r="O928" s="113"/>
      <c r="P928" s="205"/>
      <c r="Q928" s="2">
        <f t="shared" si="199"/>
        <v>0</v>
      </c>
      <c r="R928" s="2">
        <f>IF(D928='User Input'!$C$1,1,0)</f>
        <v>0</v>
      </c>
      <c r="S928" s="2">
        <f t="shared" si="203"/>
        <v>0</v>
      </c>
      <c r="T928" s="2">
        <f t="shared" si="204"/>
        <v>0</v>
      </c>
      <c r="U928" s="2">
        <f t="shared" si="200"/>
        <v>0</v>
      </c>
      <c r="V928" s="2">
        <f t="shared" si="201"/>
        <v>0</v>
      </c>
      <c r="W928" s="9">
        <f t="shared" si="202"/>
        <v>0</v>
      </c>
      <c r="X928" s="221"/>
      <c r="Y928" s="276"/>
      <c r="Z928" s="207"/>
      <c r="AA928" s="203"/>
      <c r="AB928" s="206"/>
      <c r="AC928" s="198"/>
      <c r="AD928" s="198"/>
      <c r="AE928" s="198"/>
      <c r="AF928" s="198"/>
      <c r="AG928" s="216"/>
      <c r="AH928" s="199"/>
      <c r="AI928" s="197"/>
      <c r="AJ928" s="197"/>
      <c r="AK928" s="113"/>
      <c r="AL928" s="113"/>
      <c r="AM928" s="113"/>
      <c r="AN928" s="2">
        <f t="shared" si="205"/>
        <v>0</v>
      </c>
      <c r="AO928" s="2">
        <f t="shared" si="206"/>
        <v>0</v>
      </c>
      <c r="AP928" s="2">
        <f>IF(AA928='User Input'!$C$1,1,0)</f>
        <v>0</v>
      </c>
      <c r="AQ928" s="2">
        <f t="shared" si="194"/>
        <v>0</v>
      </c>
      <c r="AR928" s="2">
        <f t="shared" si="195"/>
        <v>0</v>
      </c>
      <c r="AS928" s="2">
        <f t="shared" si="196"/>
        <v>0</v>
      </c>
      <c r="AT928" s="2">
        <f t="shared" si="197"/>
        <v>0</v>
      </c>
      <c r="AU928" s="9">
        <f t="shared" si="198"/>
        <v>0</v>
      </c>
    </row>
    <row r="929" spans="1:47" s="202" customFormat="1">
      <c r="A929" s="272"/>
      <c r="B929" s="272"/>
      <c r="C929" s="203"/>
      <c r="D929" s="203"/>
      <c r="E929" s="204"/>
      <c r="F929" s="198"/>
      <c r="G929" s="198"/>
      <c r="H929" s="198"/>
      <c r="I929" s="198"/>
      <c r="J929" s="117"/>
      <c r="K929" s="113"/>
      <c r="L929" s="113"/>
      <c r="M929" s="113"/>
      <c r="N929" s="113"/>
      <c r="O929" s="113"/>
      <c r="P929" s="205"/>
      <c r="Q929" s="2">
        <f t="shared" si="199"/>
        <v>0</v>
      </c>
      <c r="R929" s="2">
        <f>IF(D929='User Input'!$C$1,1,0)</f>
        <v>0</v>
      </c>
      <c r="S929" s="2">
        <f t="shared" si="203"/>
        <v>0</v>
      </c>
      <c r="T929" s="2">
        <f t="shared" si="204"/>
        <v>0</v>
      </c>
      <c r="U929" s="2">
        <f t="shared" si="200"/>
        <v>0</v>
      </c>
      <c r="V929" s="2">
        <f t="shared" si="201"/>
        <v>0</v>
      </c>
      <c r="W929" s="9">
        <f t="shared" si="202"/>
        <v>0</v>
      </c>
      <c r="X929" s="221"/>
      <c r="Y929" s="276"/>
      <c r="Z929" s="207"/>
      <c r="AA929" s="203"/>
      <c r="AB929" s="206"/>
      <c r="AC929" s="198"/>
      <c r="AD929" s="198"/>
      <c r="AE929" s="198"/>
      <c r="AF929" s="198"/>
      <c r="AG929" s="216"/>
      <c r="AH929" s="199"/>
      <c r="AI929" s="197"/>
      <c r="AJ929" s="197"/>
      <c r="AK929" s="113"/>
      <c r="AL929" s="113"/>
      <c r="AM929" s="113"/>
      <c r="AN929" s="2">
        <f t="shared" si="205"/>
        <v>0</v>
      </c>
      <c r="AO929" s="2">
        <f t="shared" si="206"/>
        <v>0</v>
      </c>
      <c r="AP929" s="2">
        <f>IF(AA929='User Input'!$C$1,1,0)</f>
        <v>0</v>
      </c>
      <c r="AQ929" s="2">
        <f t="shared" si="194"/>
        <v>0</v>
      </c>
      <c r="AR929" s="2">
        <f t="shared" si="195"/>
        <v>0</v>
      </c>
      <c r="AS929" s="2">
        <f t="shared" si="196"/>
        <v>0</v>
      </c>
      <c r="AT929" s="2">
        <f t="shared" si="197"/>
        <v>0</v>
      </c>
      <c r="AU929" s="9">
        <f t="shared" si="198"/>
        <v>0</v>
      </c>
    </row>
    <row r="930" spans="1:47" s="202" customFormat="1">
      <c r="A930" s="272"/>
      <c r="B930" s="272"/>
      <c r="C930" s="203"/>
      <c r="D930" s="203"/>
      <c r="E930" s="204"/>
      <c r="F930" s="198"/>
      <c r="G930" s="198"/>
      <c r="H930" s="198"/>
      <c r="I930" s="198"/>
      <c r="J930" s="117"/>
      <c r="K930" s="113"/>
      <c r="L930" s="113"/>
      <c r="M930" s="113"/>
      <c r="N930" s="113"/>
      <c r="O930" s="113"/>
      <c r="P930" s="205"/>
      <c r="Q930" s="2">
        <f t="shared" si="199"/>
        <v>0</v>
      </c>
      <c r="R930" s="2">
        <f>IF(D930='User Input'!$C$1,1,0)</f>
        <v>0</v>
      </c>
      <c r="S930" s="2">
        <f t="shared" si="203"/>
        <v>0</v>
      </c>
      <c r="T930" s="2">
        <f t="shared" si="204"/>
        <v>0</v>
      </c>
      <c r="U930" s="2">
        <f t="shared" si="200"/>
        <v>0</v>
      </c>
      <c r="V930" s="2">
        <f t="shared" si="201"/>
        <v>0</v>
      </c>
      <c r="W930" s="9">
        <f t="shared" si="202"/>
        <v>0</v>
      </c>
      <c r="X930" s="221"/>
      <c r="Y930" s="276"/>
      <c r="Z930" s="207"/>
      <c r="AA930" s="203"/>
      <c r="AB930" s="206"/>
      <c r="AC930" s="198"/>
      <c r="AD930" s="198"/>
      <c r="AE930" s="198"/>
      <c r="AF930" s="198"/>
      <c r="AG930" s="216"/>
      <c r="AH930" s="199"/>
      <c r="AI930" s="197"/>
      <c r="AJ930" s="197"/>
      <c r="AK930" s="113"/>
      <c r="AL930" s="113"/>
      <c r="AM930" s="113"/>
      <c r="AN930" s="2">
        <f t="shared" si="205"/>
        <v>0</v>
      </c>
      <c r="AO930" s="2">
        <f t="shared" si="206"/>
        <v>0</v>
      </c>
      <c r="AP930" s="2">
        <f>IF(AA930='User Input'!$C$1,1,0)</f>
        <v>0</v>
      </c>
      <c r="AQ930" s="2">
        <f t="shared" si="194"/>
        <v>0</v>
      </c>
      <c r="AR930" s="2">
        <f t="shared" si="195"/>
        <v>0</v>
      </c>
      <c r="AS930" s="2">
        <f t="shared" si="196"/>
        <v>0</v>
      </c>
      <c r="AT930" s="2">
        <f t="shared" si="197"/>
        <v>0</v>
      </c>
      <c r="AU930" s="9">
        <f t="shared" si="198"/>
        <v>0</v>
      </c>
    </row>
    <row r="931" spans="1:47" s="202" customFormat="1">
      <c r="A931" s="272"/>
      <c r="B931" s="272"/>
      <c r="C931" s="203"/>
      <c r="D931" s="203"/>
      <c r="E931" s="204"/>
      <c r="F931" s="198"/>
      <c r="G931" s="198"/>
      <c r="H931" s="198"/>
      <c r="I931" s="198"/>
      <c r="J931" s="117"/>
      <c r="K931" s="113"/>
      <c r="L931" s="113"/>
      <c r="M931" s="113"/>
      <c r="N931" s="113"/>
      <c r="O931" s="113"/>
      <c r="P931" s="205"/>
      <c r="Q931" s="2">
        <f t="shared" si="199"/>
        <v>0</v>
      </c>
      <c r="R931" s="2">
        <f>IF(D931='User Input'!$C$1,1,0)</f>
        <v>0</v>
      </c>
      <c r="S931" s="2">
        <f t="shared" si="203"/>
        <v>0</v>
      </c>
      <c r="T931" s="2">
        <f t="shared" si="204"/>
        <v>0</v>
      </c>
      <c r="U931" s="2">
        <f t="shared" si="200"/>
        <v>0</v>
      </c>
      <c r="V931" s="2">
        <f t="shared" si="201"/>
        <v>0</v>
      </c>
      <c r="W931" s="9">
        <f t="shared" si="202"/>
        <v>0</v>
      </c>
      <c r="X931" s="221"/>
      <c r="Y931" s="276"/>
      <c r="Z931" s="207"/>
      <c r="AA931" s="203"/>
      <c r="AB931" s="206"/>
      <c r="AC931" s="198"/>
      <c r="AD931" s="198"/>
      <c r="AE931" s="198"/>
      <c r="AF931" s="198"/>
      <c r="AG931" s="216"/>
      <c r="AH931" s="199"/>
      <c r="AI931" s="197"/>
      <c r="AJ931" s="197"/>
      <c r="AK931" s="113"/>
      <c r="AL931" s="113"/>
      <c r="AM931" s="113"/>
      <c r="AN931" s="2">
        <f t="shared" si="205"/>
        <v>0</v>
      </c>
      <c r="AO931" s="2">
        <f t="shared" si="206"/>
        <v>0</v>
      </c>
      <c r="AP931" s="2">
        <f>IF(AA931='User Input'!$C$1,1,0)</f>
        <v>0</v>
      </c>
      <c r="AQ931" s="2">
        <f t="shared" si="194"/>
        <v>0</v>
      </c>
      <c r="AR931" s="2">
        <f t="shared" si="195"/>
        <v>0</v>
      </c>
      <c r="AS931" s="2">
        <f t="shared" si="196"/>
        <v>0</v>
      </c>
      <c r="AT931" s="2">
        <f t="shared" si="197"/>
        <v>0</v>
      </c>
      <c r="AU931" s="9">
        <f t="shared" si="198"/>
        <v>0</v>
      </c>
    </row>
    <row r="932" spans="1:47" s="202" customFormat="1">
      <c r="A932" s="272"/>
      <c r="B932" s="272"/>
      <c r="C932" s="203"/>
      <c r="D932" s="203"/>
      <c r="E932" s="204"/>
      <c r="F932" s="198"/>
      <c r="G932" s="198"/>
      <c r="H932" s="198"/>
      <c r="I932" s="198"/>
      <c r="J932" s="117"/>
      <c r="K932" s="113"/>
      <c r="L932" s="113"/>
      <c r="M932" s="113"/>
      <c r="N932" s="113"/>
      <c r="O932" s="113"/>
      <c r="P932" s="205"/>
      <c r="Q932" s="2">
        <f t="shared" si="199"/>
        <v>0</v>
      </c>
      <c r="R932" s="2">
        <f>IF(D932='User Input'!$C$1,1,0)</f>
        <v>0</v>
      </c>
      <c r="S932" s="2">
        <f t="shared" si="203"/>
        <v>0</v>
      </c>
      <c r="T932" s="2">
        <f t="shared" si="204"/>
        <v>0</v>
      </c>
      <c r="U932" s="2">
        <f t="shared" si="200"/>
        <v>0</v>
      </c>
      <c r="V932" s="2">
        <f t="shared" si="201"/>
        <v>0</v>
      </c>
      <c r="W932" s="9">
        <f t="shared" si="202"/>
        <v>0</v>
      </c>
      <c r="X932" s="221"/>
      <c r="Y932" s="276"/>
      <c r="Z932" s="207"/>
      <c r="AA932" s="203"/>
      <c r="AB932" s="206"/>
      <c r="AC932" s="198"/>
      <c r="AD932" s="198"/>
      <c r="AE932" s="198"/>
      <c r="AF932" s="198"/>
      <c r="AG932" s="216"/>
      <c r="AH932" s="199"/>
      <c r="AI932" s="197"/>
      <c r="AJ932" s="197"/>
      <c r="AK932" s="113"/>
      <c r="AL932" s="113"/>
      <c r="AM932" s="113"/>
      <c r="AN932" s="2">
        <f t="shared" si="205"/>
        <v>0</v>
      </c>
      <c r="AO932" s="2">
        <f t="shared" si="206"/>
        <v>0</v>
      </c>
      <c r="AP932" s="2">
        <f>IF(AA932='User Input'!$C$1,1,0)</f>
        <v>0</v>
      </c>
      <c r="AQ932" s="2">
        <f t="shared" ref="AQ932:AQ995" si="207">AP932+AQ931</f>
        <v>0</v>
      </c>
      <c r="AR932" s="2">
        <f t="shared" ref="AR932:AR995" si="208">IF(AQ932=AQ931,0,AQ932)</f>
        <v>0</v>
      </c>
      <c r="AS932" s="2">
        <f t="shared" ref="AS932:AS995" si="209">Z932</f>
        <v>0</v>
      </c>
      <c r="AT932" s="2">
        <f t="shared" ref="AT932:AT995" si="210">AB932</f>
        <v>0</v>
      </c>
      <c r="AU932" s="9">
        <f t="shared" ref="AU932:AU995" si="211">AG932</f>
        <v>0</v>
      </c>
    </row>
    <row r="933" spans="1:47" s="202" customFormat="1">
      <c r="A933" s="272"/>
      <c r="B933" s="272"/>
      <c r="C933" s="203"/>
      <c r="D933" s="203"/>
      <c r="E933" s="204"/>
      <c r="F933" s="198"/>
      <c r="G933" s="198"/>
      <c r="H933" s="198"/>
      <c r="I933" s="198"/>
      <c r="J933" s="117"/>
      <c r="K933" s="113"/>
      <c r="L933" s="113"/>
      <c r="M933" s="113"/>
      <c r="N933" s="113"/>
      <c r="O933" s="113"/>
      <c r="P933" s="205"/>
      <c r="Q933" s="2">
        <f t="shared" si="199"/>
        <v>0</v>
      </c>
      <c r="R933" s="2">
        <f>IF(D933='User Input'!$C$1,1,0)</f>
        <v>0</v>
      </c>
      <c r="S933" s="2">
        <f t="shared" si="203"/>
        <v>0</v>
      </c>
      <c r="T933" s="2">
        <f t="shared" si="204"/>
        <v>0</v>
      </c>
      <c r="U933" s="2">
        <f t="shared" si="200"/>
        <v>0</v>
      </c>
      <c r="V933" s="2">
        <f t="shared" si="201"/>
        <v>0</v>
      </c>
      <c r="W933" s="9">
        <f t="shared" si="202"/>
        <v>0</v>
      </c>
      <c r="X933" s="221"/>
      <c r="Y933" s="276"/>
      <c r="Z933" s="207"/>
      <c r="AA933" s="203"/>
      <c r="AB933" s="206"/>
      <c r="AC933" s="198"/>
      <c r="AD933" s="198"/>
      <c r="AE933" s="198"/>
      <c r="AF933" s="198"/>
      <c r="AG933" s="216"/>
      <c r="AH933" s="199"/>
      <c r="AI933" s="197"/>
      <c r="AJ933" s="197"/>
      <c r="AK933" s="113"/>
      <c r="AL933" s="113"/>
      <c r="AM933" s="113"/>
      <c r="AN933" s="2">
        <f t="shared" si="205"/>
        <v>0</v>
      </c>
      <c r="AO933" s="2">
        <f t="shared" si="206"/>
        <v>0</v>
      </c>
      <c r="AP933" s="2">
        <f>IF(AA933='User Input'!$C$1,1,0)</f>
        <v>0</v>
      </c>
      <c r="AQ933" s="2">
        <f t="shared" si="207"/>
        <v>0</v>
      </c>
      <c r="AR933" s="2">
        <f t="shared" si="208"/>
        <v>0</v>
      </c>
      <c r="AS933" s="2">
        <f t="shared" si="209"/>
        <v>0</v>
      </c>
      <c r="AT933" s="2">
        <f t="shared" si="210"/>
        <v>0</v>
      </c>
      <c r="AU933" s="9">
        <f t="shared" si="211"/>
        <v>0</v>
      </c>
    </row>
    <row r="934" spans="1:47" s="202" customFormat="1">
      <c r="A934" s="272"/>
      <c r="B934" s="272"/>
      <c r="C934" s="203"/>
      <c r="D934" s="203"/>
      <c r="E934" s="204"/>
      <c r="F934" s="198"/>
      <c r="G934" s="198"/>
      <c r="H934" s="198"/>
      <c r="I934" s="198"/>
      <c r="J934" s="117"/>
      <c r="K934" s="113"/>
      <c r="L934" s="113"/>
      <c r="M934" s="113"/>
      <c r="N934" s="113"/>
      <c r="O934" s="113"/>
      <c r="P934" s="205"/>
      <c r="Q934" s="2">
        <f t="shared" si="199"/>
        <v>0</v>
      </c>
      <c r="R934" s="2">
        <f>IF(D934='User Input'!$C$1,1,0)</f>
        <v>0</v>
      </c>
      <c r="S934" s="2">
        <f t="shared" si="203"/>
        <v>0</v>
      </c>
      <c r="T934" s="2">
        <f t="shared" si="204"/>
        <v>0</v>
      </c>
      <c r="U934" s="2">
        <f t="shared" si="200"/>
        <v>0</v>
      </c>
      <c r="V934" s="2">
        <f t="shared" si="201"/>
        <v>0</v>
      </c>
      <c r="W934" s="9">
        <f t="shared" si="202"/>
        <v>0</v>
      </c>
      <c r="X934" s="221"/>
      <c r="Y934" s="276"/>
      <c r="Z934" s="207"/>
      <c r="AA934" s="203"/>
      <c r="AB934" s="206"/>
      <c r="AC934" s="198"/>
      <c r="AD934" s="198"/>
      <c r="AE934" s="198"/>
      <c r="AF934" s="198"/>
      <c r="AG934" s="216"/>
      <c r="AH934" s="199"/>
      <c r="AI934" s="197"/>
      <c r="AJ934" s="197"/>
      <c r="AK934" s="113"/>
      <c r="AL934" s="113"/>
      <c r="AM934" s="113"/>
      <c r="AN934" s="2">
        <f t="shared" si="205"/>
        <v>0</v>
      </c>
      <c r="AO934" s="2">
        <f t="shared" si="206"/>
        <v>0</v>
      </c>
      <c r="AP934" s="2">
        <f>IF(AA934='User Input'!$C$1,1,0)</f>
        <v>0</v>
      </c>
      <c r="AQ934" s="2">
        <f t="shared" si="207"/>
        <v>0</v>
      </c>
      <c r="AR934" s="2">
        <f t="shared" si="208"/>
        <v>0</v>
      </c>
      <c r="AS934" s="2">
        <f t="shared" si="209"/>
        <v>0</v>
      </c>
      <c r="AT934" s="2">
        <f t="shared" si="210"/>
        <v>0</v>
      </c>
      <c r="AU934" s="9">
        <f t="shared" si="211"/>
        <v>0</v>
      </c>
    </row>
    <row r="935" spans="1:47" s="202" customFormat="1">
      <c r="A935" s="272"/>
      <c r="B935" s="272"/>
      <c r="C935" s="203"/>
      <c r="D935" s="203"/>
      <c r="E935" s="204"/>
      <c r="F935" s="198"/>
      <c r="G935" s="198"/>
      <c r="H935" s="198"/>
      <c r="I935" s="198"/>
      <c r="J935" s="117"/>
      <c r="K935" s="113"/>
      <c r="L935" s="113"/>
      <c r="M935" s="113"/>
      <c r="N935" s="113"/>
      <c r="O935" s="113"/>
      <c r="P935" s="205"/>
      <c r="Q935" s="2">
        <f t="shared" si="199"/>
        <v>0</v>
      </c>
      <c r="R935" s="2">
        <f>IF(D935='User Input'!$C$1,1,0)</f>
        <v>0</v>
      </c>
      <c r="S935" s="2">
        <f t="shared" si="203"/>
        <v>0</v>
      </c>
      <c r="T935" s="2">
        <f t="shared" si="204"/>
        <v>0</v>
      </c>
      <c r="U935" s="2">
        <f t="shared" si="200"/>
        <v>0</v>
      </c>
      <c r="V935" s="2">
        <f t="shared" si="201"/>
        <v>0</v>
      </c>
      <c r="W935" s="9">
        <f t="shared" si="202"/>
        <v>0</v>
      </c>
      <c r="X935" s="221"/>
      <c r="Y935" s="276"/>
      <c r="Z935" s="207"/>
      <c r="AA935" s="203"/>
      <c r="AB935" s="206"/>
      <c r="AC935" s="198"/>
      <c r="AD935" s="198"/>
      <c r="AE935" s="198"/>
      <c r="AF935" s="198"/>
      <c r="AG935" s="216"/>
      <c r="AH935" s="199"/>
      <c r="AI935" s="197"/>
      <c r="AJ935" s="197"/>
      <c r="AK935" s="113"/>
      <c r="AL935" s="113"/>
      <c r="AM935" s="113"/>
      <c r="AN935" s="2">
        <f t="shared" si="205"/>
        <v>0</v>
      </c>
      <c r="AO935" s="2">
        <f t="shared" si="206"/>
        <v>0</v>
      </c>
      <c r="AP935" s="2">
        <f>IF(AA935='User Input'!$C$1,1,0)</f>
        <v>0</v>
      </c>
      <c r="AQ935" s="2">
        <f t="shared" si="207"/>
        <v>0</v>
      </c>
      <c r="AR935" s="2">
        <f t="shared" si="208"/>
        <v>0</v>
      </c>
      <c r="AS935" s="2">
        <f t="shared" si="209"/>
        <v>0</v>
      </c>
      <c r="AT935" s="2">
        <f t="shared" si="210"/>
        <v>0</v>
      </c>
      <c r="AU935" s="9">
        <f t="shared" si="211"/>
        <v>0</v>
      </c>
    </row>
    <row r="936" spans="1:47" s="202" customFormat="1">
      <c r="A936" s="272"/>
      <c r="B936" s="272"/>
      <c r="C936" s="203"/>
      <c r="D936" s="203"/>
      <c r="E936" s="204"/>
      <c r="F936" s="198"/>
      <c r="G936" s="198"/>
      <c r="H936" s="198"/>
      <c r="I936" s="198"/>
      <c r="J936" s="117"/>
      <c r="K936" s="113"/>
      <c r="L936" s="113"/>
      <c r="M936" s="113"/>
      <c r="N936" s="113"/>
      <c r="O936" s="113"/>
      <c r="P936" s="205"/>
      <c r="Q936" s="2">
        <f t="shared" si="199"/>
        <v>0</v>
      </c>
      <c r="R936" s="2">
        <f>IF(D936='User Input'!$C$1,1,0)</f>
        <v>0</v>
      </c>
      <c r="S936" s="2">
        <f t="shared" si="203"/>
        <v>0</v>
      </c>
      <c r="T936" s="2">
        <f t="shared" si="204"/>
        <v>0</v>
      </c>
      <c r="U936" s="2">
        <f t="shared" si="200"/>
        <v>0</v>
      </c>
      <c r="V936" s="2">
        <f t="shared" si="201"/>
        <v>0</v>
      </c>
      <c r="W936" s="9">
        <f t="shared" si="202"/>
        <v>0</v>
      </c>
      <c r="X936" s="221"/>
      <c r="Y936" s="276"/>
      <c r="Z936" s="207"/>
      <c r="AA936" s="203"/>
      <c r="AB936" s="206"/>
      <c r="AC936" s="198"/>
      <c r="AD936" s="198"/>
      <c r="AE936" s="198"/>
      <c r="AF936" s="198"/>
      <c r="AG936" s="216"/>
      <c r="AH936" s="199"/>
      <c r="AI936" s="197"/>
      <c r="AJ936" s="197"/>
      <c r="AK936" s="113"/>
      <c r="AL936" s="113"/>
      <c r="AM936" s="113"/>
      <c r="AN936" s="2">
        <f t="shared" si="205"/>
        <v>0</v>
      </c>
      <c r="AO936" s="2">
        <f t="shared" si="206"/>
        <v>0</v>
      </c>
      <c r="AP936" s="2">
        <f>IF(AA936='User Input'!$C$1,1,0)</f>
        <v>0</v>
      </c>
      <c r="AQ936" s="2">
        <f t="shared" si="207"/>
        <v>0</v>
      </c>
      <c r="AR936" s="2">
        <f t="shared" si="208"/>
        <v>0</v>
      </c>
      <c r="AS936" s="2">
        <f t="shared" si="209"/>
        <v>0</v>
      </c>
      <c r="AT936" s="2">
        <f t="shared" si="210"/>
        <v>0</v>
      </c>
      <c r="AU936" s="9">
        <f t="shared" si="211"/>
        <v>0</v>
      </c>
    </row>
    <row r="937" spans="1:47" s="202" customFormat="1">
      <c r="A937" s="272"/>
      <c r="B937" s="272"/>
      <c r="C937" s="203"/>
      <c r="D937" s="203"/>
      <c r="E937" s="204"/>
      <c r="F937" s="198"/>
      <c r="G937" s="198"/>
      <c r="H937" s="198"/>
      <c r="I937" s="198"/>
      <c r="J937" s="117"/>
      <c r="K937" s="113"/>
      <c r="L937" s="113"/>
      <c r="M937" s="113"/>
      <c r="N937" s="113"/>
      <c r="O937" s="113"/>
      <c r="P937" s="205"/>
      <c r="Q937" s="2">
        <f t="shared" si="199"/>
        <v>0</v>
      </c>
      <c r="R937" s="2">
        <f>IF(D937='User Input'!$C$1,1,0)</f>
        <v>0</v>
      </c>
      <c r="S937" s="2">
        <f t="shared" si="203"/>
        <v>0</v>
      </c>
      <c r="T937" s="2">
        <f t="shared" si="204"/>
        <v>0</v>
      </c>
      <c r="U937" s="2">
        <f t="shared" si="200"/>
        <v>0</v>
      </c>
      <c r="V937" s="2">
        <f t="shared" si="201"/>
        <v>0</v>
      </c>
      <c r="W937" s="9">
        <f t="shared" si="202"/>
        <v>0</v>
      </c>
      <c r="X937" s="221"/>
      <c r="Y937" s="276"/>
      <c r="Z937" s="207"/>
      <c r="AA937" s="203"/>
      <c r="AB937" s="206"/>
      <c r="AC937" s="198"/>
      <c r="AD937" s="198"/>
      <c r="AE937" s="198"/>
      <c r="AF937" s="198"/>
      <c r="AG937" s="216"/>
      <c r="AH937" s="199"/>
      <c r="AI937" s="197"/>
      <c r="AJ937" s="197"/>
      <c r="AK937" s="113"/>
      <c r="AL937" s="113"/>
      <c r="AM937" s="113"/>
      <c r="AN937" s="2">
        <f t="shared" si="205"/>
        <v>0</v>
      </c>
      <c r="AO937" s="2">
        <f t="shared" si="206"/>
        <v>0</v>
      </c>
      <c r="AP937" s="2">
        <f>IF(AA937='User Input'!$C$1,1,0)</f>
        <v>0</v>
      </c>
      <c r="AQ937" s="2">
        <f t="shared" si="207"/>
        <v>0</v>
      </c>
      <c r="AR937" s="2">
        <f t="shared" si="208"/>
        <v>0</v>
      </c>
      <c r="AS937" s="2">
        <f t="shared" si="209"/>
        <v>0</v>
      </c>
      <c r="AT937" s="2">
        <f t="shared" si="210"/>
        <v>0</v>
      </c>
      <c r="AU937" s="9">
        <f t="shared" si="211"/>
        <v>0</v>
      </c>
    </row>
    <row r="938" spans="1:47" s="202" customFormat="1">
      <c r="A938" s="272"/>
      <c r="B938" s="272"/>
      <c r="C938" s="203"/>
      <c r="D938" s="203"/>
      <c r="E938" s="204"/>
      <c r="F938" s="198"/>
      <c r="G938" s="198"/>
      <c r="H938" s="198"/>
      <c r="I938" s="198"/>
      <c r="J938" s="117"/>
      <c r="K938" s="113"/>
      <c r="L938" s="113"/>
      <c r="M938" s="113"/>
      <c r="N938" s="113"/>
      <c r="O938" s="113"/>
      <c r="P938" s="205"/>
      <c r="Q938" s="2">
        <f t="shared" si="199"/>
        <v>0</v>
      </c>
      <c r="R938" s="2">
        <f>IF(D938='User Input'!$C$1,1,0)</f>
        <v>0</v>
      </c>
      <c r="S938" s="2">
        <f t="shared" si="203"/>
        <v>0</v>
      </c>
      <c r="T938" s="2">
        <f t="shared" si="204"/>
        <v>0</v>
      </c>
      <c r="U938" s="2">
        <f t="shared" si="200"/>
        <v>0</v>
      </c>
      <c r="V938" s="2">
        <f t="shared" si="201"/>
        <v>0</v>
      </c>
      <c r="W938" s="9">
        <f t="shared" si="202"/>
        <v>0</v>
      </c>
      <c r="X938" s="221"/>
      <c r="Y938" s="276"/>
      <c r="Z938" s="207"/>
      <c r="AA938" s="203"/>
      <c r="AB938" s="206"/>
      <c r="AC938" s="198"/>
      <c r="AD938" s="198"/>
      <c r="AE938" s="198"/>
      <c r="AF938" s="198"/>
      <c r="AG938" s="216"/>
      <c r="AH938" s="199"/>
      <c r="AI938" s="197"/>
      <c r="AJ938" s="197"/>
      <c r="AK938" s="113"/>
      <c r="AL938" s="113"/>
      <c r="AM938" s="113"/>
      <c r="AN938" s="2">
        <f t="shared" si="205"/>
        <v>0</v>
      </c>
      <c r="AO938" s="2">
        <f t="shared" si="206"/>
        <v>0</v>
      </c>
      <c r="AP938" s="2">
        <f>IF(AA938='User Input'!$C$1,1,0)</f>
        <v>0</v>
      </c>
      <c r="AQ938" s="2">
        <f t="shared" si="207"/>
        <v>0</v>
      </c>
      <c r="AR938" s="2">
        <f t="shared" si="208"/>
        <v>0</v>
      </c>
      <c r="AS938" s="2">
        <f t="shared" si="209"/>
        <v>0</v>
      </c>
      <c r="AT938" s="2">
        <f t="shared" si="210"/>
        <v>0</v>
      </c>
      <c r="AU938" s="9">
        <f t="shared" si="211"/>
        <v>0</v>
      </c>
    </row>
    <row r="939" spans="1:47" s="202" customFormat="1">
      <c r="A939" s="272"/>
      <c r="B939" s="272"/>
      <c r="C939" s="203"/>
      <c r="D939" s="203"/>
      <c r="E939" s="204"/>
      <c r="F939" s="198"/>
      <c r="G939" s="198"/>
      <c r="H939" s="198"/>
      <c r="I939" s="198"/>
      <c r="J939" s="117"/>
      <c r="K939" s="113"/>
      <c r="L939" s="113"/>
      <c r="M939" s="113"/>
      <c r="N939" s="113"/>
      <c r="O939" s="113"/>
      <c r="P939" s="205"/>
      <c r="Q939" s="2">
        <f t="shared" si="199"/>
        <v>0</v>
      </c>
      <c r="R939" s="2">
        <f>IF(D939='User Input'!$C$1,1,0)</f>
        <v>0</v>
      </c>
      <c r="S939" s="2">
        <f t="shared" si="203"/>
        <v>0</v>
      </c>
      <c r="T939" s="2">
        <f t="shared" si="204"/>
        <v>0</v>
      </c>
      <c r="U939" s="2">
        <f t="shared" si="200"/>
        <v>0</v>
      </c>
      <c r="V939" s="2">
        <f t="shared" si="201"/>
        <v>0</v>
      </c>
      <c r="W939" s="9">
        <f t="shared" si="202"/>
        <v>0</v>
      </c>
      <c r="X939" s="221"/>
      <c r="Y939" s="276"/>
      <c r="Z939" s="207"/>
      <c r="AA939" s="203"/>
      <c r="AB939" s="206"/>
      <c r="AC939" s="198"/>
      <c r="AD939" s="198"/>
      <c r="AE939" s="198"/>
      <c r="AF939" s="198"/>
      <c r="AG939" s="216"/>
      <c r="AH939" s="199"/>
      <c r="AI939" s="197"/>
      <c r="AJ939" s="197"/>
      <c r="AK939" s="113"/>
      <c r="AL939" s="113"/>
      <c r="AM939" s="113"/>
      <c r="AN939" s="2">
        <f t="shared" si="205"/>
        <v>0</v>
      </c>
      <c r="AO939" s="2">
        <f t="shared" si="206"/>
        <v>0</v>
      </c>
      <c r="AP939" s="2">
        <f>IF(AA939='User Input'!$C$1,1,0)</f>
        <v>0</v>
      </c>
      <c r="AQ939" s="2">
        <f t="shared" si="207"/>
        <v>0</v>
      </c>
      <c r="AR939" s="2">
        <f t="shared" si="208"/>
        <v>0</v>
      </c>
      <c r="AS939" s="2">
        <f t="shared" si="209"/>
        <v>0</v>
      </c>
      <c r="AT939" s="2">
        <f t="shared" si="210"/>
        <v>0</v>
      </c>
      <c r="AU939" s="9">
        <f t="shared" si="211"/>
        <v>0</v>
      </c>
    </row>
    <row r="940" spans="1:47" s="202" customFormat="1">
      <c r="A940" s="272"/>
      <c r="B940" s="272"/>
      <c r="C940" s="203"/>
      <c r="D940" s="203"/>
      <c r="E940" s="204"/>
      <c r="F940" s="198"/>
      <c r="G940" s="198"/>
      <c r="H940" s="198"/>
      <c r="I940" s="198"/>
      <c r="J940" s="117"/>
      <c r="K940" s="113"/>
      <c r="L940" s="113"/>
      <c r="M940" s="113"/>
      <c r="N940" s="113"/>
      <c r="O940" s="113"/>
      <c r="P940" s="205"/>
      <c r="Q940" s="2">
        <f t="shared" si="199"/>
        <v>0</v>
      </c>
      <c r="R940" s="2">
        <f>IF(D940='User Input'!$C$1,1,0)</f>
        <v>0</v>
      </c>
      <c r="S940" s="2">
        <f t="shared" si="203"/>
        <v>0</v>
      </c>
      <c r="T940" s="2">
        <f t="shared" si="204"/>
        <v>0</v>
      </c>
      <c r="U940" s="2">
        <f t="shared" si="200"/>
        <v>0</v>
      </c>
      <c r="V940" s="2">
        <f t="shared" si="201"/>
        <v>0</v>
      </c>
      <c r="W940" s="9">
        <f t="shared" si="202"/>
        <v>0</v>
      </c>
      <c r="X940" s="221"/>
      <c r="Y940" s="276"/>
      <c r="Z940" s="207"/>
      <c r="AA940" s="203"/>
      <c r="AB940" s="206"/>
      <c r="AC940" s="198"/>
      <c r="AD940" s="198"/>
      <c r="AE940" s="198"/>
      <c r="AF940" s="198"/>
      <c r="AG940" s="216"/>
      <c r="AH940" s="199"/>
      <c r="AI940" s="197"/>
      <c r="AJ940" s="197"/>
      <c r="AK940" s="113"/>
      <c r="AL940" s="113"/>
      <c r="AM940" s="113"/>
      <c r="AN940" s="2">
        <f t="shared" si="205"/>
        <v>0</v>
      </c>
      <c r="AO940" s="2">
        <f t="shared" si="206"/>
        <v>0</v>
      </c>
      <c r="AP940" s="2">
        <f>IF(AA940='User Input'!$C$1,1,0)</f>
        <v>0</v>
      </c>
      <c r="AQ940" s="2">
        <f t="shared" si="207"/>
        <v>0</v>
      </c>
      <c r="AR940" s="2">
        <f t="shared" si="208"/>
        <v>0</v>
      </c>
      <c r="AS940" s="2">
        <f t="shared" si="209"/>
        <v>0</v>
      </c>
      <c r="AT940" s="2">
        <f t="shared" si="210"/>
        <v>0</v>
      </c>
      <c r="AU940" s="9">
        <f t="shared" si="211"/>
        <v>0</v>
      </c>
    </row>
    <row r="941" spans="1:47" s="202" customFormat="1">
      <c r="A941" s="272"/>
      <c r="B941" s="272"/>
      <c r="C941" s="203"/>
      <c r="D941" s="203"/>
      <c r="E941" s="204"/>
      <c r="F941" s="198"/>
      <c r="G941" s="198"/>
      <c r="H941" s="198"/>
      <c r="I941" s="198"/>
      <c r="J941" s="117"/>
      <c r="K941" s="113"/>
      <c r="L941" s="113"/>
      <c r="M941" s="113"/>
      <c r="N941" s="113"/>
      <c r="O941" s="113"/>
      <c r="P941" s="205"/>
      <c r="Q941" s="2">
        <f t="shared" si="199"/>
        <v>0</v>
      </c>
      <c r="R941" s="2">
        <f>IF(D941='User Input'!$C$1,1,0)</f>
        <v>0</v>
      </c>
      <c r="S941" s="2">
        <f t="shared" si="203"/>
        <v>0</v>
      </c>
      <c r="T941" s="2">
        <f t="shared" si="204"/>
        <v>0</v>
      </c>
      <c r="U941" s="2">
        <f t="shared" si="200"/>
        <v>0</v>
      </c>
      <c r="V941" s="2">
        <f t="shared" si="201"/>
        <v>0</v>
      </c>
      <c r="W941" s="9">
        <f t="shared" si="202"/>
        <v>0</v>
      </c>
      <c r="X941" s="221"/>
      <c r="Y941" s="276"/>
      <c r="Z941" s="207"/>
      <c r="AA941" s="203"/>
      <c r="AB941" s="206"/>
      <c r="AC941" s="198"/>
      <c r="AD941" s="198"/>
      <c r="AE941" s="198"/>
      <c r="AF941" s="198"/>
      <c r="AG941" s="216"/>
      <c r="AH941" s="199"/>
      <c r="AI941" s="197"/>
      <c r="AJ941" s="197"/>
      <c r="AK941" s="113"/>
      <c r="AL941" s="113"/>
      <c r="AM941" s="113"/>
      <c r="AN941" s="2">
        <f t="shared" si="205"/>
        <v>0</v>
      </c>
      <c r="AO941" s="2">
        <f t="shared" si="206"/>
        <v>0</v>
      </c>
      <c r="AP941" s="2">
        <f>IF(AA941='User Input'!$C$1,1,0)</f>
        <v>0</v>
      </c>
      <c r="AQ941" s="2">
        <f t="shared" si="207"/>
        <v>0</v>
      </c>
      <c r="AR941" s="2">
        <f t="shared" si="208"/>
        <v>0</v>
      </c>
      <c r="AS941" s="2">
        <f t="shared" si="209"/>
        <v>0</v>
      </c>
      <c r="AT941" s="2">
        <f t="shared" si="210"/>
        <v>0</v>
      </c>
      <c r="AU941" s="9">
        <f t="shared" si="211"/>
        <v>0</v>
      </c>
    </row>
    <row r="942" spans="1:47" s="202" customFormat="1">
      <c r="A942" s="272"/>
      <c r="B942" s="272"/>
      <c r="C942" s="203"/>
      <c r="D942" s="203"/>
      <c r="E942" s="204"/>
      <c r="F942" s="198"/>
      <c r="G942" s="198"/>
      <c r="H942" s="198"/>
      <c r="I942" s="198"/>
      <c r="J942" s="117"/>
      <c r="K942" s="113"/>
      <c r="L942" s="113"/>
      <c r="M942" s="113"/>
      <c r="N942" s="113"/>
      <c r="O942" s="113"/>
      <c r="P942" s="205"/>
      <c r="Q942" s="2">
        <f t="shared" si="199"/>
        <v>0</v>
      </c>
      <c r="R942" s="2">
        <f>IF(D942='User Input'!$C$1,1,0)</f>
        <v>0</v>
      </c>
      <c r="S942" s="2">
        <f t="shared" si="203"/>
        <v>0</v>
      </c>
      <c r="T942" s="2">
        <f t="shared" si="204"/>
        <v>0</v>
      </c>
      <c r="U942" s="2">
        <f t="shared" si="200"/>
        <v>0</v>
      </c>
      <c r="V942" s="2">
        <f t="shared" si="201"/>
        <v>0</v>
      </c>
      <c r="W942" s="9">
        <f t="shared" si="202"/>
        <v>0</v>
      </c>
      <c r="X942" s="221"/>
      <c r="Y942" s="276"/>
      <c r="Z942" s="207"/>
      <c r="AA942" s="203"/>
      <c r="AB942" s="206"/>
      <c r="AC942" s="198"/>
      <c r="AD942" s="198"/>
      <c r="AE942" s="198"/>
      <c r="AF942" s="198"/>
      <c r="AG942" s="216"/>
      <c r="AH942" s="199"/>
      <c r="AI942" s="197"/>
      <c r="AJ942" s="197"/>
      <c r="AK942" s="113"/>
      <c r="AL942" s="113"/>
      <c r="AM942" s="113"/>
      <c r="AN942" s="2">
        <f t="shared" si="205"/>
        <v>0</v>
      </c>
      <c r="AO942" s="2">
        <f t="shared" si="206"/>
        <v>0</v>
      </c>
      <c r="AP942" s="2">
        <f>IF(AA942='User Input'!$C$1,1,0)</f>
        <v>0</v>
      </c>
      <c r="AQ942" s="2">
        <f t="shared" si="207"/>
        <v>0</v>
      </c>
      <c r="AR942" s="2">
        <f t="shared" si="208"/>
        <v>0</v>
      </c>
      <c r="AS942" s="2">
        <f t="shared" si="209"/>
        <v>0</v>
      </c>
      <c r="AT942" s="2">
        <f t="shared" si="210"/>
        <v>0</v>
      </c>
      <c r="AU942" s="9">
        <f t="shared" si="211"/>
        <v>0</v>
      </c>
    </row>
    <row r="943" spans="1:47" s="202" customFormat="1">
      <c r="A943" s="272"/>
      <c r="B943" s="272"/>
      <c r="C943" s="203"/>
      <c r="D943" s="203"/>
      <c r="E943" s="204"/>
      <c r="F943" s="198"/>
      <c r="G943" s="198"/>
      <c r="H943" s="198"/>
      <c r="I943" s="198"/>
      <c r="J943" s="117"/>
      <c r="K943" s="113"/>
      <c r="L943" s="113"/>
      <c r="M943" s="113"/>
      <c r="N943" s="113"/>
      <c r="O943" s="113"/>
      <c r="P943" s="205"/>
      <c r="Q943" s="2">
        <f t="shared" si="199"/>
        <v>0</v>
      </c>
      <c r="R943" s="2">
        <f>IF(D943='User Input'!$C$1,1,0)</f>
        <v>0</v>
      </c>
      <c r="S943" s="2">
        <f t="shared" si="203"/>
        <v>0</v>
      </c>
      <c r="T943" s="2">
        <f t="shared" si="204"/>
        <v>0</v>
      </c>
      <c r="U943" s="2">
        <f t="shared" si="200"/>
        <v>0</v>
      </c>
      <c r="V943" s="2">
        <f t="shared" si="201"/>
        <v>0</v>
      </c>
      <c r="W943" s="9">
        <f t="shared" si="202"/>
        <v>0</v>
      </c>
      <c r="X943" s="221"/>
      <c r="Y943" s="276"/>
      <c r="Z943" s="207"/>
      <c r="AA943" s="203"/>
      <c r="AB943" s="206"/>
      <c r="AC943" s="198"/>
      <c r="AD943" s="198"/>
      <c r="AE943" s="198"/>
      <c r="AF943" s="198"/>
      <c r="AG943" s="216"/>
      <c r="AH943" s="199"/>
      <c r="AI943" s="197"/>
      <c r="AJ943" s="197"/>
      <c r="AK943" s="113"/>
      <c r="AL943" s="113"/>
      <c r="AM943" s="113"/>
      <c r="AN943" s="2">
        <f t="shared" si="205"/>
        <v>0</v>
      </c>
      <c r="AO943" s="2">
        <f t="shared" si="206"/>
        <v>0</v>
      </c>
      <c r="AP943" s="2">
        <f>IF(AA943='User Input'!$C$1,1,0)</f>
        <v>0</v>
      </c>
      <c r="AQ943" s="2">
        <f t="shared" si="207"/>
        <v>0</v>
      </c>
      <c r="AR943" s="2">
        <f t="shared" si="208"/>
        <v>0</v>
      </c>
      <c r="AS943" s="2">
        <f t="shared" si="209"/>
        <v>0</v>
      </c>
      <c r="AT943" s="2">
        <f t="shared" si="210"/>
        <v>0</v>
      </c>
      <c r="AU943" s="9">
        <f t="shared" si="211"/>
        <v>0</v>
      </c>
    </row>
    <row r="944" spans="1:47" s="202" customFormat="1">
      <c r="A944" s="272"/>
      <c r="B944" s="272"/>
      <c r="C944" s="203"/>
      <c r="D944" s="203"/>
      <c r="E944" s="204"/>
      <c r="F944" s="198"/>
      <c r="G944" s="198"/>
      <c r="H944" s="198"/>
      <c r="I944" s="198"/>
      <c r="J944" s="117"/>
      <c r="K944" s="113"/>
      <c r="L944" s="113"/>
      <c r="M944" s="113"/>
      <c r="N944" s="113"/>
      <c r="O944" s="113"/>
      <c r="P944" s="205"/>
      <c r="Q944" s="2">
        <f t="shared" si="199"/>
        <v>0</v>
      </c>
      <c r="R944" s="2">
        <f>IF(D944='User Input'!$C$1,1,0)</f>
        <v>0</v>
      </c>
      <c r="S944" s="2">
        <f t="shared" si="203"/>
        <v>0</v>
      </c>
      <c r="T944" s="2">
        <f t="shared" si="204"/>
        <v>0</v>
      </c>
      <c r="U944" s="2">
        <f t="shared" si="200"/>
        <v>0</v>
      </c>
      <c r="V944" s="2">
        <f t="shared" si="201"/>
        <v>0</v>
      </c>
      <c r="W944" s="9">
        <f t="shared" si="202"/>
        <v>0</v>
      </c>
      <c r="X944" s="221"/>
      <c r="Y944" s="276"/>
      <c r="Z944" s="207"/>
      <c r="AA944" s="203"/>
      <c r="AB944" s="206"/>
      <c r="AC944" s="198"/>
      <c r="AD944" s="198"/>
      <c r="AE944" s="198"/>
      <c r="AF944" s="198"/>
      <c r="AG944" s="216"/>
      <c r="AH944" s="199"/>
      <c r="AI944" s="197"/>
      <c r="AJ944" s="197"/>
      <c r="AK944" s="113"/>
      <c r="AL944" s="113"/>
      <c r="AM944" s="113"/>
      <c r="AN944" s="2">
        <f t="shared" si="205"/>
        <v>0</v>
      </c>
      <c r="AO944" s="2">
        <f t="shared" si="206"/>
        <v>0</v>
      </c>
      <c r="AP944" s="2">
        <f>IF(AA944='User Input'!$C$1,1,0)</f>
        <v>0</v>
      </c>
      <c r="AQ944" s="2">
        <f t="shared" si="207"/>
        <v>0</v>
      </c>
      <c r="AR944" s="2">
        <f t="shared" si="208"/>
        <v>0</v>
      </c>
      <c r="AS944" s="2">
        <f t="shared" si="209"/>
        <v>0</v>
      </c>
      <c r="AT944" s="2">
        <f t="shared" si="210"/>
        <v>0</v>
      </c>
      <c r="AU944" s="9">
        <f t="shared" si="211"/>
        <v>0</v>
      </c>
    </row>
    <row r="945" spans="1:47" s="202" customFormat="1">
      <c r="A945" s="272"/>
      <c r="B945" s="272"/>
      <c r="C945" s="203"/>
      <c r="D945" s="203"/>
      <c r="E945" s="204"/>
      <c r="F945" s="198"/>
      <c r="G945" s="198"/>
      <c r="H945" s="198"/>
      <c r="I945" s="198"/>
      <c r="J945" s="117"/>
      <c r="K945" s="113"/>
      <c r="L945" s="113"/>
      <c r="M945" s="113"/>
      <c r="N945" s="113"/>
      <c r="O945" s="113"/>
      <c r="P945" s="205"/>
      <c r="Q945" s="2">
        <f t="shared" si="199"/>
        <v>0</v>
      </c>
      <c r="R945" s="2">
        <f>IF(D945='User Input'!$C$1,1,0)</f>
        <v>0</v>
      </c>
      <c r="S945" s="2">
        <f t="shared" si="203"/>
        <v>0</v>
      </c>
      <c r="T945" s="2">
        <f t="shared" si="204"/>
        <v>0</v>
      </c>
      <c r="U945" s="2">
        <f t="shared" si="200"/>
        <v>0</v>
      </c>
      <c r="V945" s="2">
        <f t="shared" si="201"/>
        <v>0</v>
      </c>
      <c r="W945" s="9">
        <f t="shared" si="202"/>
        <v>0</v>
      </c>
      <c r="X945" s="221"/>
      <c r="Y945" s="276"/>
      <c r="Z945" s="207"/>
      <c r="AA945" s="203"/>
      <c r="AB945" s="206"/>
      <c r="AC945" s="198"/>
      <c r="AD945" s="198"/>
      <c r="AE945" s="198"/>
      <c r="AF945" s="198"/>
      <c r="AG945" s="216"/>
      <c r="AH945" s="199"/>
      <c r="AI945" s="197"/>
      <c r="AJ945" s="197"/>
      <c r="AK945" s="113"/>
      <c r="AL945" s="113"/>
      <c r="AM945" s="113"/>
      <c r="AN945" s="2">
        <f t="shared" si="205"/>
        <v>0</v>
      </c>
      <c r="AO945" s="2">
        <f t="shared" si="206"/>
        <v>0</v>
      </c>
      <c r="AP945" s="2">
        <f>IF(AA945='User Input'!$C$1,1,0)</f>
        <v>0</v>
      </c>
      <c r="AQ945" s="2">
        <f t="shared" si="207"/>
        <v>0</v>
      </c>
      <c r="AR945" s="2">
        <f t="shared" si="208"/>
        <v>0</v>
      </c>
      <c r="AS945" s="2">
        <f t="shared" si="209"/>
        <v>0</v>
      </c>
      <c r="AT945" s="2">
        <f t="shared" si="210"/>
        <v>0</v>
      </c>
      <c r="AU945" s="9">
        <f t="shared" si="211"/>
        <v>0</v>
      </c>
    </row>
    <row r="946" spans="1:47" s="202" customFormat="1">
      <c r="A946" s="272"/>
      <c r="B946" s="272"/>
      <c r="C946" s="203"/>
      <c r="D946" s="203"/>
      <c r="E946" s="204"/>
      <c r="F946" s="198"/>
      <c r="G946" s="198"/>
      <c r="H946" s="198"/>
      <c r="I946" s="198"/>
      <c r="J946" s="117"/>
      <c r="K946" s="113"/>
      <c r="L946" s="113"/>
      <c r="M946" s="113"/>
      <c r="N946" s="113"/>
      <c r="O946" s="113"/>
      <c r="P946" s="205"/>
      <c r="Q946" s="2">
        <f t="shared" si="199"/>
        <v>0</v>
      </c>
      <c r="R946" s="2">
        <f>IF(D946='User Input'!$C$1,1,0)</f>
        <v>0</v>
      </c>
      <c r="S946" s="2">
        <f t="shared" si="203"/>
        <v>0</v>
      </c>
      <c r="T946" s="2">
        <f t="shared" si="204"/>
        <v>0</v>
      </c>
      <c r="U946" s="2">
        <f t="shared" si="200"/>
        <v>0</v>
      </c>
      <c r="V946" s="2">
        <f t="shared" si="201"/>
        <v>0</v>
      </c>
      <c r="W946" s="9">
        <f t="shared" si="202"/>
        <v>0</v>
      </c>
      <c r="X946" s="221"/>
      <c r="Y946" s="276"/>
      <c r="Z946" s="207"/>
      <c r="AA946" s="203"/>
      <c r="AB946" s="206"/>
      <c r="AC946" s="198"/>
      <c r="AD946" s="198"/>
      <c r="AE946" s="198"/>
      <c r="AF946" s="198"/>
      <c r="AG946" s="216"/>
      <c r="AH946" s="199"/>
      <c r="AI946" s="197"/>
      <c r="AJ946" s="197"/>
      <c r="AK946" s="113"/>
      <c r="AL946" s="113"/>
      <c r="AM946" s="113"/>
      <c r="AN946" s="2">
        <f t="shared" si="205"/>
        <v>0</v>
      </c>
      <c r="AO946" s="2">
        <f t="shared" si="206"/>
        <v>0</v>
      </c>
      <c r="AP946" s="2">
        <f>IF(AA946='User Input'!$C$1,1,0)</f>
        <v>0</v>
      </c>
      <c r="AQ946" s="2">
        <f t="shared" si="207"/>
        <v>0</v>
      </c>
      <c r="AR946" s="2">
        <f t="shared" si="208"/>
        <v>0</v>
      </c>
      <c r="AS946" s="2">
        <f t="shared" si="209"/>
        <v>0</v>
      </c>
      <c r="AT946" s="2">
        <f t="shared" si="210"/>
        <v>0</v>
      </c>
      <c r="AU946" s="9">
        <f t="shared" si="211"/>
        <v>0</v>
      </c>
    </row>
    <row r="947" spans="1:47" s="202" customFormat="1">
      <c r="A947" s="272"/>
      <c r="B947" s="272"/>
      <c r="C947" s="203"/>
      <c r="D947" s="203"/>
      <c r="E947" s="204"/>
      <c r="F947" s="198"/>
      <c r="G947" s="198"/>
      <c r="H947" s="198"/>
      <c r="I947" s="198"/>
      <c r="J947" s="117"/>
      <c r="K947" s="113"/>
      <c r="L947" s="113"/>
      <c r="M947" s="113"/>
      <c r="N947" s="113"/>
      <c r="O947" s="113"/>
      <c r="P947" s="205"/>
      <c r="Q947" s="2">
        <f t="shared" si="199"/>
        <v>0</v>
      </c>
      <c r="R947" s="2">
        <f>IF(D947='User Input'!$C$1,1,0)</f>
        <v>0</v>
      </c>
      <c r="S947" s="2">
        <f t="shared" si="203"/>
        <v>0</v>
      </c>
      <c r="T947" s="2">
        <f t="shared" si="204"/>
        <v>0</v>
      </c>
      <c r="U947" s="2">
        <f t="shared" si="200"/>
        <v>0</v>
      </c>
      <c r="V947" s="2">
        <f t="shared" si="201"/>
        <v>0</v>
      </c>
      <c r="W947" s="9">
        <f t="shared" si="202"/>
        <v>0</v>
      </c>
      <c r="X947" s="221"/>
      <c r="Y947" s="276"/>
      <c r="Z947" s="207"/>
      <c r="AA947" s="203"/>
      <c r="AB947" s="206"/>
      <c r="AC947" s="198"/>
      <c r="AD947" s="198"/>
      <c r="AE947" s="198"/>
      <c r="AF947" s="198"/>
      <c r="AG947" s="216"/>
      <c r="AH947" s="199"/>
      <c r="AI947" s="197"/>
      <c r="AJ947" s="197"/>
      <c r="AK947" s="113"/>
      <c r="AL947" s="113"/>
      <c r="AM947" s="113"/>
      <c r="AN947" s="2">
        <f t="shared" si="205"/>
        <v>0</v>
      </c>
      <c r="AO947" s="2">
        <f t="shared" si="206"/>
        <v>0</v>
      </c>
      <c r="AP947" s="2">
        <f>IF(AA947='User Input'!$C$1,1,0)</f>
        <v>0</v>
      </c>
      <c r="AQ947" s="2">
        <f t="shared" si="207"/>
        <v>0</v>
      </c>
      <c r="AR947" s="2">
        <f t="shared" si="208"/>
        <v>0</v>
      </c>
      <c r="AS947" s="2">
        <f t="shared" si="209"/>
        <v>0</v>
      </c>
      <c r="AT947" s="2">
        <f t="shared" si="210"/>
        <v>0</v>
      </c>
      <c r="AU947" s="9">
        <f t="shared" si="211"/>
        <v>0</v>
      </c>
    </row>
    <row r="948" spans="1:47" s="202" customFormat="1">
      <c r="A948" s="272"/>
      <c r="B948" s="272"/>
      <c r="C948" s="203"/>
      <c r="D948" s="203"/>
      <c r="E948" s="204"/>
      <c r="F948" s="198"/>
      <c r="G948" s="198"/>
      <c r="H948" s="198"/>
      <c r="I948" s="198"/>
      <c r="J948" s="117"/>
      <c r="K948" s="113"/>
      <c r="L948" s="113"/>
      <c r="M948" s="113"/>
      <c r="N948" s="113"/>
      <c r="O948" s="113"/>
      <c r="P948" s="205"/>
      <c r="Q948" s="2">
        <f t="shared" si="199"/>
        <v>0</v>
      </c>
      <c r="R948" s="2">
        <f>IF(D948='User Input'!$C$1,1,0)</f>
        <v>0</v>
      </c>
      <c r="S948" s="2">
        <f t="shared" si="203"/>
        <v>0</v>
      </c>
      <c r="T948" s="2">
        <f t="shared" si="204"/>
        <v>0</v>
      </c>
      <c r="U948" s="2">
        <f t="shared" si="200"/>
        <v>0</v>
      </c>
      <c r="V948" s="2">
        <f t="shared" si="201"/>
        <v>0</v>
      </c>
      <c r="W948" s="9">
        <f t="shared" si="202"/>
        <v>0</v>
      </c>
      <c r="X948" s="221"/>
      <c r="Y948" s="276"/>
      <c r="Z948" s="207"/>
      <c r="AA948" s="203"/>
      <c r="AB948" s="206"/>
      <c r="AC948" s="198"/>
      <c r="AD948" s="198"/>
      <c r="AE948" s="198"/>
      <c r="AF948" s="198"/>
      <c r="AG948" s="216"/>
      <c r="AH948" s="199"/>
      <c r="AI948" s="197"/>
      <c r="AJ948" s="197"/>
      <c r="AK948" s="113"/>
      <c r="AL948" s="113"/>
      <c r="AM948" s="113"/>
      <c r="AN948" s="2">
        <f t="shared" si="205"/>
        <v>0</v>
      </c>
      <c r="AO948" s="2">
        <f t="shared" si="206"/>
        <v>0</v>
      </c>
      <c r="AP948" s="2">
        <f>IF(AA948='User Input'!$C$1,1,0)</f>
        <v>0</v>
      </c>
      <c r="AQ948" s="2">
        <f t="shared" si="207"/>
        <v>0</v>
      </c>
      <c r="AR948" s="2">
        <f t="shared" si="208"/>
        <v>0</v>
      </c>
      <c r="AS948" s="2">
        <f t="shared" si="209"/>
        <v>0</v>
      </c>
      <c r="AT948" s="2">
        <f t="shared" si="210"/>
        <v>0</v>
      </c>
      <c r="AU948" s="9">
        <f t="shared" si="211"/>
        <v>0</v>
      </c>
    </row>
    <row r="949" spans="1:47" s="202" customFormat="1">
      <c r="A949" s="272"/>
      <c r="B949" s="272"/>
      <c r="C949" s="203"/>
      <c r="D949" s="203"/>
      <c r="E949" s="204"/>
      <c r="F949" s="198"/>
      <c r="G949" s="198"/>
      <c r="H949" s="198"/>
      <c r="I949" s="198"/>
      <c r="J949" s="117"/>
      <c r="K949" s="113"/>
      <c r="L949" s="113"/>
      <c r="M949" s="113"/>
      <c r="N949" s="113"/>
      <c r="O949" s="113"/>
      <c r="P949" s="205"/>
      <c r="Q949" s="2">
        <f t="shared" si="199"/>
        <v>0</v>
      </c>
      <c r="R949" s="2">
        <f>IF(D949='User Input'!$C$1,1,0)</f>
        <v>0</v>
      </c>
      <c r="S949" s="2">
        <f t="shared" si="203"/>
        <v>0</v>
      </c>
      <c r="T949" s="2">
        <f t="shared" si="204"/>
        <v>0</v>
      </c>
      <c r="U949" s="2">
        <f t="shared" si="200"/>
        <v>0</v>
      </c>
      <c r="V949" s="2">
        <f t="shared" si="201"/>
        <v>0</v>
      </c>
      <c r="W949" s="9">
        <f t="shared" si="202"/>
        <v>0</v>
      </c>
      <c r="X949" s="221"/>
      <c r="Y949" s="276"/>
      <c r="Z949" s="207"/>
      <c r="AA949" s="203"/>
      <c r="AB949" s="206"/>
      <c r="AC949" s="198"/>
      <c r="AD949" s="198"/>
      <c r="AE949" s="198"/>
      <c r="AF949" s="198"/>
      <c r="AG949" s="216"/>
      <c r="AH949" s="199"/>
      <c r="AI949" s="197"/>
      <c r="AJ949" s="197"/>
      <c r="AK949" s="113"/>
      <c r="AL949" s="113"/>
      <c r="AM949" s="113"/>
      <c r="AN949" s="2">
        <f t="shared" si="205"/>
        <v>0</v>
      </c>
      <c r="AO949" s="2">
        <f t="shared" si="206"/>
        <v>0</v>
      </c>
      <c r="AP949" s="2">
        <f>IF(AA949='User Input'!$C$1,1,0)</f>
        <v>0</v>
      </c>
      <c r="AQ949" s="2">
        <f t="shared" si="207"/>
        <v>0</v>
      </c>
      <c r="AR949" s="2">
        <f t="shared" si="208"/>
        <v>0</v>
      </c>
      <c r="AS949" s="2">
        <f t="shared" si="209"/>
        <v>0</v>
      </c>
      <c r="AT949" s="2">
        <f t="shared" si="210"/>
        <v>0</v>
      </c>
      <c r="AU949" s="9">
        <f t="shared" si="211"/>
        <v>0</v>
      </c>
    </row>
    <row r="950" spans="1:47" s="202" customFormat="1">
      <c r="A950" s="272"/>
      <c r="B950" s="272"/>
      <c r="C950" s="203"/>
      <c r="D950" s="203"/>
      <c r="E950" s="204"/>
      <c r="F950" s="198"/>
      <c r="G950" s="198"/>
      <c r="H950" s="198"/>
      <c r="I950" s="198"/>
      <c r="J950" s="117"/>
      <c r="K950" s="113"/>
      <c r="L950" s="113"/>
      <c r="M950" s="113"/>
      <c r="N950" s="113"/>
      <c r="O950" s="113"/>
      <c r="P950" s="205"/>
      <c r="Q950" s="2">
        <f t="shared" si="199"/>
        <v>0</v>
      </c>
      <c r="R950" s="2">
        <f>IF(D950='User Input'!$C$1,1,0)</f>
        <v>0</v>
      </c>
      <c r="S950" s="2">
        <f t="shared" si="203"/>
        <v>0</v>
      </c>
      <c r="T950" s="2">
        <f t="shared" si="204"/>
        <v>0</v>
      </c>
      <c r="U950" s="2">
        <f t="shared" si="200"/>
        <v>0</v>
      </c>
      <c r="V950" s="2">
        <f t="shared" si="201"/>
        <v>0</v>
      </c>
      <c r="W950" s="9">
        <f t="shared" si="202"/>
        <v>0</v>
      </c>
      <c r="X950" s="221"/>
      <c r="Y950" s="276"/>
      <c r="Z950" s="207"/>
      <c r="AA950" s="203"/>
      <c r="AB950" s="206"/>
      <c r="AC950" s="198"/>
      <c r="AD950" s="198"/>
      <c r="AE950" s="198"/>
      <c r="AF950" s="198"/>
      <c r="AG950" s="216"/>
      <c r="AH950" s="199"/>
      <c r="AI950" s="197"/>
      <c r="AJ950" s="197"/>
      <c r="AK950" s="113"/>
      <c r="AL950" s="113"/>
      <c r="AM950" s="113"/>
      <c r="AN950" s="2">
        <f t="shared" si="205"/>
        <v>0</v>
      </c>
      <c r="AO950" s="2">
        <f t="shared" si="206"/>
        <v>0</v>
      </c>
      <c r="AP950" s="2">
        <f>IF(AA950='User Input'!$C$1,1,0)</f>
        <v>0</v>
      </c>
      <c r="AQ950" s="2">
        <f t="shared" si="207"/>
        <v>0</v>
      </c>
      <c r="AR950" s="2">
        <f t="shared" si="208"/>
        <v>0</v>
      </c>
      <c r="AS950" s="2">
        <f t="shared" si="209"/>
        <v>0</v>
      </c>
      <c r="AT950" s="2">
        <f t="shared" si="210"/>
        <v>0</v>
      </c>
      <c r="AU950" s="9">
        <f t="shared" si="211"/>
        <v>0</v>
      </c>
    </row>
    <row r="951" spans="1:47" s="202" customFormat="1">
      <c r="A951" s="272"/>
      <c r="B951" s="272"/>
      <c r="C951" s="203"/>
      <c r="D951" s="203"/>
      <c r="E951" s="204"/>
      <c r="F951" s="198"/>
      <c r="G951" s="198"/>
      <c r="H951" s="198"/>
      <c r="I951" s="198"/>
      <c r="J951" s="117"/>
      <c r="K951" s="113"/>
      <c r="L951" s="113"/>
      <c r="M951" s="113"/>
      <c r="N951" s="113"/>
      <c r="O951" s="113"/>
      <c r="P951" s="205"/>
      <c r="Q951" s="2">
        <f t="shared" si="199"/>
        <v>0</v>
      </c>
      <c r="R951" s="2">
        <f>IF(D951='User Input'!$C$1,1,0)</f>
        <v>0</v>
      </c>
      <c r="S951" s="2">
        <f t="shared" si="203"/>
        <v>0</v>
      </c>
      <c r="T951" s="2">
        <f t="shared" si="204"/>
        <v>0</v>
      </c>
      <c r="U951" s="2">
        <f t="shared" si="200"/>
        <v>0</v>
      </c>
      <c r="V951" s="2">
        <f t="shared" si="201"/>
        <v>0</v>
      </c>
      <c r="W951" s="9">
        <f t="shared" si="202"/>
        <v>0</v>
      </c>
      <c r="X951" s="221"/>
      <c r="Y951" s="276"/>
      <c r="Z951" s="207"/>
      <c r="AA951" s="203"/>
      <c r="AB951" s="206"/>
      <c r="AC951" s="198"/>
      <c r="AD951" s="198"/>
      <c r="AE951" s="198"/>
      <c r="AF951" s="198"/>
      <c r="AG951" s="216"/>
      <c r="AH951" s="199"/>
      <c r="AI951" s="197"/>
      <c r="AJ951" s="197"/>
      <c r="AK951" s="113"/>
      <c r="AL951" s="113"/>
      <c r="AM951" s="113"/>
      <c r="AN951" s="2">
        <f t="shared" si="205"/>
        <v>0</v>
      </c>
      <c r="AO951" s="2">
        <f t="shared" si="206"/>
        <v>0</v>
      </c>
      <c r="AP951" s="2">
        <f>IF(AA951='User Input'!$C$1,1,0)</f>
        <v>0</v>
      </c>
      <c r="AQ951" s="2">
        <f t="shared" si="207"/>
        <v>0</v>
      </c>
      <c r="AR951" s="2">
        <f t="shared" si="208"/>
        <v>0</v>
      </c>
      <c r="AS951" s="2">
        <f t="shared" si="209"/>
        <v>0</v>
      </c>
      <c r="AT951" s="2">
        <f t="shared" si="210"/>
        <v>0</v>
      </c>
      <c r="AU951" s="9">
        <f t="shared" si="211"/>
        <v>0</v>
      </c>
    </row>
    <row r="952" spans="1:47" s="202" customFormat="1">
      <c r="A952" s="272"/>
      <c r="B952" s="272"/>
      <c r="C952" s="203"/>
      <c r="D952" s="203"/>
      <c r="E952" s="204"/>
      <c r="F952" s="198"/>
      <c r="G952" s="198"/>
      <c r="H952" s="198"/>
      <c r="I952" s="198"/>
      <c r="J952" s="117"/>
      <c r="K952" s="113"/>
      <c r="L952" s="113"/>
      <c r="M952" s="113"/>
      <c r="N952" s="113"/>
      <c r="O952" s="113"/>
      <c r="P952" s="205"/>
      <c r="Q952" s="2">
        <f t="shared" si="199"/>
        <v>0</v>
      </c>
      <c r="R952" s="2">
        <f>IF(D952='User Input'!$C$1,1,0)</f>
        <v>0</v>
      </c>
      <c r="S952" s="2">
        <f t="shared" si="203"/>
        <v>0</v>
      </c>
      <c r="T952" s="2">
        <f t="shared" si="204"/>
        <v>0</v>
      </c>
      <c r="U952" s="2">
        <f t="shared" si="200"/>
        <v>0</v>
      </c>
      <c r="V952" s="2">
        <f t="shared" si="201"/>
        <v>0</v>
      </c>
      <c r="W952" s="9">
        <f t="shared" si="202"/>
        <v>0</v>
      </c>
      <c r="X952" s="221"/>
      <c r="Y952" s="276"/>
      <c r="Z952" s="207"/>
      <c r="AA952" s="203"/>
      <c r="AB952" s="206"/>
      <c r="AC952" s="198"/>
      <c r="AD952" s="198"/>
      <c r="AE952" s="198"/>
      <c r="AF952" s="198"/>
      <c r="AG952" s="216"/>
      <c r="AH952" s="199"/>
      <c r="AI952" s="197"/>
      <c r="AJ952" s="197"/>
      <c r="AK952" s="113"/>
      <c r="AL952" s="113"/>
      <c r="AM952" s="113"/>
      <c r="AN952" s="2">
        <f t="shared" si="205"/>
        <v>0</v>
      </c>
      <c r="AO952" s="2">
        <f t="shared" si="206"/>
        <v>0</v>
      </c>
      <c r="AP952" s="2">
        <f>IF(AA952='User Input'!$C$1,1,0)</f>
        <v>0</v>
      </c>
      <c r="AQ952" s="2">
        <f t="shared" si="207"/>
        <v>0</v>
      </c>
      <c r="AR952" s="2">
        <f t="shared" si="208"/>
        <v>0</v>
      </c>
      <c r="AS952" s="2">
        <f t="shared" si="209"/>
        <v>0</v>
      </c>
      <c r="AT952" s="2">
        <f t="shared" si="210"/>
        <v>0</v>
      </c>
      <c r="AU952" s="9">
        <f t="shared" si="211"/>
        <v>0</v>
      </c>
    </row>
    <row r="953" spans="1:47" s="202" customFormat="1">
      <c r="A953" s="272"/>
      <c r="B953" s="272"/>
      <c r="C953" s="203"/>
      <c r="D953" s="203"/>
      <c r="E953" s="204"/>
      <c r="F953" s="198"/>
      <c r="G953" s="198"/>
      <c r="H953" s="198"/>
      <c r="I953" s="198"/>
      <c r="J953" s="117"/>
      <c r="K953" s="113"/>
      <c r="L953" s="113"/>
      <c r="M953" s="113"/>
      <c r="N953" s="113"/>
      <c r="O953" s="113"/>
      <c r="P953" s="205"/>
      <c r="Q953" s="2">
        <f t="shared" si="199"/>
        <v>0</v>
      </c>
      <c r="R953" s="2">
        <f>IF(D953='User Input'!$C$1,1,0)</f>
        <v>0</v>
      </c>
      <c r="S953" s="2">
        <f t="shared" si="203"/>
        <v>0</v>
      </c>
      <c r="T953" s="2">
        <f t="shared" si="204"/>
        <v>0</v>
      </c>
      <c r="U953" s="2">
        <f t="shared" si="200"/>
        <v>0</v>
      </c>
      <c r="V953" s="2">
        <f t="shared" si="201"/>
        <v>0</v>
      </c>
      <c r="W953" s="9">
        <f t="shared" si="202"/>
        <v>0</v>
      </c>
      <c r="X953" s="221"/>
      <c r="Y953" s="276"/>
      <c r="Z953" s="207"/>
      <c r="AA953" s="203"/>
      <c r="AB953" s="206"/>
      <c r="AC953" s="198"/>
      <c r="AD953" s="198"/>
      <c r="AE953" s="198"/>
      <c r="AF953" s="198"/>
      <c r="AG953" s="216"/>
      <c r="AH953" s="199"/>
      <c r="AI953" s="197"/>
      <c r="AJ953" s="197"/>
      <c r="AK953" s="113"/>
      <c r="AL953" s="113"/>
      <c r="AM953" s="113"/>
      <c r="AN953" s="2">
        <f t="shared" si="205"/>
        <v>0</v>
      </c>
      <c r="AO953" s="2">
        <f t="shared" si="206"/>
        <v>0</v>
      </c>
      <c r="AP953" s="2">
        <f>IF(AA953='User Input'!$C$1,1,0)</f>
        <v>0</v>
      </c>
      <c r="AQ953" s="2">
        <f t="shared" si="207"/>
        <v>0</v>
      </c>
      <c r="AR953" s="2">
        <f t="shared" si="208"/>
        <v>0</v>
      </c>
      <c r="AS953" s="2">
        <f t="shared" si="209"/>
        <v>0</v>
      </c>
      <c r="AT953" s="2">
        <f t="shared" si="210"/>
        <v>0</v>
      </c>
      <c r="AU953" s="9">
        <f t="shared" si="211"/>
        <v>0</v>
      </c>
    </row>
    <row r="954" spans="1:47" s="202" customFormat="1">
      <c r="A954" s="272"/>
      <c r="B954" s="272"/>
      <c r="C954" s="203"/>
      <c r="D954" s="203"/>
      <c r="E954" s="204"/>
      <c r="F954" s="198"/>
      <c r="G954" s="198"/>
      <c r="H954" s="198"/>
      <c r="I954" s="198"/>
      <c r="J954" s="117"/>
      <c r="K954" s="113"/>
      <c r="L954" s="113"/>
      <c r="M954" s="113"/>
      <c r="N954" s="113"/>
      <c r="O954" s="113"/>
      <c r="P954" s="205"/>
      <c r="Q954" s="2">
        <f t="shared" si="199"/>
        <v>0</v>
      </c>
      <c r="R954" s="2">
        <f>IF(D954='User Input'!$C$1,1,0)</f>
        <v>0</v>
      </c>
      <c r="S954" s="2">
        <f t="shared" si="203"/>
        <v>0</v>
      </c>
      <c r="T954" s="2">
        <f t="shared" si="204"/>
        <v>0</v>
      </c>
      <c r="U954" s="2">
        <f t="shared" si="200"/>
        <v>0</v>
      </c>
      <c r="V954" s="2">
        <f t="shared" si="201"/>
        <v>0</v>
      </c>
      <c r="W954" s="9">
        <f t="shared" si="202"/>
        <v>0</v>
      </c>
      <c r="X954" s="221"/>
      <c r="Y954" s="276"/>
      <c r="Z954" s="207"/>
      <c r="AA954" s="203"/>
      <c r="AB954" s="206"/>
      <c r="AC954" s="198"/>
      <c r="AD954" s="198"/>
      <c r="AE954" s="198"/>
      <c r="AF954" s="198"/>
      <c r="AG954" s="216"/>
      <c r="AH954" s="199"/>
      <c r="AI954" s="197"/>
      <c r="AJ954" s="197"/>
      <c r="AK954" s="113"/>
      <c r="AL954" s="113"/>
      <c r="AM954" s="113"/>
      <c r="AN954" s="2">
        <f t="shared" si="205"/>
        <v>0</v>
      </c>
      <c r="AO954" s="2">
        <f t="shared" si="206"/>
        <v>0</v>
      </c>
      <c r="AP954" s="2">
        <f>IF(AA954='User Input'!$C$1,1,0)</f>
        <v>0</v>
      </c>
      <c r="AQ954" s="2">
        <f t="shared" si="207"/>
        <v>0</v>
      </c>
      <c r="AR954" s="2">
        <f t="shared" si="208"/>
        <v>0</v>
      </c>
      <c r="AS954" s="2">
        <f t="shared" si="209"/>
        <v>0</v>
      </c>
      <c r="AT954" s="2">
        <f t="shared" si="210"/>
        <v>0</v>
      </c>
      <c r="AU954" s="9">
        <f t="shared" si="211"/>
        <v>0</v>
      </c>
    </row>
    <row r="955" spans="1:47" s="202" customFormat="1">
      <c r="A955" s="272"/>
      <c r="B955" s="272"/>
      <c r="C955" s="203"/>
      <c r="D955" s="203"/>
      <c r="E955" s="204"/>
      <c r="F955" s="198"/>
      <c r="G955" s="198"/>
      <c r="H955" s="198"/>
      <c r="I955" s="198"/>
      <c r="J955" s="117"/>
      <c r="K955" s="113"/>
      <c r="L955" s="113"/>
      <c r="M955" s="113"/>
      <c r="N955" s="113"/>
      <c r="O955" s="113"/>
      <c r="P955" s="205"/>
      <c r="Q955" s="2">
        <f t="shared" si="199"/>
        <v>0</v>
      </c>
      <c r="R955" s="2">
        <f>IF(D955='User Input'!$C$1,1,0)</f>
        <v>0</v>
      </c>
      <c r="S955" s="2">
        <f t="shared" si="203"/>
        <v>0</v>
      </c>
      <c r="T955" s="2">
        <f t="shared" si="204"/>
        <v>0</v>
      </c>
      <c r="U955" s="2">
        <f t="shared" si="200"/>
        <v>0</v>
      </c>
      <c r="V955" s="2">
        <f t="shared" si="201"/>
        <v>0</v>
      </c>
      <c r="W955" s="9">
        <f t="shared" si="202"/>
        <v>0</v>
      </c>
      <c r="X955" s="221"/>
      <c r="Y955" s="276"/>
      <c r="Z955" s="207"/>
      <c r="AA955" s="203"/>
      <c r="AB955" s="206"/>
      <c r="AC955" s="198"/>
      <c r="AD955" s="198"/>
      <c r="AE955" s="198"/>
      <c r="AF955" s="198"/>
      <c r="AG955" s="216"/>
      <c r="AH955" s="199"/>
      <c r="AI955" s="197"/>
      <c r="AJ955" s="197"/>
      <c r="AK955" s="113"/>
      <c r="AL955" s="113"/>
      <c r="AM955" s="113"/>
      <c r="AN955" s="2">
        <f t="shared" si="205"/>
        <v>0</v>
      </c>
      <c r="AO955" s="2">
        <f t="shared" si="206"/>
        <v>0</v>
      </c>
      <c r="AP955" s="2">
        <f>IF(AA955='User Input'!$C$1,1,0)</f>
        <v>0</v>
      </c>
      <c r="AQ955" s="2">
        <f t="shared" si="207"/>
        <v>0</v>
      </c>
      <c r="AR955" s="2">
        <f t="shared" si="208"/>
        <v>0</v>
      </c>
      <c r="AS955" s="2">
        <f t="shared" si="209"/>
        <v>0</v>
      </c>
      <c r="AT955" s="2">
        <f t="shared" si="210"/>
        <v>0</v>
      </c>
      <c r="AU955" s="9">
        <f t="shared" si="211"/>
        <v>0</v>
      </c>
    </row>
    <row r="956" spans="1:47" s="202" customFormat="1">
      <c r="A956" s="272"/>
      <c r="B956" s="272"/>
      <c r="C956" s="203"/>
      <c r="D956" s="203"/>
      <c r="E956" s="204"/>
      <c r="F956" s="198"/>
      <c r="G956" s="198"/>
      <c r="H956" s="198"/>
      <c r="I956" s="198"/>
      <c r="J956" s="117"/>
      <c r="K956" s="113"/>
      <c r="L956" s="113"/>
      <c r="M956" s="113"/>
      <c r="N956" s="113"/>
      <c r="O956" s="113"/>
      <c r="P956" s="205"/>
      <c r="Q956" s="2">
        <f t="shared" si="199"/>
        <v>0</v>
      </c>
      <c r="R956" s="2">
        <f>IF(D956='User Input'!$C$1,1,0)</f>
        <v>0</v>
      </c>
      <c r="S956" s="2">
        <f t="shared" si="203"/>
        <v>0</v>
      </c>
      <c r="T956" s="2">
        <f t="shared" si="204"/>
        <v>0</v>
      </c>
      <c r="U956" s="2">
        <f t="shared" si="200"/>
        <v>0</v>
      </c>
      <c r="V956" s="2">
        <f t="shared" si="201"/>
        <v>0</v>
      </c>
      <c r="W956" s="9">
        <f t="shared" si="202"/>
        <v>0</v>
      </c>
      <c r="X956" s="221"/>
      <c r="Y956" s="276"/>
      <c r="Z956" s="207"/>
      <c r="AA956" s="203"/>
      <c r="AB956" s="206"/>
      <c r="AC956" s="198"/>
      <c r="AD956" s="198"/>
      <c r="AE956" s="198"/>
      <c r="AF956" s="198"/>
      <c r="AG956" s="216"/>
      <c r="AH956" s="199"/>
      <c r="AI956" s="197"/>
      <c r="AJ956" s="197"/>
      <c r="AK956" s="113"/>
      <c r="AL956" s="113"/>
      <c r="AM956" s="113"/>
      <c r="AN956" s="2">
        <f t="shared" si="205"/>
        <v>0</v>
      </c>
      <c r="AO956" s="2">
        <f t="shared" si="206"/>
        <v>0</v>
      </c>
      <c r="AP956" s="2">
        <f>IF(AA956='User Input'!$C$1,1,0)</f>
        <v>0</v>
      </c>
      <c r="AQ956" s="2">
        <f t="shared" si="207"/>
        <v>0</v>
      </c>
      <c r="AR956" s="2">
        <f t="shared" si="208"/>
        <v>0</v>
      </c>
      <c r="AS956" s="2">
        <f t="shared" si="209"/>
        <v>0</v>
      </c>
      <c r="AT956" s="2">
        <f t="shared" si="210"/>
        <v>0</v>
      </c>
      <c r="AU956" s="9">
        <f t="shared" si="211"/>
        <v>0</v>
      </c>
    </row>
    <row r="957" spans="1:47" s="202" customFormat="1">
      <c r="A957" s="272"/>
      <c r="B957" s="272"/>
      <c r="C957" s="203"/>
      <c r="D957" s="203"/>
      <c r="E957" s="204"/>
      <c r="F957" s="198"/>
      <c r="G957" s="198"/>
      <c r="H957" s="198"/>
      <c r="I957" s="198"/>
      <c r="J957" s="117"/>
      <c r="K957" s="113"/>
      <c r="L957" s="113"/>
      <c r="M957" s="113"/>
      <c r="N957" s="113"/>
      <c r="O957" s="113"/>
      <c r="P957" s="205"/>
      <c r="Q957" s="2">
        <f t="shared" si="199"/>
        <v>0</v>
      </c>
      <c r="R957" s="2">
        <f>IF(D957='User Input'!$C$1,1,0)</f>
        <v>0</v>
      </c>
      <c r="S957" s="2">
        <f t="shared" si="203"/>
        <v>0</v>
      </c>
      <c r="T957" s="2">
        <f t="shared" si="204"/>
        <v>0</v>
      </c>
      <c r="U957" s="2">
        <f t="shared" si="200"/>
        <v>0</v>
      </c>
      <c r="V957" s="2">
        <f t="shared" si="201"/>
        <v>0</v>
      </c>
      <c r="W957" s="9">
        <f t="shared" si="202"/>
        <v>0</v>
      </c>
      <c r="X957" s="221"/>
      <c r="Y957" s="276"/>
      <c r="Z957" s="207"/>
      <c r="AA957" s="203"/>
      <c r="AB957" s="206"/>
      <c r="AC957" s="198"/>
      <c r="AD957" s="198"/>
      <c r="AE957" s="198"/>
      <c r="AF957" s="198"/>
      <c r="AG957" s="216"/>
      <c r="AH957" s="199"/>
      <c r="AI957" s="197"/>
      <c r="AJ957" s="197"/>
      <c r="AK957" s="113"/>
      <c r="AL957" s="113"/>
      <c r="AM957" s="113"/>
      <c r="AN957" s="2">
        <f t="shared" si="205"/>
        <v>0</v>
      </c>
      <c r="AO957" s="2">
        <f t="shared" si="206"/>
        <v>0</v>
      </c>
      <c r="AP957" s="2">
        <f>IF(AA957='User Input'!$C$1,1,0)</f>
        <v>0</v>
      </c>
      <c r="AQ957" s="2">
        <f t="shared" si="207"/>
        <v>0</v>
      </c>
      <c r="AR957" s="2">
        <f t="shared" si="208"/>
        <v>0</v>
      </c>
      <c r="AS957" s="2">
        <f t="shared" si="209"/>
        <v>0</v>
      </c>
      <c r="AT957" s="2">
        <f t="shared" si="210"/>
        <v>0</v>
      </c>
      <c r="AU957" s="9">
        <f t="shared" si="211"/>
        <v>0</v>
      </c>
    </row>
    <row r="958" spans="1:47" s="202" customFormat="1">
      <c r="A958" s="272"/>
      <c r="B958" s="272"/>
      <c r="C958" s="203"/>
      <c r="D958" s="203"/>
      <c r="E958" s="204"/>
      <c r="F958" s="198"/>
      <c r="G958" s="198"/>
      <c r="H958" s="198"/>
      <c r="I958" s="198"/>
      <c r="J958" s="117"/>
      <c r="K958" s="113"/>
      <c r="L958" s="113"/>
      <c r="M958" s="113"/>
      <c r="N958" s="113"/>
      <c r="O958" s="113"/>
      <c r="P958" s="205"/>
      <c r="Q958" s="2">
        <f t="shared" si="199"/>
        <v>0</v>
      </c>
      <c r="R958" s="2">
        <f>IF(D958='User Input'!$C$1,1,0)</f>
        <v>0</v>
      </c>
      <c r="S958" s="2">
        <f t="shared" si="203"/>
        <v>0</v>
      </c>
      <c r="T958" s="2">
        <f t="shared" si="204"/>
        <v>0</v>
      </c>
      <c r="U958" s="2">
        <f t="shared" si="200"/>
        <v>0</v>
      </c>
      <c r="V958" s="2">
        <f t="shared" si="201"/>
        <v>0</v>
      </c>
      <c r="W958" s="9">
        <f t="shared" si="202"/>
        <v>0</v>
      </c>
      <c r="X958" s="221"/>
      <c r="Y958" s="276"/>
      <c r="Z958" s="207"/>
      <c r="AA958" s="203"/>
      <c r="AB958" s="206"/>
      <c r="AC958" s="198"/>
      <c r="AD958" s="198"/>
      <c r="AE958" s="198"/>
      <c r="AF958" s="198"/>
      <c r="AG958" s="216"/>
      <c r="AH958" s="199"/>
      <c r="AI958" s="197"/>
      <c r="AJ958" s="197"/>
      <c r="AK958" s="113"/>
      <c r="AL958" s="113"/>
      <c r="AM958" s="113"/>
      <c r="AN958" s="2">
        <f t="shared" si="205"/>
        <v>0</v>
      </c>
      <c r="AO958" s="2">
        <f t="shared" si="206"/>
        <v>0</v>
      </c>
      <c r="AP958" s="2">
        <f>IF(AA958='User Input'!$C$1,1,0)</f>
        <v>0</v>
      </c>
      <c r="AQ958" s="2">
        <f t="shared" si="207"/>
        <v>0</v>
      </c>
      <c r="AR958" s="2">
        <f t="shared" si="208"/>
        <v>0</v>
      </c>
      <c r="AS958" s="2">
        <f t="shared" si="209"/>
        <v>0</v>
      </c>
      <c r="AT958" s="2">
        <f t="shared" si="210"/>
        <v>0</v>
      </c>
      <c r="AU958" s="9">
        <f t="shared" si="211"/>
        <v>0</v>
      </c>
    </row>
    <row r="959" spans="1:47" s="202" customFormat="1">
      <c r="A959" s="272"/>
      <c r="B959" s="272"/>
      <c r="C959" s="203"/>
      <c r="D959" s="203"/>
      <c r="E959" s="204"/>
      <c r="F959" s="198"/>
      <c r="G959" s="198"/>
      <c r="H959" s="198"/>
      <c r="I959" s="198"/>
      <c r="J959" s="117"/>
      <c r="K959" s="113"/>
      <c r="L959" s="113"/>
      <c r="M959" s="113"/>
      <c r="N959" s="113"/>
      <c r="O959" s="113"/>
      <c r="P959" s="205"/>
      <c r="Q959" s="2">
        <f t="shared" si="199"/>
        <v>0</v>
      </c>
      <c r="R959" s="2">
        <f>IF(D959='User Input'!$C$1,1,0)</f>
        <v>0</v>
      </c>
      <c r="S959" s="2">
        <f t="shared" si="203"/>
        <v>0</v>
      </c>
      <c r="T959" s="2">
        <f t="shared" si="204"/>
        <v>0</v>
      </c>
      <c r="U959" s="2">
        <f t="shared" si="200"/>
        <v>0</v>
      </c>
      <c r="V959" s="2">
        <f t="shared" si="201"/>
        <v>0</v>
      </c>
      <c r="W959" s="9">
        <f t="shared" si="202"/>
        <v>0</v>
      </c>
      <c r="X959" s="221"/>
      <c r="Y959" s="276"/>
      <c r="Z959" s="207"/>
      <c r="AA959" s="203"/>
      <c r="AB959" s="206"/>
      <c r="AC959" s="198"/>
      <c r="AD959" s="198"/>
      <c r="AE959" s="198"/>
      <c r="AF959" s="198"/>
      <c r="AG959" s="216"/>
      <c r="AH959" s="199"/>
      <c r="AI959" s="197"/>
      <c r="AJ959" s="197"/>
      <c r="AK959" s="113"/>
      <c r="AL959" s="113"/>
      <c r="AM959" s="113"/>
      <c r="AN959" s="2">
        <f t="shared" si="205"/>
        <v>0</v>
      </c>
      <c r="AO959" s="2">
        <f t="shared" si="206"/>
        <v>0</v>
      </c>
      <c r="AP959" s="2">
        <f>IF(AA959='User Input'!$C$1,1,0)</f>
        <v>0</v>
      </c>
      <c r="AQ959" s="2">
        <f t="shared" si="207"/>
        <v>0</v>
      </c>
      <c r="AR959" s="2">
        <f t="shared" si="208"/>
        <v>0</v>
      </c>
      <c r="AS959" s="2">
        <f t="shared" si="209"/>
        <v>0</v>
      </c>
      <c r="AT959" s="2">
        <f t="shared" si="210"/>
        <v>0</v>
      </c>
      <c r="AU959" s="9">
        <f t="shared" si="211"/>
        <v>0</v>
      </c>
    </row>
    <row r="960" spans="1:47" s="202" customFormat="1">
      <c r="A960" s="272"/>
      <c r="B960" s="272"/>
      <c r="C960" s="203"/>
      <c r="D960" s="203"/>
      <c r="E960" s="204"/>
      <c r="F960" s="198"/>
      <c r="G960" s="198"/>
      <c r="H960" s="198"/>
      <c r="I960" s="198"/>
      <c r="J960" s="117"/>
      <c r="K960" s="113"/>
      <c r="L960" s="113"/>
      <c r="M960" s="113"/>
      <c r="N960" s="113"/>
      <c r="O960" s="113"/>
      <c r="P960" s="205"/>
      <c r="Q960" s="2">
        <f t="shared" si="199"/>
        <v>0</v>
      </c>
      <c r="R960" s="2">
        <f>IF(D960='User Input'!$C$1,1,0)</f>
        <v>0</v>
      </c>
      <c r="S960" s="2">
        <f t="shared" si="203"/>
        <v>0</v>
      </c>
      <c r="T960" s="2">
        <f t="shared" si="204"/>
        <v>0</v>
      </c>
      <c r="U960" s="2">
        <f t="shared" si="200"/>
        <v>0</v>
      </c>
      <c r="V960" s="2">
        <f t="shared" si="201"/>
        <v>0</v>
      </c>
      <c r="W960" s="9">
        <f t="shared" si="202"/>
        <v>0</v>
      </c>
      <c r="X960" s="221"/>
      <c r="Y960" s="276"/>
      <c r="Z960" s="207"/>
      <c r="AA960" s="203"/>
      <c r="AB960" s="206"/>
      <c r="AC960" s="198"/>
      <c r="AD960" s="198"/>
      <c r="AE960" s="198"/>
      <c r="AF960" s="198"/>
      <c r="AG960" s="216"/>
      <c r="AH960" s="199"/>
      <c r="AI960" s="197"/>
      <c r="AJ960" s="197"/>
      <c r="AK960" s="113"/>
      <c r="AL960" s="113"/>
      <c r="AM960" s="113"/>
      <c r="AN960" s="2">
        <f t="shared" si="205"/>
        <v>0</v>
      </c>
      <c r="AO960" s="2">
        <f t="shared" si="206"/>
        <v>0</v>
      </c>
      <c r="AP960" s="2">
        <f>IF(AA960='User Input'!$C$1,1,0)</f>
        <v>0</v>
      </c>
      <c r="AQ960" s="2">
        <f t="shared" si="207"/>
        <v>0</v>
      </c>
      <c r="AR960" s="2">
        <f t="shared" si="208"/>
        <v>0</v>
      </c>
      <c r="AS960" s="2">
        <f t="shared" si="209"/>
        <v>0</v>
      </c>
      <c r="AT960" s="2">
        <f t="shared" si="210"/>
        <v>0</v>
      </c>
      <c r="AU960" s="9">
        <f t="shared" si="211"/>
        <v>0</v>
      </c>
    </row>
    <row r="961" spans="1:47" s="202" customFormat="1">
      <c r="A961" s="272"/>
      <c r="B961" s="272"/>
      <c r="C961" s="203"/>
      <c r="D961" s="203"/>
      <c r="E961" s="204"/>
      <c r="F961" s="198"/>
      <c r="G961" s="198"/>
      <c r="H961" s="198"/>
      <c r="I961" s="198"/>
      <c r="J961" s="117"/>
      <c r="K961" s="113"/>
      <c r="L961" s="113"/>
      <c r="M961" s="113"/>
      <c r="N961" s="113"/>
      <c r="O961" s="113"/>
      <c r="P961" s="205"/>
      <c r="Q961" s="2">
        <f t="shared" si="199"/>
        <v>0</v>
      </c>
      <c r="R961" s="2">
        <f>IF(D961='User Input'!$C$1,1,0)</f>
        <v>0</v>
      </c>
      <c r="S961" s="2">
        <f t="shared" si="203"/>
        <v>0</v>
      </c>
      <c r="T961" s="2">
        <f t="shared" si="204"/>
        <v>0</v>
      </c>
      <c r="U961" s="2">
        <f t="shared" si="200"/>
        <v>0</v>
      </c>
      <c r="V961" s="2">
        <f t="shared" si="201"/>
        <v>0</v>
      </c>
      <c r="W961" s="9">
        <f t="shared" si="202"/>
        <v>0</v>
      </c>
      <c r="X961" s="221"/>
      <c r="Y961" s="276"/>
      <c r="Z961" s="207"/>
      <c r="AA961" s="203"/>
      <c r="AB961" s="206"/>
      <c r="AC961" s="198"/>
      <c r="AD961" s="198"/>
      <c r="AE961" s="198"/>
      <c r="AF961" s="198"/>
      <c r="AG961" s="216"/>
      <c r="AH961" s="199"/>
      <c r="AI961" s="197"/>
      <c r="AJ961" s="197"/>
      <c r="AK961" s="113"/>
      <c r="AL961" s="113"/>
      <c r="AM961" s="113"/>
      <c r="AN961" s="2">
        <f t="shared" si="205"/>
        <v>0</v>
      </c>
      <c r="AO961" s="2">
        <f t="shared" si="206"/>
        <v>0</v>
      </c>
      <c r="AP961" s="2">
        <f>IF(AA961='User Input'!$C$1,1,0)</f>
        <v>0</v>
      </c>
      <c r="AQ961" s="2">
        <f t="shared" si="207"/>
        <v>0</v>
      </c>
      <c r="AR961" s="2">
        <f t="shared" si="208"/>
        <v>0</v>
      </c>
      <c r="AS961" s="2">
        <f t="shared" si="209"/>
        <v>0</v>
      </c>
      <c r="AT961" s="2">
        <f t="shared" si="210"/>
        <v>0</v>
      </c>
      <c r="AU961" s="9">
        <f t="shared" si="211"/>
        <v>0</v>
      </c>
    </row>
    <row r="962" spans="1:47" s="202" customFormat="1">
      <c r="A962" s="272"/>
      <c r="B962" s="272"/>
      <c r="C962" s="203"/>
      <c r="D962" s="203"/>
      <c r="E962" s="204"/>
      <c r="F962" s="198"/>
      <c r="G962" s="198"/>
      <c r="H962" s="198"/>
      <c r="I962" s="198"/>
      <c r="J962" s="117"/>
      <c r="K962" s="113"/>
      <c r="L962" s="113"/>
      <c r="M962" s="113"/>
      <c r="N962" s="113"/>
      <c r="O962" s="113"/>
      <c r="P962" s="205"/>
      <c r="Q962" s="2">
        <f t="shared" si="199"/>
        <v>0</v>
      </c>
      <c r="R962" s="2">
        <f>IF(D962='User Input'!$C$1,1,0)</f>
        <v>0</v>
      </c>
      <c r="S962" s="2">
        <f t="shared" si="203"/>
        <v>0</v>
      </c>
      <c r="T962" s="2">
        <f t="shared" si="204"/>
        <v>0</v>
      </c>
      <c r="U962" s="2">
        <f t="shared" si="200"/>
        <v>0</v>
      </c>
      <c r="V962" s="2">
        <f t="shared" si="201"/>
        <v>0</v>
      </c>
      <c r="W962" s="9">
        <f t="shared" si="202"/>
        <v>0</v>
      </c>
      <c r="X962" s="221"/>
      <c r="Y962" s="276"/>
      <c r="Z962" s="207"/>
      <c r="AA962" s="203"/>
      <c r="AB962" s="206"/>
      <c r="AC962" s="198"/>
      <c r="AD962" s="198"/>
      <c r="AE962" s="198"/>
      <c r="AF962" s="198"/>
      <c r="AG962" s="216"/>
      <c r="AH962" s="199"/>
      <c r="AI962" s="197"/>
      <c r="AJ962" s="197"/>
      <c r="AK962" s="113"/>
      <c r="AL962" s="113"/>
      <c r="AM962" s="113"/>
      <c r="AN962" s="2">
        <f t="shared" si="205"/>
        <v>0</v>
      </c>
      <c r="AO962" s="2">
        <f t="shared" si="206"/>
        <v>0</v>
      </c>
      <c r="AP962" s="2">
        <f>IF(AA962='User Input'!$C$1,1,0)</f>
        <v>0</v>
      </c>
      <c r="AQ962" s="2">
        <f t="shared" si="207"/>
        <v>0</v>
      </c>
      <c r="AR962" s="2">
        <f t="shared" si="208"/>
        <v>0</v>
      </c>
      <c r="AS962" s="2">
        <f t="shared" si="209"/>
        <v>0</v>
      </c>
      <c r="AT962" s="2">
        <f t="shared" si="210"/>
        <v>0</v>
      </c>
      <c r="AU962" s="9">
        <f t="shared" si="211"/>
        <v>0</v>
      </c>
    </row>
    <row r="963" spans="1:47" s="202" customFormat="1">
      <c r="A963" s="272"/>
      <c r="B963" s="272"/>
      <c r="C963" s="203"/>
      <c r="D963" s="203"/>
      <c r="E963" s="204"/>
      <c r="F963" s="198"/>
      <c r="G963" s="198"/>
      <c r="H963" s="198"/>
      <c r="I963" s="198"/>
      <c r="J963" s="117"/>
      <c r="K963" s="113"/>
      <c r="L963" s="113"/>
      <c r="M963" s="113"/>
      <c r="N963" s="113"/>
      <c r="O963" s="113"/>
      <c r="P963" s="205"/>
      <c r="Q963" s="2">
        <f t="shared" ref="Q963:Q1026" si="212">P963*K963</f>
        <v>0</v>
      </c>
      <c r="R963" s="2">
        <f>IF(D963='User Input'!$C$1,1,0)</f>
        <v>0</v>
      </c>
      <c r="S963" s="2">
        <f t="shared" si="203"/>
        <v>0</v>
      </c>
      <c r="T963" s="2">
        <f t="shared" si="204"/>
        <v>0</v>
      </c>
      <c r="U963" s="2">
        <f t="shared" ref="U963:U1026" si="213">C963</f>
        <v>0</v>
      </c>
      <c r="V963" s="2">
        <f t="shared" ref="V963:V1026" si="214">E963</f>
        <v>0</v>
      </c>
      <c r="W963" s="9">
        <f t="shared" ref="W963:W1026" si="215">J963</f>
        <v>0</v>
      </c>
      <c r="X963" s="221"/>
      <c r="Y963" s="276"/>
      <c r="Z963" s="207"/>
      <c r="AA963" s="203"/>
      <c r="AB963" s="206"/>
      <c r="AC963" s="198"/>
      <c r="AD963" s="198"/>
      <c r="AE963" s="198"/>
      <c r="AF963" s="198"/>
      <c r="AG963" s="216"/>
      <c r="AH963" s="199"/>
      <c r="AI963" s="197"/>
      <c r="AJ963" s="197"/>
      <c r="AK963" s="113"/>
      <c r="AL963" s="113"/>
      <c r="AM963" s="113"/>
      <c r="AN963" s="2">
        <f t="shared" si="205"/>
        <v>0</v>
      </c>
      <c r="AO963" s="2">
        <f t="shared" si="206"/>
        <v>0</v>
      </c>
      <c r="AP963" s="2">
        <f>IF(AA963='User Input'!$C$1,1,0)</f>
        <v>0</v>
      </c>
      <c r="AQ963" s="2">
        <f t="shared" si="207"/>
        <v>0</v>
      </c>
      <c r="AR963" s="2">
        <f t="shared" si="208"/>
        <v>0</v>
      </c>
      <c r="AS963" s="2">
        <f t="shared" si="209"/>
        <v>0</v>
      </c>
      <c r="AT963" s="2">
        <f t="shared" si="210"/>
        <v>0</v>
      </c>
      <c r="AU963" s="9">
        <f t="shared" si="211"/>
        <v>0</v>
      </c>
    </row>
    <row r="964" spans="1:47" s="202" customFormat="1">
      <c r="A964" s="272"/>
      <c r="B964" s="272"/>
      <c r="C964" s="203"/>
      <c r="D964" s="203"/>
      <c r="E964" s="204"/>
      <c r="F964" s="198"/>
      <c r="G964" s="198"/>
      <c r="H964" s="198"/>
      <c r="I964" s="198"/>
      <c r="J964" s="117"/>
      <c r="K964" s="113"/>
      <c r="L964" s="113"/>
      <c r="M964" s="113"/>
      <c r="N964" s="113"/>
      <c r="O964" s="113"/>
      <c r="P964" s="205"/>
      <c r="Q964" s="2">
        <f t="shared" si="212"/>
        <v>0</v>
      </c>
      <c r="R964" s="2">
        <f>IF(D964='User Input'!$C$1,1,0)</f>
        <v>0</v>
      </c>
      <c r="S964" s="2">
        <f t="shared" ref="S964:S1027" si="216">R964+S963</f>
        <v>0</v>
      </c>
      <c r="T964" s="2">
        <f t="shared" ref="T964:T1027" si="217">IF(S964=S963,0,S964)</f>
        <v>0</v>
      </c>
      <c r="U964" s="2">
        <f t="shared" si="213"/>
        <v>0</v>
      </c>
      <c r="V964" s="2">
        <f t="shared" si="214"/>
        <v>0</v>
      </c>
      <c r="W964" s="9">
        <f t="shared" si="215"/>
        <v>0</v>
      </c>
      <c r="X964" s="221"/>
      <c r="Y964" s="276"/>
      <c r="Z964" s="207"/>
      <c r="AA964" s="203"/>
      <c r="AB964" s="206"/>
      <c r="AC964" s="198"/>
      <c r="AD964" s="198"/>
      <c r="AE964" s="198"/>
      <c r="AF964" s="198"/>
      <c r="AG964" s="216"/>
      <c r="AH964" s="199"/>
      <c r="AI964" s="197"/>
      <c r="AJ964" s="197"/>
      <c r="AK964" s="113"/>
      <c r="AL964" s="113"/>
      <c r="AM964" s="113"/>
      <c r="AN964" s="2">
        <f t="shared" ref="AN964:AN1027" si="218">AI964*AH964</f>
        <v>0</v>
      </c>
      <c r="AO964" s="2">
        <f t="shared" ref="AO964:AO1027" si="219">AJ964*AH964</f>
        <v>0</v>
      </c>
      <c r="AP964" s="2">
        <f>IF(AA964='User Input'!$C$1,1,0)</f>
        <v>0</v>
      </c>
      <c r="AQ964" s="2">
        <f t="shared" si="207"/>
        <v>0</v>
      </c>
      <c r="AR964" s="2">
        <f t="shared" si="208"/>
        <v>0</v>
      </c>
      <c r="AS964" s="2">
        <f t="shared" si="209"/>
        <v>0</v>
      </c>
      <c r="AT964" s="2">
        <f t="shared" si="210"/>
        <v>0</v>
      </c>
      <c r="AU964" s="9">
        <f t="shared" si="211"/>
        <v>0</v>
      </c>
    </row>
    <row r="965" spans="1:47" s="202" customFormat="1">
      <c r="A965" s="272"/>
      <c r="B965" s="272"/>
      <c r="C965" s="203"/>
      <c r="D965" s="203"/>
      <c r="E965" s="204"/>
      <c r="F965" s="198"/>
      <c r="G965" s="198"/>
      <c r="H965" s="198"/>
      <c r="I965" s="198"/>
      <c r="J965" s="117"/>
      <c r="K965" s="113"/>
      <c r="L965" s="113"/>
      <c r="M965" s="113"/>
      <c r="N965" s="113"/>
      <c r="O965" s="113"/>
      <c r="P965" s="205"/>
      <c r="Q965" s="2">
        <f t="shared" si="212"/>
        <v>0</v>
      </c>
      <c r="R965" s="2">
        <f>IF(D965='User Input'!$C$1,1,0)</f>
        <v>0</v>
      </c>
      <c r="S965" s="2">
        <f t="shared" si="216"/>
        <v>0</v>
      </c>
      <c r="T965" s="2">
        <f t="shared" si="217"/>
        <v>0</v>
      </c>
      <c r="U965" s="2">
        <f t="shared" si="213"/>
        <v>0</v>
      </c>
      <c r="V965" s="2">
        <f t="shared" si="214"/>
        <v>0</v>
      </c>
      <c r="W965" s="9">
        <f t="shared" si="215"/>
        <v>0</v>
      </c>
      <c r="X965" s="221"/>
      <c r="Y965" s="276"/>
      <c r="Z965" s="207"/>
      <c r="AA965" s="203"/>
      <c r="AB965" s="206"/>
      <c r="AC965" s="198"/>
      <c r="AD965" s="198"/>
      <c r="AE965" s="198"/>
      <c r="AF965" s="198"/>
      <c r="AG965" s="216"/>
      <c r="AH965" s="199"/>
      <c r="AI965" s="197"/>
      <c r="AJ965" s="197"/>
      <c r="AK965" s="113"/>
      <c r="AL965" s="113"/>
      <c r="AM965" s="113"/>
      <c r="AN965" s="2">
        <f t="shared" si="218"/>
        <v>0</v>
      </c>
      <c r="AO965" s="2">
        <f t="shared" si="219"/>
        <v>0</v>
      </c>
      <c r="AP965" s="2">
        <f>IF(AA965='User Input'!$C$1,1,0)</f>
        <v>0</v>
      </c>
      <c r="AQ965" s="2">
        <f t="shared" si="207"/>
        <v>0</v>
      </c>
      <c r="AR965" s="2">
        <f t="shared" si="208"/>
        <v>0</v>
      </c>
      <c r="AS965" s="2">
        <f t="shared" si="209"/>
        <v>0</v>
      </c>
      <c r="AT965" s="2">
        <f t="shared" si="210"/>
        <v>0</v>
      </c>
      <c r="AU965" s="9">
        <f t="shared" si="211"/>
        <v>0</v>
      </c>
    </row>
    <row r="966" spans="1:47" s="202" customFormat="1">
      <c r="A966" s="272"/>
      <c r="B966" s="272"/>
      <c r="C966" s="203"/>
      <c r="D966" s="203"/>
      <c r="E966" s="204"/>
      <c r="F966" s="198"/>
      <c r="G966" s="198"/>
      <c r="H966" s="198"/>
      <c r="I966" s="198"/>
      <c r="J966" s="117"/>
      <c r="K966" s="113"/>
      <c r="L966" s="113"/>
      <c r="M966" s="113"/>
      <c r="N966" s="113"/>
      <c r="O966" s="113"/>
      <c r="P966" s="205"/>
      <c r="Q966" s="2">
        <f t="shared" si="212"/>
        <v>0</v>
      </c>
      <c r="R966" s="2">
        <f>IF(D966='User Input'!$C$1,1,0)</f>
        <v>0</v>
      </c>
      <c r="S966" s="2">
        <f t="shared" si="216"/>
        <v>0</v>
      </c>
      <c r="T966" s="2">
        <f t="shared" si="217"/>
        <v>0</v>
      </c>
      <c r="U966" s="2">
        <f t="shared" si="213"/>
        <v>0</v>
      </c>
      <c r="V966" s="2">
        <f t="shared" si="214"/>
        <v>0</v>
      </c>
      <c r="W966" s="9">
        <f t="shared" si="215"/>
        <v>0</v>
      </c>
      <c r="X966" s="221"/>
      <c r="Y966" s="276"/>
      <c r="Z966" s="207"/>
      <c r="AA966" s="203"/>
      <c r="AB966" s="206"/>
      <c r="AC966" s="198"/>
      <c r="AD966" s="198"/>
      <c r="AE966" s="198"/>
      <c r="AF966" s="198"/>
      <c r="AG966" s="216"/>
      <c r="AH966" s="199"/>
      <c r="AI966" s="197"/>
      <c r="AJ966" s="197"/>
      <c r="AK966" s="113"/>
      <c r="AL966" s="113"/>
      <c r="AM966" s="113"/>
      <c r="AN966" s="2">
        <f t="shared" si="218"/>
        <v>0</v>
      </c>
      <c r="AO966" s="2">
        <f t="shared" si="219"/>
        <v>0</v>
      </c>
      <c r="AP966" s="2">
        <f>IF(AA966='User Input'!$C$1,1,0)</f>
        <v>0</v>
      </c>
      <c r="AQ966" s="2">
        <f t="shared" si="207"/>
        <v>0</v>
      </c>
      <c r="AR966" s="2">
        <f t="shared" si="208"/>
        <v>0</v>
      </c>
      <c r="AS966" s="2">
        <f t="shared" si="209"/>
        <v>0</v>
      </c>
      <c r="AT966" s="2">
        <f t="shared" si="210"/>
        <v>0</v>
      </c>
      <c r="AU966" s="9">
        <f t="shared" si="211"/>
        <v>0</v>
      </c>
    </row>
    <row r="967" spans="1:47" s="202" customFormat="1">
      <c r="A967" s="272"/>
      <c r="B967" s="272"/>
      <c r="C967" s="203"/>
      <c r="D967" s="203"/>
      <c r="E967" s="204"/>
      <c r="F967" s="198"/>
      <c r="G967" s="198"/>
      <c r="H967" s="198"/>
      <c r="I967" s="198"/>
      <c r="J967" s="117"/>
      <c r="K967" s="113"/>
      <c r="L967" s="113"/>
      <c r="M967" s="113"/>
      <c r="N967" s="113"/>
      <c r="O967" s="113"/>
      <c r="P967" s="205"/>
      <c r="Q967" s="2">
        <f t="shared" si="212"/>
        <v>0</v>
      </c>
      <c r="R967" s="2">
        <f>IF(D967='User Input'!$C$1,1,0)</f>
        <v>0</v>
      </c>
      <c r="S967" s="2">
        <f t="shared" si="216"/>
        <v>0</v>
      </c>
      <c r="T967" s="2">
        <f t="shared" si="217"/>
        <v>0</v>
      </c>
      <c r="U967" s="2">
        <f t="shared" si="213"/>
        <v>0</v>
      </c>
      <c r="V967" s="2">
        <f t="shared" si="214"/>
        <v>0</v>
      </c>
      <c r="W967" s="9">
        <f t="shared" si="215"/>
        <v>0</v>
      </c>
      <c r="X967" s="221"/>
      <c r="Y967" s="276"/>
      <c r="Z967" s="207"/>
      <c r="AA967" s="203"/>
      <c r="AB967" s="206"/>
      <c r="AC967" s="198"/>
      <c r="AD967" s="198"/>
      <c r="AE967" s="198"/>
      <c r="AF967" s="198"/>
      <c r="AG967" s="216"/>
      <c r="AH967" s="199"/>
      <c r="AI967" s="197"/>
      <c r="AJ967" s="197"/>
      <c r="AK967" s="113"/>
      <c r="AL967" s="113"/>
      <c r="AM967" s="113"/>
      <c r="AN967" s="2">
        <f t="shared" si="218"/>
        <v>0</v>
      </c>
      <c r="AO967" s="2">
        <f t="shared" si="219"/>
        <v>0</v>
      </c>
      <c r="AP967" s="2">
        <f>IF(AA967='User Input'!$C$1,1,0)</f>
        <v>0</v>
      </c>
      <c r="AQ967" s="2">
        <f t="shared" si="207"/>
        <v>0</v>
      </c>
      <c r="AR967" s="2">
        <f t="shared" si="208"/>
        <v>0</v>
      </c>
      <c r="AS967" s="2">
        <f t="shared" si="209"/>
        <v>0</v>
      </c>
      <c r="AT967" s="2">
        <f t="shared" si="210"/>
        <v>0</v>
      </c>
      <c r="AU967" s="9">
        <f t="shared" si="211"/>
        <v>0</v>
      </c>
    </row>
    <row r="968" spans="1:47" s="202" customFormat="1">
      <c r="A968" s="272"/>
      <c r="B968" s="272"/>
      <c r="C968" s="203"/>
      <c r="D968" s="203"/>
      <c r="E968" s="204"/>
      <c r="F968" s="198"/>
      <c r="G968" s="198"/>
      <c r="H968" s="198"/>
      <c r="I968" s="198"/>
      <c r="J968" s="117"/>
      <c r="K968" s="113"/>
      <c r="L968" s="113"/>
      <c r="M968" s="113"/>
      <c r="N968" s="113"/>
      <c r="O968" s="113"/>
      <c r="P968" s="205"/>
      <c r="Q968" s="2">
        <f t="shared" si="212"/>
        <v>0</v>
      </c>
      <c r="R968" s="2">
        <f>IF(D968='User Input'!$C$1,1,0)</f>
        <v>0</v>
      </c>
      <c r="S968" s="2">
        <f t="shared" si="216"/>
        <v>0</v>
      </c>
      <c r="T968" s="2">
        <f t="shared" si="217"/>
        <v>0</v>
      </c>
      <c r="U968" s="2">
        <f t="shared" si="213"/>
        <v>0</v>
      </c>
      <c r="V968" s="2">
        <f t="shared" si="214"/>
        <v>0</v>
      </c>
      <c r="W968" s="9">
        <f t="shared" si="215"/>
        <v>0</v>
      </c>
      <c r="X968" s="221"/>
      <c r="Y968" s="276"/>
      <c r="Z968" s="207"/>
      <c r="AA968" s="203"/>
      <c r="AB968" s="206"/>
      <c r="AC968" s="198"/>
      <c r="AD968" s="198"/>
      <c r="AE968" s="198"/>
      <c r="AF968" s="198"/>
      <c r="AG968" s="216"/>
      <c r="AH968" s="199"/>
      <c r="AI968" s="197"/>
      <c r="AJ968" s="197"/>
      <c r="AK968" s="113"/>
      <c r="AL968" s="113"/>
      <c r="AM968" s="113"/>
      <c r="AN968" s="2">
        <f t="shared" si="218"/>
        <v>0</v>
      </c>
      <c r="AO968" s="2">
        <f t="shared" si="219"/>
        <v>0</v>
      </c>
      <c r="AP968" s="2">
        <f>IF(AA968='User Input'!$C$1,1,0)</f>
        <v>0</v>
      </c>
      <c r="AQ968" s="2">
        <f t="shared" si="207"/>
        <v>0</v>
      </c>
      <c r="AR968" s="2">
        <f t="shared" si="208"/>
        <v>0</v>
      </c>
      <c r="AS968" s="2">
        <f t="shared" si="209"/>
        <v>0</v>
      </c>
      <c r="AT968" s="2">
        <f t="shared" si="210"/>
        <v>0</v>
      </c>
      <c r="AU968" s="9">
        <f t="shared" si="211"/>
        <v>0</v>
      </c>
    </row>
    <row r="969" spans="1:47" s="202" customFormat="1">
      <c r="A969" s="272"/>
      <c r="B969" s="272"/>
      <c r="C969" s="203"/>
      <c r="D969" s="203"/>
      <c r="E969" s="204"/>
      <c r="F969" s="198"/>
      <c r="G969" s="198"/>
      <c r="H969" s="198"/>
      <c r="I969" s="198"/>
      <c r="J969" s="117"/>
      <c r="K969" s="113"/>
      <c r="L969" s="113"/>
      <c r="M969" s="113"/>
      <c r="N969" s="113"/>
      <c r="O969" s="113"/>
      <c r="P969" s="205"/>
      <c r="Q969" s="2">
        <f t="shared" si="212"/>
        <v>0</v>
      </c>
      <c r="R969" s="2">
        <f>IF(D969='User Input'!$C$1,1,0)</f>
        <v>0</v>
      </c>
      <c r="S969" s="2">
        <f t="shared" si="216"/>
        <v>0</v>
      </c>
      <c r="T969" s="2">
        <f t="shared" si="217"/>
        <v>0</v>
      </c>
      <c r="U969" s="2">
        <f t="shared" si="213"/>
        <v>0</v>
      </c>
      <c r="V969" s="2">
        <f t="shared" si="214"/>
        <v>0</v>
      </c>
      <c r="W969" s="9">
        <f t="shared" si="215"/>
        <v>0</v>
      </c>
      <c r="X969" s="221"/>
      <c r="Y969" s="276"/>
      <c r="Z969" s="207"/>
      <c r="AA969" s="203"/>
      <c r="AB969" s="206"/>
      <c r="AC969" s="198"/>
      <c r="AD969" s="198"/>
      <c r="AE969" s="198"/>
      <c r="AF969" s="198"/>
      <c r="AG969" s="216"/>
      <c r="AH969" s="199"/>
      <c r="AI969" s="197"/>
      <c r="AJ969" s="197"/>
      <c r="AK969" s="113"/>
      <c r="AL969" s="113"/>
      <c r="AM969" s="113"/>
      <c r="AN969" s="2">
        <f t="shared" si="218"/>
        <v>0</v>
      </c>
      <c r="AO969" s="2">
        <f t="shared" si="219"/>
        <v>0</v>
      </c>
      <c r="AP969" s="2">
        <f>IF(AA969='User Input'!$C$1,1,0)</f>
        <v>0</v>
      </c>
      <c r="AQ969" s="2">
        <f t="shared" si="207"/>
        <v>0</v>
      </c>
      <c r="AR969" s="2">
        <f t="shared" si="208"/>
        <v>0</v>
      </c>
      <c r="AS969" s="2">
        <f t="shared" si="209"/>
        <v>0</v>
      </c>
      <c r="AT969" s="2">
        <f t="shared" si="210"/>
        <v>0</v>
      </c>
      <c r="AU969" s="9">
        <f t="shared" si="211"/>
        <v>0</v>
      </c>
    </row>
    <row r="970" spans="1:47" s="202" customFormat="1">
      <c r="A970" s="272"/>
      <c r="B970" s="272"/>
      <c r="C970" s="203"/>
      <c r="D970" s="203"/>
      <c r="E970" s="204"/>
      <c r="F970" s="198"/>
      <c r="G970" s="198"/>
      <c r="H970" s="198"/>
      <c r="I970" s="198"/>
      <c r="J970" s="117"/>
      <c r="K970" s="113"/>
      <c r="L970" s="113"/>
      <c r="M970" s="113"/>
      <c r="N970" s="113"/>
      <c r="O970" s="113"/>
      <c r="P970" s="205"/>
      <c r="Q970" s="2">
        <f t="shared" si="212"/>
        <v>0</v>
      </c>
      <c r="R970" s="2">
        <f>IF(D970='User Input'!$C$1,1,0)</f>
        <v>0</v>
      </c>
      <c r="S970" s="2">
        <f t="shared" si="216"/>
        <v>0</v>
      </c>
      <c r="T970" s="2">
        <f t="shared" si="217"/>
        <v>0</v>
      </c>
      <c r="U970" s="2">
        <f t="shared" si="213"/>
        <v>0</v>
      </c>
      <c r="V970" s="2">
        <f t="shared" si="214"/>
        <v>0</v>
      </c>
      <c r="W970" s="9">
        <f t="shared" si="215"/>
        <v>0</v>
      </c>
      <c r="X970" s="221"/>
      <c r="Y970" s="276"/>
      <c r="Z970" s="207"/>
      <c r="AA970" s="203"/>
      <c r="AB970" s="206"/>
      <c r="AC970" s="198"/>
      <c r="AD970" s="198"/>
      <c r="AE970" s="198"/>
      <c r="AF970" s="198"/>
      <c r="AG970" s="216"/>
      <c r="AH970" s="199"/>
      <c r="AI970" s="197"/>
      <c r="AJ970" s="197"/>
      <c r="AK970" s="113"/>
      <c r="AL970" s="113"/>
      <c r="AM970" s="113"/>
      <c r="AN970" s="2">
        <f t="shared" si="218"/>
        <v>0</v>
      </c>
      <c r="AO970" s="2">
        <f t="shared" si="219"/>
        <v>0</v>
      </c>
      <c r="AP970" s="2">
        <f>IF(AA970='User Input'!$C$1,1,0)</f>
        <v>0</v>
      </c>
      <c r="AQ970" s="2">
        <f t="shared" si="207"/>
        <v>0</v>
      </c>
      <c r="AR970" s="2">
        <f t="shared" si="208"/>
        <v>0</v>
      </c>
      <c r="AS970" s="2">
        <f t="shared" si="209"/>
        <v>0</v>
      </c>
      <c r="AT970" s="2">
        <f t="shared" si="210"/>
        <v>0</v>
      </c>
      <c r="AU970" s="9">
        <f t="shared" si="211"/>
        <v>0</v>
      </c>
    </row>
    <row r="971" spans="1:47" s="202" customFormat="1">
      <c r="A971" s="272"/>
      <c r="B971" s="272"/>
      <c r="C971" s="203"/>
      <c r="D971" s="203"/>
      <c r="E971" s="204"/>
      <c r="F971" s="198"/>
      <c r="G971" s="198"/>
      <c r="H971" s="198"/>
      <c r="I971" s="198"/>
      <c r="J971" s="117"/>
      <c r="K971" s="113"/>
      <c r="L971" s="113"/>
      <c r="M971" s="113"/>
      <c r="N971" s="113"/>
      <c r="O971" s="113"/>
      <c r="P971" s="205"/>
      <c r="Q971" s="2">
        <f t="shared" si="212"/>
        <v>0</v>
      </c>
      <c r="R971" s="2">
        <f>IF(D971='User Input'!$C$1,1,0)</f>
        <v>0</v>
      </c>
      <c r="S971" s="2">
        <f t="shared" si="216"/>
        <v>0</v>
      </c>
      <c r="T971" s="2">
        <f t="shared" si="217"/>
        <v>0</v>
      </c>
      <c r="U971" s="2">
        <f t="shared" si="213"/>
        <v>0</v>
      </c>
      <c r="V971" s="2">
        <f t="shared" si="214"/>
        <v>0</v>
      </c>
      <c r="W971" s="9">
        <f t="shared" si="215"/>
        <v>0</v>
      </c>
      <c r="X971" s="221"/>
      <c r="Y971" s="276"/>
      <c r="Z971" s="207"/>
      <c r="AA971" s="203"/>
      <c r="AB971" s="206"/>
      <c r="AC971" s="198"/>
      <c r="AD971" s="198"/>
      <c r="AE971" s="198"/>
      <c r="AF971" s="198"/>
      <c r="AG971" s="216"/>
      <c r="AH971" s="199"/>
      <c r="AI971" s="197"/>
      <c r="AJ971" s="197"/>
      <c r="AK971" s="113"/>
      <c r="AL971" s="113"/>
      <c r="AM971" s="113"/>
      <c r="AN971" s="2">
        <f t="shared" si="218"/>
        <v>0</v>
      </c>
      <c r="AO971" s="2">
        <f t="shared" si="219"/>
        <v>0</v>
      </c>
      <c r="AP971" s="2">
        <f>IF(AA971='User Input'!$C$1,1,0)</f>
        <v>0</v>
      </c>
      <c r="AQ971" s="2">
        <f t="shared" si="207"/>
        <v>0</v>
      </c>
      <c r="AR971" s="2">
        <f t="shared" si="208"/>
        <v>0</v>
      </c>
      <c r="AS971" s="2">
        <f t="shared" si="209"/>
        <v>0</v>
      </c>
      <c r="AT971" s="2">
        <f t="shared" si="210"/>
        <v>0</v>
      </c>
      <c r="AU971" s="9">
        <f t="shared" si="211"/>
        <v>0</v>
      </c>
    </row>
    <row r="972" spans="1:47" s="202" customFormat="1">
      <c r="A972" s="272"/>
      <c r="B972" s="272"/>
      <c r="C972" s="203"/>
      <c r="D972" s="203"/>
      <c r="E972" s="204"/>
      <c r="F972" s="198"/>
      <c r="G972" s="198"/>
      <c r="H972" s="198"/>
      <c r="I972" s="198"/>
      <c r="J972" s="117"/>
      <c r="K972" s="113"/>
      <c r="L972" s="113"/>
      <c r="M972" s="113"/>
      <c r="N972" s="113"/>
      <c r="O972" s="113"/>
      <c r="P972" s="205"/>
      <c r="Q972" s="2">
        <f t="shared" si="212"/>
        <v>0</v>
      </c>
      <c r="R972" s="2">
        <f>IF(D972='User Input'!$C$1,1,0)</f>
        <v>0</v>
      </c>
      <c r="S972" s="2">
        <f t="shared" si="216"/>
        <v>0</v>
      </c>
      <c r="T972" s="2">
        <f t="shared" si="217"/>
        <v>0</v>
      </c>
      <c r="U972" s="2">
        <f t="shared" si="213"/>
        <v>0</v>
      </c>
      <c r="V972" s="2">
        <f t="shared" si="214"/>
        <v>0</v>
      </c>
      <c r="W972" s="9">
        <f t="shared" si="215"/>
        <v>0</v>
      </c>
      <c r="X972" s="221"/>
      <c r="Y972" s="276"/>
      <c r="Z972" s="207"/>
      <c r="AA972" s="203"/>
      <c r="AB972" s="206"/>
      <c r="AC972" s="198"/>
      <c r="AD972" s="198"/>
      <c r="AE972" s="198"/>
      <c r="AF972" s="198"/>
      <c r="AG972" s="216"/>
      <c r="AH972" s="199"/>
      <c r="AI972" s="197"/>
      <c r="AJ972" s="197"/>
      <c r="AK972" s="113"/>
      <c r="AL972" s="113"/>
      <c r="AM972" s="113"/>
      <c r="AN972" s="2">
        <f t="shared" si="218"/>
        <v>0</v>
      </c>
      <c r="AO972" s="2">
        <f t="shared" si="219"/>
        <v>0</v>
      </c>
      <c r="AP972" s="2">
        <f>IF(AA972='User Input'!$C$1,1,0)</f>
        <v>0</v>
      </c>
      <c r="AQ972" s="2">
        <f t="shared" si="207"/>
        <v>0</v>
      </c>
      <c r="AR972" s="2">
        <f t="shared" si="208"/>
        <v>0</v>
      </c>
      <c r="AS972" s="2">
        <f t="shared" si="209"/>
        <v>0</v>
      </c>
      <c r="AT972" s="2">
        <f t="shared" si="210"/>
        <v>0</v>
      </c>
      <c r="AU972" s="9">
        <f t="shared" si="211"/>
        <v>0</v>
      </c>
    </row>
    <row r="973" spans="1:47" s="202" customFormat="1">
      <c r="A973" s="272"/>
      <c r="B973" s="272"/>
      <c r="C973" s="203"/>
      <c r="D973" s="203"/>
      <c r="E973" s="204"/>
      <c r="F973" s="198"/>
      <c r="G973" s="198"/>
      <c r="H973" s="198"/>
      <c r="I973" s="198"/>
      <c r="J973" s="117"/>
      <c r="K973" s="113"/>
      <c r="L973" s="113"/>
      <c r="M973" s="113"/>
      <c r="N973" s="113"/>
      <c r="O973" s="113"/>
      <c r="P973" s="205"/>
      <c r="Q973" s="2">
        <f t="shared" si="212"/>
        <v>0</v>
      </c>
      <c r="R973" s="2">
        <f>IF(D973='User Input'!$C$1,1,0)</f>
        <v>0</v>
      </c>
      <c r="S973" s="2">
        <f t="shared" si="216"/>
        <v>0</v>
      </c>
      <c r="T973" s="2">
        <f t="shared" si="217"/>
        <v>0</v>
      </c>
      <c r="U973" s="2">
        <f t="shared" si="213"/>
        <v>0</v>
      </c>
      <c r="V973" s="2">
        <f t="shared" si="214"/>
        <v>0</v>
      </c>
      <c r="W973" s="9">
        <f t="shared" si="215"/>
        <v>0</v>
      </c>
      <c r="X973" s="221"/>
      <c r="Y973" s="276"/>
      <c r="Z973" s="207"/>
      <c r="AA973" s="203"/>
      <c r="AB973" s="206"/>
      <c r="AC973" s="198"/>
      <c r="AD973" s="198"/>
      <c r="AE973" s="198"/>
      <c r="AF973" s="198"/>
      <c r="AG973" s="216"/>
      <c r="AH973" s="199"/>
      <c r="AI973" s="197"/>
      <c r="AJ973" s="197"/>
      <c r="AK973" s="113"/>
      <c r="AL973" s="113"/>
      <c r="AM973" s="113"/>
      <c r="AN973" s="2">
        <f t="shared" si="218"/>
        <v>0</v>
      </c>
      <c r="AO973" s="2">
        <f t="shared" si="219"/>
        <v>0</v>
      </c>
      <c r="AP973" s="2">
        <f>IF(AA973='User Input'!$C$1,1,0)</f>
        <v>0</v>
      </c>
      <c r="AQ973" s="2">
        <f t="shared" si="207"/>
        <v>0</v>
      </c>
      <c r="AR973" s="2">
        <f t="shared" si="208"/>
        <v>0</v>
      </c>
      <c r="AS973" s="2">
        <f t="shared" si="209"/>
        <v>0</v>
      </c>
      <c r="AT973" s="2">
        <f t="shared" si="210"/>
        <v>0</v>
      </c>
      <c r="AU973" s="9">
        <f t="shared" si="211"/>
        <v>0</v>
      </c>
    </row>
    <row r="974" spans="1:47" s="202" customFormat="1">
      <c r="A974" s="272"/>
      <c r="B974" s="272"/>
      <c r="C974" s="203"/>
      <c r="D974" s="203"/>
      <c r="E974" s="204"/>
      <c r="F974" s="198"/>
      <c r="G974" s="198"/>
      <c r="H974" s="198"/>
      <c r="I974" s="198"/>
      <c r="J974" s="117"/>
      <c r="K974" s="113"/>
      <c r="L974" s="113"/>
      <c r="M974" s="113"/>
      <c r="N974" s="113"/>
      <c r="O974" s="113"/>
      <c r="P974" s="205"/>
      <c r="Q974" s="2">
        <f t="shared" si="212"/>
        <v>0</v>
      </c>
      <c r="R974" s="2">
        <f>IF(D974='User Input'!$C$1,1,0)</f>
        <v>0</v>
      </c>
      <c r="S974" s="2">
        <f t="shared" si="216"/>
        <v>0</v>
      </c>
      <c r="T974" s="2">
        <f t="shared" si="217"/>
        <v>0</v>
      </c>
      <c r="U974" s="2">
        <f t="shared" si="213"/>
        <v>0</v>
      </c>
      <c r="V974" s="2">
        <f t="shared" si="214"/>
        <v>0</v>
      </c>
      <c r="W974" s="9">
        <f t="shared" si="215"/>
        <v>0</v>
      </c>
      <c r="X974" s="221"/>
      <c r="Y974" s="276"/>
      <c r="Z974" s="207"/>
      <c r="AA974" s="203"/>
      <c r="AB974" s="206"/>
      <c r="AC974" s="198"/>
      <c r="AD974" s="198"/>
      <c r="AE974" s="198"/>
      <c r="AF974" s="198"/>
      <c r="AG974" s="216"/>
      <c r="AH974" s="199"/>
      <c r="AI974" s="197"/>
      <c r="AJ974" s="197"/>
      <c r="AK974" s="113"/>
      <c r="AL974" s="113"/>
      <c r="AM974" s="113"/>
      <c r="AN974" s="2">
        <f t="shared" si="218"/>
        <v>0</v>
      </c>
      <c r="AO974" s="2">
        <f t="shared" si="219"/>
        <v>0</v>
      </c>
      <c r="AP974" s="2">
        <f>IF(AA974='User Input'!$C$1,1,0)</f>
        <v>0</v>
      </c>
      <c r="AQ974" s="2">
        <f t="shared" si="207"/>
        <v>0</v>
      </c>
      <c r="AR974" s="2">
        <f t="shared" si="208"/>
        <v>0</v>
      </c>
      <c r="AS974" s="2">
        <f t="shared" si="209"/>
        <v>0</v>
      </c>
      <c r="AT974" s="2">
        <f t="shared" si="210"/>
        <v>0</v>
      </c>
      <c r="AU974" s="9">
        <f t="shared" si="211"/>
        <v>0</v>
      </c>
    </row>
    <row r="975" spans="1:47" s="202" customFormat="1">
      <c r="A975" s="272"/>
      <c r="B975" s="272"/>
      <c r="C975" s="203"/>
      <c r="D975" s="203"/>
      <c r="E975" s="204"/>
      <c r="F975" s="198"/>
      <c r="G975" s="198"/>
      <c r="H975" s="198"/>
      <c r="I975" s="198"/>
      <c r="J975" s="117"/>
      <c r="K975" s="113"/>
      <c r="L975" s="113"/>
      <c r="M975" s="113"/>
      <c r="N975" s="113"/>
      <c r="O975" s="113"/>
      <c r="P975" s="205"/>
      <c r="Q975" s="2">
        <f t="shared" si="212"/>
        <v>0</v>
      </c>
      <c r="R975" s="2">
        <f>IF(D975='User Input'!$C$1,1,0)</f>
        <v>0</v>
      </c>
      <c r="S975" s="2">
        <f t="shared" si="216"/>
        <v>0</v>
      </c>
      <c r="T975" s="2">
        <f t="shared" si="217"/>
        <v>0</v>
      </c>
      <c r="U975" s="2">
        <f t="shared" si="213"/>
        <v>0</v>
      </c>
      <c r="V975" s="2">
        <f t="shared" si="214"/>
        <v>0</v>
      </c>
      <c r="W975" s="9">
        <f t="shared" si="215"/>
        <v>0</v>
      </c>
      <c r="X975" s="221"/>
      <c r="Y975" s="276"/>
      <c r="Z975" s="207"/>
      <c r="AA975" s="203"/>
      <c r="AB975" s="206"/>
      <c r="AC975" s="198"/>
      <c r="AD975" s="198"/>
      <c r="AE975" s="198"/>
      <c r="AF975" s="198"/>
      <c r="AG975" s="216"/>
      <c r="AH975" s="199"/>
      <c r="AI975" s="197"/>
      <c r="AJ975" s="197"/>
      <c r="AK975" s="113"/>
      <c r="AL975" s="113"/>
      <c r="AM975" s="113"/>
      <c r="AN975" s="2">
        <f t="shared" si="218"/>
        <v>0</v>
      </c>
      <c r="AO975" s="2">
        <f t="shared" si="219"/>
        <v>0</v>
      </c>
      <c r="AP975" s="2">
        <f>IF(AA975='User Input'!$C$1,1,0)</f>
        <v>0</v>
      </c>
      <c r="AQ975" s="2">
        <f t="shared" si="207"/>
        <v>0</v>
      </c>
      <c r="AR975" s="2">
        <f t="shared" si="208"/>
        <v>0</v>
      </c>
      <c r="AS975" s="2">
        <f t="shared" si="209"/>
        <v>0</v>
      </c>
      <c r="AT975" s="2">
        <f t="shared" si="210"/>
        <v>0</v>
      </c>
      <c r="AU975" s="9">
        <f t="shared" si="211"/>
        <v>0</v>
      </c>
    </row>
    <row r="976" spans="1:47" s="202" customFormat="1">
      <c r="A976" s="272"/>
      <c r="B976" s="272"/>
      <c r="C976" s="203"/>
      <c r="D976" s="203"/>
      <c r="E976" s="204"/>
      <c r="F976" s="198"/>
      <c r="G976" s="198"/>
      <c r="H976" s="198"/>
      <c r="I976" s="198"/>
      <c r="J976" s="117"/>
      <c r="K976" s="113"/>
      <c r="L976" s="113"/>
      <c r="M976" s="113"/>
      <c r="N976" s="113"/>
      <c r="O976" s="113"/>
      <c r="P976" s="205"/>
      <c r="Q976" s="2">
        <f t="shared" si="212"/>
        <v>0</v>
      </c>
      <c r="R976" s="2">
        <f>IF(D976='User Input'!$C$1,1,0)</f>
        <v>0</v>
      </c>
      <c r="S976" s="2">
        <f t="shared" si="216"/>
        <v>0</v>
      </c>
      <c r="T976" s="2">
        <f t="shared" si="217"/>
        <v>0</v>
      </c>
      <c r="U976" s="2">
        <f t="shared" si="213"/>
        <v>0</v>
      </c>
      <c r="V976" s="2">
        <f t="shared" si="214"/>
        <v>0</v>
      </c>
      <c r="W976" s="9">
        <f t="shared" si="215"/>
        <v>0</v>
      </c>
      <c r="X976" s="221"/>
      <c r="Y976" s="276"/>
      <c r="Z976" s="207"/>
      <c r="AA976" s="203"/>
      <c r="AB976" s="206"/>
      <c r="AC976" s="198"/>
      <c r="AD976" s="198"/>
      <c r="AE976" s="198"/>
      <c r="AF976" s="198"/>
      <c r="AG976" s="216"/>
      <c r="AH976" s="199"/>
      <c r="AI976" s="197"/>
      <c r="AJ976" s="197"/>
      <c r="AK976" s="113"/>
      <c r="AL976" s="113"/>
      <c r="AM976" s="113"/>
      <c r="AN976" s="2">
        <f t="shared" si="218"/>
        <v>0</v>
      </c>
      <c r="AO976" s="2">
        <f t="shared" si="219"/>
        <v>0</v>
      </c>
      <c r="AP976" s="2">
        <f>IF(AA976='User Input'!$C$1,1,0)</f>
        <v>0</v>
      </c>
      <c r="AQ976" s="2">
        <f t="shared" si="207"/>
        <v>0</v>
      </c>
      <c r="AR976" s="2">
        <f t="shared" si="208"/>
        <v>0</v>
      </c>
      <c r="AS976" s="2">
        <f t="shared" si="209"/>
        <v>0</v>
      </c>
      <c r="AT976" s="2">
        <f t="shared" si="210"/>
        <v>0</v>
      </c>
      <c r="AU976" s="9">
        <f t="shared" si="211"/>
        <v>0</v>
      </c>
    </row>
    <row r="977" spans="1:47" s="202" customFormat="1">
      <c r="A977" s="272"/>
      <c r="B977" s="272"/>
      <c r="C977" s="203"/>
      <c r="D977" s="203"/>
      <c r="E977" s="204"/>
      <c r="F977" s="198"/>
      <c r="G977" s="198"/>
      <c r="H977" s="198"/>
      <c r="I977" s="198"/>
      <c r="J977" s="117"/>
      <c r="K977" s="113"/>
      <c r="L977" s="113"/>
      <c r="M977" s="113"/>
      <c r="N977" s="113"/>
      <c r="O977" s="113"/>
      <c r="P977" s="205"/>
      <c r="Q977" s="2">
        <f t="shared" si="212"/>
        <v>0</v>
      </c>
      <c r="R977" s="2">
        <f>IF(D977='User Input'!$C$1,1,0)</f>
        <v>0</v>
      </c>
      <c r="S977" s="2">
        <f t="shared" si="216"/>
        <v>0</v>
      </c>
      <c r="T977" s="2">
        <f t="shared" si="217"/>
        <v>0</v>
      </c>
      <c r="U977" s="2">
        <f t="shared" si="213"/>
        <v>0</v>
      </c>
      <c r="V977" s="2">
        <f t="shared" si="214"/>
        <v>0</v>
      </c>
      <c r="W977" s="9">
        <f t="shared" si="215"/>
        <v>0</v>
      </c>
      <c r="X977" s="221"/>
      <c r="Y977" s="276"/>
      <c r="Z977" s="207"/>
      <c r="AA977" s="203"/>
      <c r="AB977" s="206"/>
      <c r="AC977" s="198"/>
      <c r="AD977" s="198"/>
      <c r="AE977" s="198"/>
      <c r="AF977" s="198"/>
      <c r="AG977" s="216"/>
      <c r="AH977" s="199"/>
      <c r="AI977" s="197"/>
      <c r="AJ977" s="197"/>
      <c r="AK977" s="113"/>
      <c r="AL977" s="113"/>
      <c r="AM977" s="113"/>
      <c r="AN977" s="2">
        <f t="shared" si="218"/>
        <v>0</v>
      </c>
      <c r="AO977" s="2">
        <f t="shared" si="219"/>
        <v>0</v>
      </c>
      <c r="AP977" s="2">
        <f>IF(AA977='User Input'!$C$1,1,0)</f>
        <v>0</v>
      </c>
      <c r="AQ977" s="2">
        <f t="shared" si="207"/>
        <v>0</v>
      </c>
      <c r="AR977" s="2">
        <f t="shared" si="208"/>
        <v>0</v>
      </c>
      <c r="AS977" s="2">
        <f t="shared" si="209"/>
        <v>0</v>
      </c>
      <c r="AT977" s="2">
        <f t="shared" si="210"/>
        <v>0</v>
      </c>
      <c r="AU977" s="9">
        <f t="shared" si="211"/>
        <v>0</v>
      </c>
    </row>
    <row r="978" spans="1:47" s="202" customFormat="1">
      <c r="A978" s="272"/>
      <c r="B978" s="272"/>
      <c r="C978" s="203"/>
      <c r="D978" s="203"/>
      <c r="E978" s="204"/>
      <c r="F978" s="198"/>
      <c r="G978" s="198"/>
      <c r="H978" s="198"/>
      <c r="I978" s="198"/>
      <c r="J978" s="117"/>
      <c r="K978" s="113"/>
      <c r="L978" s="113"/>
      <c r="M978" s="113"/>
      <c r="N978" s="113"/>
      <c r="O978" s="113"/>
      <c r="P978" s="205"/>
      <c r="Q978" s="2">
        <f t="shared" si="212"/>
        <v>0</v>
      </c>
      <c r="R978" s="2">
        <f>IF(D978='User Input'!$C$1,1,0)</f>
        <v>0</v>
      </c>
      <c r="S978" s="2">
        <f t="shared" si="216"/>
        <v>0</v>
      </c>
      <c r="T978" s="2">
        <f t="shared" si="217"/>
        <v>0</v>
      </c>
      <c r="U978" s="2">
        <f t="shared" si="213"/>
        <v>0</v>
      </c>
      <c r="V978" s="2">
        <f t="shared" si="214"/>
        <v>0</v>
      </c>
      <c r="W978" s="9">
        <f t="shared" si="215"/>
        <v>0</v>
      </c>
      <c r="X978" s="221"/>
      <c r="Y978" s="276"/>
      <c r="Z978" s="207"/>
      <c r="AA978" s="203"/>
      <c r="AB978" s="206"/>
      <c r="AC978" s="198"/>
      <c r="AD978" s="198"/>
      <c r="AE978" s="198"/>
      <c r="AF978" s="198"/>
      <c r="AG978" s="216"/>
      <c r="AH978" s="199"/>
      <c r="AI978" s="197"/>
      <c r="AJ978" s="197"/>
      <c r="AK978" s="113"/>
      <c r="AL978" s="113"/>
      <c r="AM978" s="113"/>
      <c r="AN978" s="2">
        <f t="shared" si="218"/>
        <v>0</v>
      </c>
      <c r="AO978" s="2">
        <f t="shared" si="219"/>
        <v>0</v>
      </c>
      <c r="AP978" s="2">
        <f>IF(AA978='User Input'!$C$1,1,0)</f>
        <v>0</v>
      </c>
      <c r="AQ978" s="2">
        <f t="shared" si="207"/>
        <v>0</v>
      </c>
      <c r="AR978" s="2">
        <f t="shared" si="208"/>
        <v>0</v>
      </c>
      <c r="AS978" s="2">
        <f t="shared" si="209"/>
        <v>0</v>
      </c>
      <c r="AT978" s="2">
        <f t="shared" si="210"/>
        <v>0</v>
      </c>
      <c r="AU978" s="9">
        <f t="shared" si="211"/>
        <v>0</v>
      </c>
    </row>
    <row r="979" spans="1:47" s="202" customFormat="1">
      <c r="A979" s="272"/>
      <c r="B979" s="272"/>
      <c r="C979" s="203"/>
      <c r="D979" s="203"/>
      <c r="E979" s="204"/>
      <c r="F979" s="198"/>
      <c r="G979" s="198"/>
      <c r="H979" s="198"/>
      <c r="I979" s="198"/>
      <c r="J979" s="117"/>
      <c r="K979" s="113"/>
      <c r="L979" s="113"/>
      <c r="M979" s="113"/>
      <c r="N979" s="113"/>
      <c r="O979" s="113"/>
      <c r="P979" s="205"/>
      <c r="Q979" s="2">
        <f t="shared" si="212"/>
        <v>0</v>
      </c>
      <c r="R979" s="2">
        <f>IF(D979='User Input'!$C$1,1,0)</f>
        <v>0</v>
      </c>
      <c r="S979" s="2">
        <f t="shared" si="216"/>
        <v>0</v>
      </c>
      <c r="T979" s="2">
        <f t="shared" si="217"/>
        <v>0</v>
      </c>
      <c r="U979" s="2">
        <f t="shared" si="213"/>
        <v>0</v>
      </c>
      <c r="V979" s="2">
        <f t="shared" si="214"/>
        <v>0</v>
      </c>
      <c r="W979" s="9">
        <f t="shared" si="215"/>
        <v>0</v>
      </c>
      <c r="X979" s="221"/>
      <c r="Y979" s="276"/>
      <c r="Z979" s="207"/>
      <c r="AA979" s="203"/>
      <c r="AB979" s="206"/>
      <c r="AC979" s="198"/>
      <c r="AD979" s="198"/>
      <c r="AE979" s="198"/>
      <c r="AF979" s="198"/>
      <c r="AG979" s="216"/>
      <c r="AH979" s="199"/>
      <c r="AI979" s="197"/>
      <c r="AJ979" s="197"/>
      <c r="AK979" s="113"/>
      <c r="AL979" s="113"/>
      <c r="AM979" s="113"/>
      <c r="AN979" s="2">
        <f t="shared" si="218"/>
        <v>0</v>
      </c>
      <c r="AO979" s="2">
        <f t="shared" si="219"/>
        <v>0</v>
      </c>
      <c r="AP979" s="2">
        <f>IF(AA979='User Input'!$C$1,1,0)</f>
        <v>0</v>
      </c>
      <c r="AQ979" s="2">
        <f t="shared" si="207"/>
        <v>0</v>
      </c>
      <c r="AR979" s="2">
        <f t="shared" si="208"/>
        <v>0</v>
      </c>
      <c r="AS979" s="2">
        <f t="shared" si="209"/>
        <v>0</v>
      </c>
      <c r="AT979" s="2">
        <f t="shared" si="210"/>
        <v>0</v>
      </c>
      <c r="AU979" s="9">
        <f t="shared" si="211"/>
        <v>0</v>
      </c>
    </row>
    <row r="980" spans="1:47" s="202" customFormat="1">
      <c r="A980" s="272"/>
      <c r="B980" s="272"/>
      <c r="C980" s="203"/>
      <c r="D980" s="203"/>
      <c r="E980" s="204"/>
      <c r="F980" s="198"/>
      <c r="G980" s="198"/>
      <c r="H980" s="198"/>
      <c r="I980" s="198"/>
      <c r="J980" s="117"/>
      <c r="K980" s="113"/>
      <c r="L980" s="113"/>
      <c r="M980" s="113"/>
      <c r="N980" s="113"/>
      <c r="O980" s="113"/>
      <c r="P980" s="205"/>
      <c r="Q980" s="2">
        <f t="shared" si="212"/>
        <v>0</v>
      </c>
      <c r="R980" s="2">
        <f>IF(D980='User Input'!$C$1,1,0)</f>
        <v>0</v>
      </c>
      <c r="S980" s="2">
        <f t="shared" si="216"/>
        <v>0</v>
      </c>
      <c r="T980" s="2">
        <f t="shared" si="217"/>
        <v>0</v>
      </c>
      <c r="U980" s="2">
        <f t="shared" si="213"/>
        <v>0</v>
      </c>
      <c r="V980" s="2">
        <f t="shared" si="214"/>
        <v>0</v>
      </c>
      <c r="W980" s="9">
        <f t="shared" si="215"/>
        <v>0</v>
      </c>
      <c r="X980" s="221"/>
      <c r="Y980" s="276"/>
      <c r="Z980" s="207"/>
      <c r="AA980" s="203"/>
      <c r="AB980" s="206"/>
      <c r="AC980" s="198"/>
      <c r="AD980" s="198"/>
      <c r="AE980" s="198"/>
      <c r="AF980" s="198"/>
      <c r="AG980" s="216"/>
      <c r="AH980" s="199"/>
      <c r="AI980" s="197"/>
      <c r="AJ980" s="197"/>
      <c r="AK980" s="113"/>
      <c r="AL980" s="113"/>
      <c r="AM980" s="113"/>
      <c r="AN980" s="2">
        <f t="shared" si="218"/>
        <v>0</v>
      </c>
      <c r="AO980" s="2">
        <f t="shared" si="219"/>
        <v>0</v>
      </c>
      <c r="AP980" s="2">
        <f>IF(AA980='User Input'!$C$1,1,0)</f>
        <v>0</v>
      </c>
      <c r="AQ980" s="2">
        <f t="shared" si="207"/>
        <v>0</v>
      </c>
      <c r="AR980" s="2">
        <f t="shared" si="208"/>
        <v>0</v>
      </c>
      <c r="AS980" s="2">
        <f t="shared" si="209"/>
        <v>0</v>
      </c>
      <c r="AT980" s="2">
        <f t="shared" si="210"/>
        <v>0</v>
      </c>
      <c r="AU980" s="9">
        <f t="shared" si="211"/>
        <v>0</v>
      </c>
    </row>
    <row r="981" spans="1:47" s="202" customFormat="1">
      <c r="A981" s="272"/>
      <c r="B981" s="272"/>
      <c r="C981" s="203"/>
      <c r="D981" s="203"/>
      <c r="E981" s="204"/>
      <c r="F981" s="198"/>
      <c r="G981" s="198"/>
      <c r="H981" s="198"/>
      <c r="I981" s="198"/>
      <c r="J981" s="117"/>
      <c r="K981" s="113"/>
      <c r="L981" s="113"/>
      <c r="M981" s="113"/>
      <c r="N981" s="113"/>
      <c r="O981" s="113"/>
      <c r="P981" s="205"/>
      <c r="Q981" s="2">
        <f t="shared" si="212"/>
        <v>0</v>
      </c>
      <c r="R981" s="2">
        <f>IF(D981='User Input'!$C$1,1,0)</f>
        <v>0</v>
      </c>
      <c r="S981" s="2">
        <f t="shared" si="216"/>
        <v>0</v>
      </c>
      <c r="T981" s="2">
        <f t="shared" si="217"/>
        <v>0</v>
      </c>
      <c r="U981" s="2">
        <f t="shared" si="213"/>
        <v>0</v>
      </c>
      <c r="V981" s="2">
        <f t="shared" si="214"/>
        <v>0</v>
      </c>
      <c r="W981" s="9">
        <f t="shared" si="215"/>
        <v>0</v>
      </c>
      <c r="X981" s="221"/>
      <c r="Y981" s="276"/>
      <c r="Z981" s="207"/>
      <c r="AA981" s="203"/>
      <c r="AB981" s="206"/>
      <c r="AC981" s="198"/>
      <c r="AD981" s="198"/>
      <c r="AE981" s="198"/>
      <c r="AF981" s="198"/>
      <c r="AG981" s="216"/>
      <c r="AH981" s="199"/>
      <c r="AI981" s="197"/>
      <c r="AJ981" s="197"/>
      <c r="AK981" s="113"/>
      <c r="AL981" s="113"/>
      <c r="AM981" s="113"/>
      <c r="AN981" s="2">
        <f t="shared" si="218"/>
        <v>0</v>
      </c>
      <c r="AO981" s="2">
        <f t="shared" si="219"/>
        <v>0</v>
      </c>
      <c r="AP981" s="2">
        <f>IF(AA981='User Input'!$C$1,1,0)</f>
        <v>0</v>
      </c>
      <c r="AQ981" s="2">
        <f t="shared" si="207"/>
        <v>0</v>
      </c>
      <c r="AR981" s="2">
        <f t="shared" si="208"/>
        <v>0</v>
      </c>
      <c r="AS981" s="2">
        <f t="shared" si="209"/>
        <v>0</v>
      </c>
      <c r="AT981" s="2">
        <f t="shared" si="210"/>
        <v>0</v>
      </c>
      <c r="AU981" s="9">
        <f t="shared" si="211"/>
        <v>0</v>
      </c>
    </row>
    <row r="982" spans="1:47" s="202" customFormat="1">
      <c r="A982" s="272"/>
      <c r="B982" s="272"/>
      <c r="C982" s="203"/>
      <c r="D982" s="203"/>
      <c r="E982" s="204"/>
      <c r="F982" s="198"/>
      <c r="G982" s="198"/>
      <c r="H982" s="198"/>
      <c r="I982" s="198"/>
      <c r="J982" s="117"/>
      <c r="K982" s="113"/>
      <c r="L982" s="113"/>
      <c r="M982" s="113"/>
      <c r="N982" s="113"/>
      <c r="O982" s="113"/>
      <c r="P982" s="205"/>
      <c r="Q982" s="2">
        <f t="shared" si="212"/>
        <v>0</v>
      </c>
      <c r="R982" s="2">
        <f>IF(D982='User Input'!$C$1,1,0)</f>
        <v>0</v>
      </c>
      <c r="S982" s="2">
        <f t="shared" si="216"/>
        <v>0</v>
      </c>
      <c r="T982" s="2">
        <f t="shared" si="217"/>
        <v>0</v>
      </c>
      <c r="U982" s="2">
        <f t="shared" si="213"/>
        <v>0</v>
      </c>
      <c r="V982" s="2">
        <f t="shared" si="214"/>
        <v>0</v>
      </c>
      <c r="W982" s="9">
        <f t="shared" si="215"/>
        <v>0</v>
      </c>
      <c r="X982" s="221"/>
      <c r="Y982" s="276"/>
      <c r="Z982" s="207"/>
      <c r="AA982" s="203"/>
      <c r="AB982" s="206"/>
      <c r="AC982" s="198"/>
      <c r="AD982" s="198"/>
      <c r="AE982" s="198"/>
      <c r="AF982" s="198"/>
      <c r="AG982" s="216"/>
      <c r="AH982" s="199"/>
      <c r="AI982" s="197"/>
      <c r="AJ982" s="197"/>
      <c r="AK982" s="113"/>
      <c r="AL982" s="113"/>
      <c r="AM982" s="113"/>
      <c r="AN982" s="2">
        <f t="shared" si="218"/>
        <v>0</v>
      </c>
      <c r="AO982" s="2">
        <f t="shared" si="219"/>
        <v>0</v>
      </c>
      <c r="AP982" s="2">
        <f>IF(AA982='User Input'!$C$1,1,0)</f>
        <v>0</v>
      </c>
      <c r="AQ982" s="2">
        <f t="shared" si="207"/>
        <v>0</v>
      </c>
      <c r="AR982" s="2">
        <f t="shared" si="208"/>
        <v>0</v>
      </c>
      <c r="AS982" s="2">
        <f t="shared" si="209"/>
        <v>0</v>
      </c>
      <c r="AT982" s="2">
        <f t="shared" si="210"/>
        <v>0</v>
      </c>
      <c r="AU982" s="9">
        <f t="shared" si="211"/>
        <v>0</v>
      </c>
    </row>
    <row r="983" spans="1:47" s="202" customFormat="1">
      <c r="A983" s="272"/>
      <c r="B983" s="272"/>
      <c r="C983" s="203"/>
      <c r="D983" s="203"/>
      <c r="E983" s="204"/>
      <c r="F983" s="198"/>
      <c r="G983" s="198"/>
      <c r="H983" s="198"/>
      <c r="I983" s="198"/>
      <c r="J983" s="117"/>
      <c r="K983" s="113"/>
      <c r="L983" s="113"/>
      <c r="M983" s="113"/>
      <c r="N983" s="113"/>
      <c r="O983" s="113"/>
      <c r="P983" s="205"/>
      <c r="Q983" s="2">
        <f t="shared" si="212"/>
        <v>0</v>
      </c>
      <c r="R983" s="2">
        <f>IF(D983='User Input'!$C$1,1,0)</f>
        <v>0</v>
      </c>
      <c r="S983" s="2">
        <f t="shared" si="216"/>
        <v>0</v>
      </c>
      <c r="T983" s="2">
        <f t="shared" si="217"/>
        <v>0</v>
      </c>
      <c r="U983" s="2">
        <f t="shared" si="213"/>
        <v>0</v>
      </c>
      <c r="V983" s="2">
        <f t="shared" si="214"/>
        <v>0</v>
      </c>
      <c r="W983" s="9">
        <f t="shared" si="215"/>
        <v>0</v>
      </c>
      <c r="X983" s="221"/>
      <c r="Y983" s="276"/>
      <c r="Z983" s="207"/>
      <c r="AA983" s="203"/>
      <c r="AB983" s="206"/>
      <c r="AC983" s="198"/>
      <c r="AD983" s="198"/>
      <c r="AE983" s="198"/>
      <c r="AF983" s="198"/>
      <c r="AG983" s="216"/>
      <c r="AH983" s="199"/>
      <c r="AI983" s="197"/>
      <c r="AJ983" s="197"/>
      <c r="AK983" s="113"/>
      <c r="AL983" s="113"/>
      <c r="AM983" s="113"/>
      <c r="AN983" s="2">
        <f t="shared" si="218"/>
        <v>0</v>
      </c>
      <c r="AO983" s="2">
        <f t="shared" si="219"/>
        <v>0</v>
      </c>
      <c r="AP983" s="2">
        <f>IF(AA983='User Input'!$C$1,1,0)</f>
        <v>0</v>
      </c>
      <c r="AQ983" s="2">
        <f t="shared" si="207"/>
        <v>0</v>
      </c>
      <c r="AR983" s="2">
        <f t="shared" si="208"/>
        <v>0</v>
      </c>
      <c r="AS983" s="2">
        <f t="shared" si="209"/>
        <v>0</v>
      </c>
      <c r="AT983" s="2">
        <f t="shared" si="210"/>
        <v>0</v>
      </c>
      <c r="AU983" s="9">
        <f t="shared" si="211"/>
        <v>0</v>
      </c>
    </row>
    <row r="984" spans="1:47" s="202" customFormat="1">
      <c r="A984" s="272"/>
      <c r="B984" s="272"/>
      <c r="C984" s="203"/>
      <c r="D984" s="203"/>
      <c r="E984" s="204"/>
      <c r="F984" s="198"/>
      <c r="G984" s="198"/>
      <c r="H984" s="198"/>
      <c r="I984" s="198"/>
      <c r="J984" s="117"/>
      <c r="K984" s="113"/>
      <c r="L984" s="113"/>
      <c r="M984" s="113"/>
      <c r="N984" s="113"/>
      <c r="O984" s="113"/>
      <c r="P984" s="205"/>
      <c r="Q984" s="2">
        <f t="shared" si="212"/>
        <v>0</v>
      </c>
      <c r="R984" s="2">
        <f>IF(D984='User Input'!$C$1,1,0)</f>
        <v>0</v>
      </c>
      <c r="S984" s="2">
        <f t="shared" si="216"/>
        <v>0</v>
      </c>
      <c r="T984" s="2">
        <f t="shared" si="217"/>
        <v>0</v>
      </c>
      <c r="U984" s="2">
        <f t="shared" si="213"/>
        <v>0</v>
      </c>
      <c r="V984" s="2">
        <f t="shared" si="214"/>
        <v>0</v>
      </c>
      <c r="W984" s="9">
        <f t="shared" si="215"/>
        <v>0</v>
      </c>
      <c r="X984" s="221"/>
      <c r="Y984" s="276"/>
      <c r="Z984" s="207"/>
      <c r="AA984" s="203"/>
      <c r="AB984" s="206"/>
      <c r="AC984" s="198"/>
      <c r="AD984" s="198"/>
      <c r="AE984" s="198"/>
      <c r="AF984" s="198"/>
      <c r="AG984" s="216"/>
      <c r="AH984" s="199"/>
      <c r="AI984" s="197"/>
      <c r="AJ984" s="197"/>
      <c r="AK984" s="113"/>
      <c r="AL984" s="113"/>
      <c r="AM984" s="113"/>
      <c r="AN984" s="2">
        <f t="shared" si="218"/>
        <v>0</v>
      </c>
      <c r="AO984" s="2">
        <f t="shared" si="219"/>
        <v>0</v>
      </c>
      <c r="AP984" s="2">
        <f>IF(AA984='User Input'!$C$1,1,0)</f>
        <v>0</v>
      </c>
      <c r="AQ984" s="2">
        <f t="shared" si="207"/>
        <v>0</v>
      </c>
      <c r="AR984" s="2">
        <f t="shared" si="208"/>
        <v>0</v>
      </c>
      <c r="AS984" s="2">
        <f t="shared" si="209"/>
        <v>0</v>
      </c>
      <c r="AT984" s="2">
        <f t="shared" si="210"/>
        <v>0</v>
      </c>
      <c r="AU984" s="9">
        <f t="shared" si="211"/>
        <v>0</v>
      </c>
    </row>
    <row r="985" spans="1:47" s="202" customFormat="1">
      <c r="A985" s="272"/>
      <c r="B985" s="272"/>
      <c r="C985" s="203"/>
      <c r="D985" s="203"/>
      <c r="E985" s="204"/>
      <c r="F985" s="198"/>
      <c r="G985" s="198"/>
      <c r="H985" s="198"/>
      <c r="I985" s="198"/>
      <c r="J985" s="117"/>
      <c r="K985" s="113"/>
      <c r="L985" s="113"/>
      <c r="M985" s="113"/>
      <c r="N985" s="113"/>
      <c r="O985" s="113"/>
      <c r="P985" s="205"/>
      <c r="Q985" s="2">
        <f t="shared" si="212"/>
        <v>0</v>
      </c>
      <c r="R985" s="2">
        <f>IF(D985='User Input'!$C$1,1,0)</f>
        <v>0</v>
      </c>
      <c r="S985" s="2">
        <f t="shared" si="216"/>
        <v>0</v>
      </c>
      <c r="T985" s="2">
        <f t="shared" si="217"/>
        <v>0</v>
      </c>
      <c r="U985" s="2">
        <f t="shared" si="213"/>
        <v>0</v>
      </c>
      <c r="V985" s="2">
        <f t="shared" si="214"/>
        <v>0</v>
      </c>
      <c r="W985" s="9">
        <f t="shared" si="215"/>
        <v>0</v>
      </c>
      <c r="X985" s="221"/>
      <c r="Y985" s="276"/>
      <c r="Z985" s="207"/>
      <c r="AA985" s="203"/>
      <c r="AB985" s="206"/>
      <c r="AC985" s="198"/>
      <c r="AD985" s="198"/>
      <c r="AE985" s="198"/>
      <c r="AF985" s="198"/>
      <c r="AG985" s="216"/>
      <c r="AH985" s="199"/>
      <c r="AI985" s="197"/>
      <c r="AJ985" s="197"/>
      <c r="AK985" s="113"/>
      <c r="AL985" s="113"/>
      <c r="AM985" s="113"/>
      <c r="AN985" s="2">
        <f t="shared" si="218"/>
        <v>0</v>
      </c>
      <c r="AO985" s="2">
        <f t="shared" si="219"/>
        <v>0</v>
      </c>
      <c r="AP985" s="2">
        <f>IF(AA985='User Input'!$C$1,1,0)</f>
        <v>0</v>
      </c>
      <c r="AQ985" s="2">
        <f t="shared" si="207"/>
        <v>0</v>
      </c>
      <c r="AR985" s="2">
        <f t="shared" si="208"/>
        <v>0</v>
      </c>
      <c r="AS985" s="2">
        <f t="shared" si="209"/>
        <v>0</v>
      </c>
      <c r="AT985" s="2">
        <f t="shared" si="210"/>
        <v>0</v>
      </c>
      <c r="AU985" s="9">
        <f t="shared" si="211"/>
        <v>0</v>
      </c>
    </row>
    <row r="986" spans="1:47" s="202" customFormat="1">
      <c r="A986" s="272"/>
      <c r="B986" s="272"/>
      <c r="C986" s="203"/>
      <c r="D986" s="203"/>
      <c r="E986" s="204"/>
      <c r="F986" s="198"/>
      <c r="G986" s="198"/>
      <c r="H986" s="198"/>
      <c r="I986" s="198"/>
      <c r="J986" s="117"/>
      <c r="K986" s="113"/>
      <c r="L986" s="113"/>
      <c r="M986" s="113"/>
      <c r="N986" s="113"/>
      <c r="O986" s="113"/>
      <c r="P986" s="205"/>
      <c r="Q986" s="2">
        <f t="shared" si="212"/>
        <v>0</v>
      </c>
      <c r="R986" s="2">
        <f>IF(D986='User Input'!$C$1,1,0)</f>
        <v>0</v>
      </c>
      <c r="S986" s="2">
        <f t="shared" si="216"/>
        <v>0</v>
      </c>
      <c r="T986" s="2">
        <f t="shared" si="217"/>
        <v>0</v>
      </c>
      <c r="U986" s="2">
        <f t="shared" si="213"/>
        <v>0</v>
      </c>
      <c r="V986" s="2">
        <f t="shared" si="214"/>
        <v>0</v>
      </c>
      <c r="W986" s="9">
        <f t="shared" si="215"/>
        <v>0</v>
      </c>
      <c r="X986" s="221"/>
      <c r="Y986" s="276"/>
      <c r="Z986" s="207"/>
      <c r="AA986" s="203"/>
      <c r="AB986" s="206"/>
      <c r="AC986" s="198"/>
      <c r="AD986" s="198"/>
      <c r="AE986" s="198"/>
      <c r="AF986" s="198"/>
      <c r="AG986" s="216"/>
      <c r="AH986" s="199"/>
      <c r="AI986" s="197"/>
      <c r="AJ986" s="197"/>
      <c r="AK986" s="113"/>
      <c r="AL986" s="113"/>
      <c r="AM986" s="113"/>
      <c r="AN986" s="2">
        <f t="shared" si="218"/>
        <v>0</v>
      </c>
      <c r="AO986" s="2">
        <f t="shared" si="219"/>
        <v>0</v>
      </c>
      <c r="AP986" s="2">
        <f>IF(AA986='User Input'!$C$1,1,0)</f>
        <v>0</v>
      </c>
      <c r="AQ986" s="2">
        <f t="shared" si="207"/>
        <v>0</v>
      </c>
      <c r="AR986" s="2">
        <f t="shared" si="208"/>
        <v>0</v>
      </c>
      <c r="AS986" s="2">
        <f t="shared" si="209"/>
        <v>0</v>
      </c>
      <c r="AT986" s="2">
        <f t="shared" si="210"/>
        <v>0</v>
      </c>
      <c r="AU986" s="9">
        <f t="shared" si="211"/>
        <v>0</v>
      </c>
    </row>
    <row r="987" spans="1:47" s="202" customFormat="1">
      <c r="A987" s="272"/>
      <c r="B987" s="272"/>
      <c r="C987" s="203"/>
      <c r="D987" s="203"/>
      <c r="E987" s="204"/>
      <c r="F987" s="198"/>
      <c r="G987" s="198"/>
      <c r="H987" s="198"/>
      <c r="I987" s="198"/>
      <c r="J987" s="117"/>
      <c r="K987" s="113"/>
      <c r="L987" s="113"/>
      <c r="M987" s="113"/>
      <c r="N987" s="113"/>
      <c r="O987" s="113"/>
      <c r="P987" s="205"/>
      <c r="Q987" s="2">
        <f t="shared" si="212"/>
        <v>0</v>
      </c>
      <c r="R987" s="2">
        <f>IF(D987='User Input'!$C$1,1,0)</f>
        <v>0</v>
      </c>
      <c r="S987" s="2">
        <f t="shared" si="216"/>
        <v>0</v>
      </c>
      <c r="T987" s="2">
        <f t="shared" si="217"/>
        <v>0</v>
      </c>
      <c r="U987" s="2">
        <f t="shared" si="213"/>
        <v>0</v>
      </c>
      <c r="V987" s="2">
        <f t="shared" si="214"/>
        <v>0</v>
      </c>
      <c r="W987" s="9">
        <f t="shared" si="215"/>
        <v>0</v>
      </c>
      <c r="X987" s="221"/>
      <c r="Y987" s="276"/>
      <c r="Z987" s="207"/>
      <c r="AA987" s="203"/>
      <c r="AB987" s="206"/>
      <c r="AC987" s="198"/>
      <c r="AD987" s="198"/>
      <c r="AE987" s="198"/>
      <c r="AF987" s="198"/>
      <c r="AG987" s="216"/>
      <c r="AH987" s="199"/>
      <c r="AI987" s="197"/>
      <c r="AJ987" s="197"/>
      <c r="AK987" s="113"/>
      <c r="AL987" s="113"/>
      <c r="AM987" s="113"/>
      <c r="AN987" s="2">
        <f t="shared" si="218"/>
        <v>0</v>
      </c>
      <c r="AO987" s="2">
        <f t="shared" si="219"/>
        <v>0</v>
      </c>
      <c r="AP987" s="2">
        <f>IF(AA987='User Input'!$C$1,1,0)</f>
        <v>0</v>
      </c>
      <c r="AQ987" s="2">
        <f t="shared" si="207"/>
        <v>0</v>
      </c>
      <c r="AR987" s="2">
        <f t="shared" si="208"/>
        <v>0</v>
      </c>
      <c r="AS987" s="2">
        <f t="shared" si="209"/>
        <v>0</v>
      </c>
      <c r="AT987" s="2">
        <f t="shared" si="210"/>
        <v>0</v>
      </c>
      <c r="AU987" s="9">
        <f t="shared" si="211"/>
        <v>0</v>
      </c>
    </row>
    <row r="988" spans="1:47" s="202" customFormat="1">
      <c r="A988" s="272"/>
      <c r="B988" s="272"/>
      <c r="C988" s="203"/>
      <c r="D988" s="203"/>
      <c r="E988" s="204"/>
      <c r="F988" s="198"/>
      <c r="G988" s="198"/>
      <c r="H988" s="198"/>
      <c r="I988" s="198"/>
      <c r="J988" s="117"/>
      <c r="K988" s="113"/>
      <c r="L988" s="113"/>
      <c r="M988" s="113"/>
      <c r="N988" s="113"/>
      <c r="O988" s="113"/>
      <c r="P988" s="205"/>
      <c r="Q988" s="2">
        <f t="shared" si="212"/>
        <v>0</v>
      </c>
      <c r="R988" s="2">
        <f>IF(D988='User Input'!$C$1,1,0)</f>
        <v>0</v>
      </c>
      <c r="S988" s="2">
        <f t="shared" si="216"/>
        <v>0</v>
      </c>
      <c r="T988" s="2">
        <f t="shared" si="217"/>
        <v>0</v>
      </c>
      <c r="U988" s="2">
        <f t="shared" si="213"/>
        <v>0</v>
      </c>
      <c r="V988" s="2">
        <f t="shared" si="214"/>
        <v>0</v>
      </c>
      <c r="W988" s="9">
        <f t="shared" si="215"/>
        <v>0</v>
      </c>
      <c r="X988" s="221"/>
      <c r="Y988" s="276"/>
      <c r="Z988" s="207"/>
      <c r="AA988" s="203"/>
      <c r="AB988" s="206"/>
      <c r="AC988" s="198"/>
      <c r="AD988" s="198"/>
      <c r="AE988" s="198"/>
      <c r="AF988" s="198"/>
      <c r="AG988" s="216"/>
      <c r="AH988" s="199"/>
      <c r="AI988" s="197"/>
      <c r="AJ988" s="197"/>
      <c r="AK988" s="113"/>
      <c r="AL988" s="113"/>
      <c r="AM988" s="113"/>
      <c r="AN988" s="2">
        <f t="shared" si="218"/>
        <v>0</v>
      </c>
      <c r="AO988" s="2">
        <f t="shared" si="219"/>
        <v>0</v>
      </c>
      <c r="AP988" s="2">
        <f>IF(AA988='User Input'!$C$1,1,0)</f>
        <v>0</v>
      </c>
      <c r="AQ988" s="2">
        <f t="shared" si="207"/>
        <v>0</v>
      </c>
      <c r="AR988" s="2">
        <f t="shared" si="208"/>
        <v>0</v>
      </c>
      <c r="AS988" s="2">
        <f t="shared" si="209"/>
        <v>0</v>
      </c>
      <c r="AT988" s="2">
        <f t="shared" si="210"/>
        <v>0</v>
      </c>
      <c r="AU988" s="9">
        <f t="shared" si="211"/>
        <v>0</v>
      </c>
    </row>
    <row r="989" spans="1:47" s="202" customFormat="1">
      <c r="A989" s="272"/>
      <c r="B989" s="272"/>
      <c r="C989" s="203"/>
      <c r="D989" s="203"/>
      <c r="E989" s="204"/>
      <c r="F989" s="198"/>
      <c r="G989" s="198"/>
      <c r="H989" s="198"/>
      <c r="I989" s="198"/>
      <c r="J989" s="117"/>
      <c r="K989" s="113"/>
      <c r="L989" s="113"/>
      <c r="M989" s="113"/>
      <c r="N989" s="113"/>
      <c r="O989" s="113"/>
      <c r="P989" s="205"/>
      <c r="Q989" s="2">
        <f t="shared" si="212"/>
        <v>0</v>
      </c>
      <c r="R989" s="2">
        <f>IF(D989='User Input'!$C$1,1,0)</f>
        <v>0</v>
      </c>
      <c r="S989" s="2">
        <f t="shared" si="216"/>
        <v>0</v>
      </c>
      <c r="T989" s="2">
        <f t="shared" si="217"/>
        <v>0</v>
      </c>
      <c r="U989" s="2">
        <f t="shared" si="213"/>
        <v>0</v>
      </c>
      <c r="V989" s="2">
        <f t="shared" si="214"/>
        <v>0</v>
      </c>
      <c r="W989" s="9">
        <f t="shared" si="215"/>
        <v>0</v>
      </c>
      <c r="X989" s="221"/>
      <c r="Y989" s="276"/>
      <c r="Z989" s="207"/>
      <c r="AA989" s="203"/>
      <c r="AB989" s="206"/>
      <c r="AC989" s="198"/>
      <c r="AD989" s="198"/>
      <c r="AE989" s="198"/>
      <c r="AF989" s="198"/>
      <c r="AG989" s="216"/>
      <c r="AH989" s="199"/>
      <c r="AI989" s="197"/>
      <c r="AJ989" s="197"/>
      <c r="AK989" s="113"/>
      <c r="AL989" s="113"/>
      <c r="AM989" s="113"/>
      <c r="AN989" s="2">
        <f t="shared" si="218"/>
        <v>0</v>
      </c>
      <c r="AO989" s="2">
        <f t="shared" si="219"/>
        <v>0</v>
      </c>
      <c r="AP989" s="2">
        <f>IF(AA989='User Input'!$C$1,1,0)</f>
        <v>0</v>
      </c>
      <c r="AQ989" s="2">
        <f t="shared" si="207"/>
        <v>0</v>
      </c>
      <c r="AR989" s="2">
        <f t="shared" si="208"/>
        <v>0</v>
      </c>
      <c r="AS989" s="2">
        <f t="shared" si="209"/>
        <v>0</v>
      </c>
      <c r="AT989" s="2">
        <f t="shared" si="210"/>
        <v>0</v>
      </c>
      <c r="AU989" s="9">
        <f t="shared" si="211"/>
        <v>0</v>
      </c>
    </row>
    <row r="990" spans="1:47" s="202" customFormat="1">
      <c r="A990" s="272"/>
      <c r="B990" s="272"/>
      <c r="C990" s="203"/>
      <c r="D990" s="203"/>
      <c r="E990" s="204"/>
      <c r="F990" s="198"/>
      <c r="G990" s="198"/>
      <c r="H990" s="198"/>
      <c r="I990" s="198"/>
      <c r="J990" s="117"/>
      <c r="K990" s="113"/>
      <c r="L990" s="113"/>
      <c r="M990" s="113"/>
      <c r="N990" s="113"/>
      <c r="O990" s="113"/>
      <c r="P990" s="205"/>
      <c r="Q990" s="2">
        <f t="shared" si="212"/>
        <v>0</v>
      </c>
      <c r="R990" s="2">
        <f>IF(D990='User Input'!$C$1,1,0)</f>
        <v>0</v>
      </c>
      <c r="S990" s="2">
        <f t="shared" si="216"/>
        <v>0</v>
      </c>
      <c r="T990" s="2">
        <f t="shared" si="217"/>
        <v>0</v>
      </c>
      <c r="U990" s="2">
        <f t="shared" si="213"/>
        <v>0</v>
      </c>
      <c r="V990" s="2">
        <f t="shared" si="214"/>
        <v>0</v>
      </c>
      <c r="W990" s="9">
        <f t="shared" si="215"/>
        <v>0</v>
      </c>
      <c r="X990" s="221"/>
      <c r="Y990" s="276"/>
      <c r="Z990" s="207"/>
      <c r="AA990" s="203"/>
      <c r="AB990" s="206"/>
      <c r="AC990" s="198"/>
      <c r="AD990" s="198"/>
      <c r="AE990" s="198"/>
      <c r="AF990" s="198"/>
      <c r="AG990" s="216"/>
      <c r="AH990" s="199"/>
      <c r="AI990" s="197"/>
      <c r="AJ990" s="197"/>
      <c r="AK990" s="113"/>
      <c r="AL990" s="113"/>
      <c r="AM990" s="113"/>
      <c r="AN990" s="2">
        <f t="shared" si="218"/>
        <v>0</v>
      </c>
      <c r="AO990" s="2">
        <f t="shared" si="219"/>
        <v>0</v>
      </c>
      <c r="AP990" s="2">
        <f>IF(AA990='User Input'!$C$1,1,0)</f>
        <v>0</v>
      </c>
      <c r="AQ990" s="2">
        <f t="shared" si="207"/>
        <v>0</v>
      </c>
      <c r="AR990" s="2">
        <f t="shared" si="208"/>
        <v>0</v>
      </c>
      <c r="AS990" s="2">
        <f t="shared" si="209"/>
        <v>0</v>
      </c>
      <c r="AT990" s="2">
        <f t="shared" si="210"/>
        <v>0</v>
      </c>
      <c r="AU990" s="9">
        <f t="shared" si="211"/>
        <v>0</v>
      </c>
    </row>
    <row r="991" spans="1:47" s="202" customFormat="1">
      <c r="A991" s="272"/>
      <c r="B991" s="272"/>
      <c r="C991" s="203"/>
      <c r="D991" s="203"/>
      <c r="E991" s="204"/>
      <c r="F991" s="198"/>
      <c r="G991" s="198"/>
      <c r="H991" s="198"/>
      <c r="I991" s="198"/>
      <c r="J991" s="117"/>
      <c r="K991" s="113"/>
      <c r="L991" s="113"/>
      <c r="M991" s="113"/>
      <c r="N991" s="113"/>
      <c r="O991" s="113"/>
      <c r="P991" s="205"/>
      <c r="Q991" s="2">
        <f t="shared" si="212"/>
        <v>0</v>
      </c>
      <c r="R991" s="2">
        <f>IF(D991='User Input'!$C$1,1,0)</f>
        <v>0</v>
      </c>
      <c r="S991" s="2">
        <f t="shared" si="216"/>
        <v>0</v>
      </c>
      <c r="T991" s="2">
        <f t="shared" si="217"/>
        <v>0</v>
      </c>
      <c r="U991" s="2">
        <f t="shared" si="213"/>
        <v>0</v>
      </c>
      <c r="V991" s="2">
        <f t="shared" si="214"/>
        <v>0</v>
      </c>
      <c r="W991" s="9">
        <f t="shared" si="215"/>
        <v>0</v>
      </c>
      <c r="X991" s="221"/>
      <c r="Y991" s="276"/>
      <c r="Z991" s="207"/>
      <c r="AA991" s="203"/>
      <c r="AB991" s="206"/>
      <c r="AC991" s="198"/>
      <c r="AD991" s="198"/>
      <c r="AE991" s="198"/>
      <c r="AF991" s="198"/>
      <c r="AG991" s="216"/>
      <c r="AH991" s="199"/>
      <c r="AI991" s="197"/>
      <c r="AJ991" s="197"/>
      <c r="AK991" s="113"/>
      <c r="AL991" s="113"/>
      <c r="AM991" s="113"/>
      <c r="AN991" s="2">
        <f t="shared" si="218"/>
        <v>0</v>
      </c>
      <c r="AO991" s="2">
        <f t="shared" si="219"/>
        <v>0</v>
      </c>
      <c r="AP991" s="2">
        <f>IF(AA991='User Input'!$C$1,1,0)</f>
        <v>0</v>
      </c>
      <c r="AQ991" s="2">
        <f t="shared" si="207"/>
        <v>0</v>
      </c>
      <c r="AR991" s="2">
        <f t="shared" si="208"/>
        <v>0</v>
      </c>
      <c r="AS991" s="2">
        <f t="shared" si="209"/>
        <v>0</v>
      </c>
      <c r="AT991" s="2">
        <f t="shared" si="210"/>
        <v>0</v>
      </c>
      <c r="AU991" s="9">
        <f t="shared" si="211"/>
        <v>0</v>
      </c>
    </row>
    <row r="992" spans="1:47" s="202" customFormat="1">
      <c r="A992" s="272"/>
      <c r="B992" s="272"/>
      <c r="C992" s="203"/>
      <c r="D992" s="203"/>
      <c r="E992" s="204"/>
      <c r="F992" s="198"/>
      <c r="G992" s="198"/>
      <c r="H992" s="198"/>
      <c r="I992" s="198"/>
      <c r="J992" s="117"/>
      <c r="K992" s="113"/>
      <c r="L992" s="113"/>
      <c r="M992" s="113"/>
      <c r="N992" s="113"/>
      <c r="O992" s="113"/>
      <c r="P992" s="205"/>
      <c r="Q992" s="2">
        <f t="shared" si="212"/>
        <v>0</v>
      </c>
      <c r="R992" s="2">
        <f>IF(D992='User Input'!$C$1,1,0)</f>
        <v>0</v>
      </c>
      <c r="S992" s="2">
        <f t="shared" si="216"/>
        <v>0</v>
      </c>
      <c r="T992" s="2">
        <f t="shared" si="217"/>
        <v>0</v>
      </c>
      <c r="U992" s="2">
        <f t="shared" si="213"/>
        <v>0</v>
      </c>
      <c r="V992" s="2">
        <f t="shared" si="214"/>
        <v>0</v>
      </c>
      <c r="W992" s="9">
        <f t="shared" si="215"/>
        <v>0</v>
      </c>
      <c r="X992" s="221"/>
      <c r="Y992" s="276"/>
      <c r="Z992" s="207"/>
      <c r="AA992" s="203"/>
      <c r="AB992" s="206"/>
      <c r="AC992" s="198"/>
      <c r="AD992" s="198"/>
      <c r="AE992" s="198"/>
      <c r="AF992" s="198"/>
      <c r="AG992" s="216"/>
      <c r="AH992" s="199"/>
      <c r="AI992" s="197"/>
      <c r="AJ992" s="197"/>
      <c r="AK992" s="113"/>
      <c r="AL992" s="113"/>
      <c r="AM992" s="113"/>
      <c r="AN992" s="2">
        <f t="shared" si="218"/>
        <v>0</v>
      </c>
      <c r="AO992" s="2">
        <f t="shared" si="219"/>
        <v>0</v>
      </c>
      <c r="AP992" s="2">
        <f>IF(AA992='User Input'!$C$1,1,0)</f>
        <v>0</v>
      </c>
      <c r="AQ992" s="2">
        <f t="shared" si="207"/>
        <v>0</v>
      </c>
      <c r="AR992" s="2">
        <f t="shared" si="208"/>
        <v>0</v>
      </c>
      <c r="AS992" s="2">
        <f t="shared" si="209"/>
        <v>0</v>
      </c>
      <c r="AT992" s="2">
        <f t="shared" si="210"/>
        <v>0</v>
      </c>
      <c r="AU992" s="9">
        <f t="shared" si="211"/>
        <v>0</v>
      </c>
    </row>
    <row r="993" spans="1:47" s="202" customFormat="1">
      <c r="A993" s="272"/>
      <c r="B993" s="272"/>
      <c r="C993" s="203"/>
      <c r="D993" s="203"/>
      <c r="E993" s="204"/>
      <c r="F993" s="198"/>
      <c r="G993" s="198"/>
      <c r="H993" s="198"/>
      <c r="I993" s="198"/>
      <c r="J993" s="117"/>
      <c r="K993" s="113"/>
      <c r="L993" s="113"/>
      <c r="M993" s="113"/>
      <c r="N993" s="113"/>
      <c r="O993" s="113"/>
      <c r="P993" s="205"/>
      <c r="Q993" s="2">
        <f t="shared" si="212"/>
        <v>0</v>
      </c>
      <c r="R993" s="2">
        <f>IF(D993='User Input'!$C$1,1,0)</f>
        <v>0</v>
      </c>
      <c r="S993" s="2">
        <f t="shared" si="216"/>
        <v>0</v>
      </c>
      <c r="T993" s="2">
        <f t="shared" si="217"/>
        <v>0</v>
      </c>
      <c r="U993" s="2">
        <f t="shared" si="213"/>
        <v>0</v>
      </c>
      <c r="V993" s="2">
        <f t="shared" si="214"/>
        <v>0</v>
      </c>
      <c r="W993" s="9">
        <f t="shared" si="215"/>
        <v>0</v>
      </c>
      <c r="X993" s="221"/>
      <c r="Y993" s="276"/>
      <c r="Z993" s="207"/>
      <c r="AA993" s="203"/>
      <c r="AB993" s="206"/>
      <c r="AC993" s="198"/>
      <c r="AD993" s="198"/>
      <c r="AE993" s="198"/>
      <c r="AF993" s="198"/>
      <c r="AG993" s="216"/>
      <c r="AH993" s="199"/>
      <c r="AI993" s="197"/>
      <c r="AJ993" s="197"/>
      <c r="AK993" s="113"/>
      <c r="AL993" s="113"/>
      <c r="AM993" s="113"/>
      <c r="AN993" s="2">
        <f t="shared" si="218"/>
        <v>0</v>
      </c>
      <c r="AO993" s="2">
        <f t="shared" si="219"/>
        <v>0</v>
      </c>
      <c r="AP993" s="2">
        <f>IF(AA993='User Input'!$C$1,1,0)</f>
        <v>0</v>
      </c>
      <c r="AQ993" s="2">
        <f t="shared" si="207"/>
        <v>0</v>
      </c>
      <c r="AR993" s="2">
        <f t="shared" si="208"/>
        <v>0</v>
      </c>
      <c r="AS993" s="2">
        <f t="shared" si="209"/>
        <v>0</v>
      </c>
      <c r="AT993" s="2">
        <f t="shared" si="210"/>
        <v>0</v>
      </c>
      <c r="AU993" s="9">
        <f t="shared" si="211"/>
        <v>0</v>
      </c>
    </row>
    <row r="994" spans="1:47" s="202" customFormat="1">
      <c r="A994" s="272"/>
      <c r="B994" s="272"/>
      <c r="C994" s="203"/>
      <c r="D994" s="203"/>
      <c r="E994" s="204"/>
      <c r="F994" s="198"/>
      <c r="G994" s="198"/>
      <c r="H994" s="198"/>
      <c r="I994" s="198"/>
      <c r="J994" s="117"/>
      <c r="K994" s="113"/>
      <c r="L994" s="113"/>
      <c r="M994" s="113"/>
      <c r="N994" s="113"/>
      <c r="O994" s="113"/>
      <c r="P994" s="205"/>
      <c r="Q994" s="2">
        <f t="shared" si="212"/>
        <v>0</v>
      </c>
      <c r="R994" s="2">
        <f>IF(D994='User Input'!$C$1,1,0)</f>
        <v>0</v>
      </c>
      <c r="S994" s="2">
        <f t="shared" si="216"/>
        <v>0</v>
      </c>
      <c r="T994" s="2">
        <f t="shared" si="217"/>
        <v>0</v>
      </c>
      <c r="U994" s="2">
        <f t="shared" si="213"/>
        <v>0</v>
      </c>
      <c r="V994" s="2">
        <f t="shared" si="214"/>
        <v>0</v>
      </c>
      <c r="W994" s="9">
        <f t="shared" si="215"/>
        <v>0</v>
      </c>
      <c r="X994" s="221"/>
      <c r="Y994" s="276"/>
      <c r="Z994" s="207"/>
      <c r="AA994" s="203"/>
      <c r="AB994" s="206"/>
      <c r="AC994" s="198"/>
      <c r="AD994" s="198"/>
      <c r="AE994" s="198"/>
      <c r="AF994" s="198"/>
      <c r="AG994" s="216"/>
      <c r="AH994" s="199"/>
      <c r="AI994" s="197"/>
      <c r="AJ994" s="197"/>
      <c r="AK994" s="113"/>
      <c r="AL994" s="113"/>
      <c r="AM994" s="113"/>
      <c r="AN994" s="2">
        <f t="shared" si="218"/>
        <v>0</v>
      </c>
      <c r="AO994" s="2">
        <f t="shared" si="219"/>
        <v>0</v>
      </c>
      <c r="AP994" s="2">
        <f>IF(AA994='User Input'!$C$1,1,0)</f>
        <v>0</v>
      </c>
      <c r="AQ994" s="2">
        <f t="shared" si="207"/>
        <v>0</v>
      </c>
      <c r="AR994" s="2">
        <f t="shared" si="208"/>
        <v>0</v>
      </c>
      <c r="AS994" s="2">
        <f t="shared" si="209"/>
        <v>0</v>
      </c>
      <c r="AT994" s="2">
        <f t="shared" si="210"/>
        <v>0</v>
      </c>
      <c r="AU994" s="9">
        <f t="shared" si="211"/>
        <v>0</v>
      </c>
    </row>
    <row r="995" spans="1:47" s="202" customFormat="1">
      <c r="A995" s="272"/>
      <c r="B995" s="272"/>
      <c r="C995" s="203"/>
      <c r="D995" s="203"/>
      <c r="E995" s="204"/>
      <c r="F995" s="198"/>
      <c r="G995" s="198"/>
      <c r="H995" s="198"/>
      <c r="I995" s="198"/>
      <c r="J995" s="117"/>
      <c r="K995" s="113"/>
      <c r="L995" s="113"/>
      <c r="M995" s="113"/>
      <c r="N995" s="113"/>
      <c r="O995" s="113"/>
      <c r="P995" s="205"/>
      <c r="Q995" s="2">
        <f t="shared" si="212"/>
        <v>0</v>
      </c>
      <c r="R995" s="2">
        <f>IF(D995='User Input'!$C$1,1,0)</f>
        <v>0</v>
      </c>
      <c r="S995" s="2">
        <f t="shared" si="216"/>
        <v>0</v>
      </c>
      <c r="T995" s="2">
        <f t="shared" si="217"/>
        <v>0</v>
      </c>
      <c r="U995" s="2">
        <f t="shared" si="213"/>
        <v>0</v>
      </c>
      <c r="V995" s="2">
        <f t="shared" si="214"/>
        <v>0</v>
      </c>
      <c r="W995" s="9">
        <f t="shared" si="215"/>
        <v>0</v>
      </c>
      <c r="X995" s="221"/>
      <c r="Y995" s="276"/>
      <c r="Z995" s="207"/>
      <c r="AA995" s="203"/>
      <c r="AB995" s="206"/>
      <c r="AC995" s="198"/>
      <c r="AD995" s="198"/>
      <c r="AE995" s="198"/>
      <c r="AF995" s="198"/>
      <c r="AG995" s="216"/>
      <c r="AH995" s="199"/>
      <c r="AI995" s="197"/>
      <c r="AJ995" s="197"/>
      <c r="AK995" s="113"/>
      <c r="AL995" s="113"/>
      <c r="AM995" s="113"/>
      <c r="AN995" s="2">
        <f t="shared" si="218"/>
        <v>0</v>
      </c>
      <c r="AO995" s="2">
        <f t="shared" si="219"/>
        <v>0</v>
      </c>
      <c r="AP995" s="2">
        <f>IF(AA995='User Input'!$C$1,1,0)</f>
        <v>0</v>
      </c>
      <c r="AQ995" s="2">
        <f t="shared" si="207"/>
        <v>0</v>
      </c>
      <c r="AR995" s="2">
        <f t="shared" si="208"/>
        <v>0</v>
      </c>
      <c r="AS995" s="2">
        <f t="shared" si="209"/>
        <v>0</v>
      </c>
      <c r="AT995" s="2">
        <f t="shared" si="210"/>
        <v>0</v>
      </c>
      <c r="AU995" s="9">
        <f t="shared" si="211"/>
        <v>0</v>
      </c>
    </row>
    <row r="996" spans="1:47" s="202" customFormat="1">
      <c r="A996" s="272"/>
      <c r="B996" s="272"/>
      <c r="C996" s="203"/>
      <c r="D996" s="203"/>
      <c r="E996" s="204"/>
      <c r="F996" s="198"/>
      <c r="G996" s="198"/>
      <c r="H996" s="198"/>
      <c r="I996" s="198"/>
      <c r="J996" s="117"/>
      <c r="K996" s="113"/>
      <c r="L996" s="113"/>
      <c r="M996" s="113"/>
      <c r="N996" s="113"/>
      <c r="O996" s="113"/>
      <c r="P996" s="205"/>
      <c r="Q996" s="2">
        <f t="shared" si="212"/>
        <v>0</v>
      </c>
      <c r="R996" s="2">
        <f>IF(D996='User Input'!$C$1,1,0)</f>
        <v>0</v>
      </c>
      <c r="S996" s="2">
        <f t="shared" si="216"/>
        <v>0</v>
      </c>
      <c r="T996" s="2">
        <f t="shared" si="217"/>
        <v>0</v>
      </c>
      <c r="U996" s="2">
        <f t="shared" si="213"/>
        <v>0</v>
      </c>
      <c r="V996" s="2">
        <f t="shared" si="214"/>
        <v>0</v>
      </c>
      <c r="W996" s="9">
        <f t="shared" si="215"/>
        <v>0</v>
      </c>
      <c r="X996" s="221"/>
      <c r="Y996" s="276"/>
      <c r="Z996" s="207"/>
      <c r="AA996" s="203"/>
      <c r="AB996" s="206"/>
      <c r="AC996" s="198"/>
      <c r="AD996" s="198"/>
      <c r="AE996" s="198"/>
      <c r="AF996" s="198"/>
      <c r="AG996" s="216"/>
      <c r="AH996" s="199"/>
      <c r="AI996" s="197"/>
      <c r="AJ996" s="197"/>
      <c r="AK996" s="113"/>
      <c r="AL996" s="113"/>
      <c r="AM996" s="113"/>
      <c r="AN996" s="2">
        <f t="shared" si="218"/>
        <v>0</v>
      </c>
      <c r="AO996" s="2">
        <f t="shared" si="219"/>
        <v>0</v>
      </c>
      <c r="AP996" s="2">
        <f>IF(AA996='User Input'!$C$1,1,0)</f>
        <v>0</v>
      </c>
      <c r="AQ996" s="2">
        <f t="shared" ref="AQ996:AQ1059" si="220">AP996+AQ995</f>
        <v>0</v>
      </c>
      <c r="AR996" s="2">
        <f t="shared" ref="AR996:AR1059" si="221">IF(AQ996=AQ995,0,AQ996)</f>
        <v>0</v>
      </c>
      <c r="AS996" s="2">
        <f t="shared" ref="AS996:AS1059" si="222">Z996</f>
        <v>0</v>
      </c>
      <c r="AT996" s="2">
        <f t="shared" ref="AT996:AT1059" si="223">AB996</f>
        <v>0</v>
      </c>
      <c r="AU996" s="9">
        <f t="shared" ref="AU996:AU1059" si="224">AG996</f>
        <v>0</v>
      </c>
    </row>
    <row r="997" spans="1:47" s="202" customFormat="1">
      <c r="A997" s="272"/>
      <c r="B997" s="272"/>
      <c r="C997" s="203"/>
      <c r="D997" s="203"/>
      <c r="E997" s="204"/>
      <c r="F997" s="198"/>
      <c r="G997" s="198"/>
      <c r="H997" s="198"/>
      <c r="I997" s="198"/>
      <c r="J997" s="117"/>
      <c r="K997" s="113"/>
      <c r="L997" s="113"/>
      <c r="M997" s="113"/>
      <c r="N997" s="113"/>
      <c r="O997" s="113"/>
      <c r="P997" s="205"/>
      <c r="Q997" s="2">
        <f t="shared" si="212"/>
        <v>0</v>
      </c>
      <c r="R997" s="2">
        <f>IF(D997='User Input'!$C$1,1,0)</f>
        <v>0</v>
      </c>
      <c r="S997" s="2">
        <f t="shared" si="216"/>
        <v>0</v>
      </c>
      <c r="T997" s="2">
        <f t="shared" si="217"/>
        <v>0</v>
      </c>
      <c r="U997" s="2">
        <f t="shared" si="213"/>
        <v>0</v>
      </c>
      <c r="V997" s="2">
        <f t="shared" si="214"/>
        <v>0</v>
      </c>
      <c r="W997" s="9">
        <f t="shared" si="215"/>
        <v>0</v>
      </c>
      <c r="X997" s="221"/>
      <c r="Y997" s="276"/>
      <c r="Z997" s="207"/>
      <c r="AA997" s="203"/>
      <c r="AB997" s="206"/>
      <c r="AC997" s="198"/>
      <c r="AD997" s="198"/>
      <c r="AE997" s="198"/>
      <c r="AF997" s="198"/>
      <c r="AG997" s="216"/>
      <c r="AH997" s="199"/>
      <c r="AI997" s="197"/>
      <c r="AJ997" s="197"/>
      <c r="AK997" s="113"/>
      <c r="AL997" s="113"/>
      <c r="AM997" s="113"/>
      <c r="AN997" s="2">
        <f t="shared" si="218"/>
        <v>0</v>
      </c>
      <c r="AO997" s="2">
        <f t="shared" si="219"/>
        <v>0</v>
      </c>
      <c r="AP997" s="2">
        <f>IF(AA997='User Input'!$C$1,1,0)</f>
        <v>0</v>
      </c>
      <c r="AQ997" s="2">
        <f t="shared" si="220"/>
        <v>0</v>
      </c>
      <c r="AR997" s="2">
        <f t="shared" si="221"/>
        <v>0</v>
      </c>
      <c r="AS997" s="2">
        <f t="shared" si="222"/>
        <v>0</v>
      </c>
      <c r="AT997" s="2">
        <f t="shared" si="223"/>
        <v>0</v>
      </c>
      <c r="AU997" s="9">
        <f t="shared" si="224"/>
        <v>0</v>
      </c>
    </row>
    <row r="998" spans="1:47" s="202" customFormat="1">
      <c r="A998" s="272"/>
      <c r="B998" s="272"/>
      <c r="C998" s="203"/>
      <c r="D998" s="203"/>
      <c r="E998" s="204"/>
      <c r="F998" s="198"/>
      <c r="G998" s="198"/>
      <c r="H998" s="198"/>
      <c r="I998" s="198"/>
      <c r="J998" s="117"/>
      <c r="K998" s="113"/>
      <c r="L998" s="113"/>
      <c r="M998" s="113"/>
      <c r="N998" s="113"/>
      <c r="O998" s="113"/>
      <c r="P998" s="205"/>
      <c r="Q998" s="2">
        <f t="shared" si="212"/>
        <v>0</v>
      </c>
      <c r="R998" s="2">
        <f>IF(D998='User Input'!$C$1,1,0)</f>
        <v>0</v>
      </c>
      <c r="S998" s="2">
        <f t="shared" si="216"/>
        <v>0</v>
      </c>
      <c r="T998" s="2">
        <f t="shared" si="217"/>
        <v>0</v>
      </c>
      <c r="U998" s="2">
        <f t="shared" si="213"/>
        <v>0</v>
      </c>
      <c r="V998" s="2">
        <f t="shared" si="214"/>
        <v>0</v>
      </c>
      <c r="W998" s="9">
        <f t="shared" si="215"/>
        <v>0</v>
      </c>
      <c r="X998" s="221"/>
      <c r="Y998" s="276"/>
      <c r="Z998" s="207"/>
      <c r="AA998" s="203"/>
      <c r="AB998" s="206"/>
      <c r="AC998" s="198"/>
      <c r="AD998" s="198"/>
      <c r="AE998" s="198"/>
      <c r="AF998" s="198"/>
      <c r="AG998" s="216"/>
      <c r="AH998" s="199"/>
      <c r="AI998" s="197"/>
      <c r="AJ998" s="197"/>
      <c r="AK998" s="113"/>
      <c r="AL998" s="113"/>
      <c r="AM998" s="113"/>
      <c r="AN998" s="2">
        <f t="shared" si="218"/>
        <v>0</v>
      </c>
      <c r="AO998" s="2">
        <f t="shared" si="219"/>
        <v>0</v>
      </c>
      <c r="AP998" s="2">
        <f>IF(AA998='User Input'!$C$1,1,0)</f>
        <v>0</v>
      </c>
      <c r="AQ998" s="2">
        <f t="shared" si="220"/>
        <v>0</v>
      </c>
      <c r="AR998" s="2">
        <f t="shared" si="221"/>
        <v>0</v>
      </c>
      <c r="AS998" s="2">
        <f t="shared" si="222"/>
        <v>0</v>
      </c>
      <c r="AT998" s="2">
        <f t="shared" si="223"/>
        <v>0</v>
      </c>
      <c r="AU998" s="9">
        <f t="shared" si="224"/>
        <v>0</v>
      </c>
    </row>
    <row r="999" spans="1:47" s="202" customFormat="1">
      <c r="A999" s="272"/>
      <c r="B999" s="272"/>
      <c r="C999" s="203"/>
      <c r="D999" s="203"/>
      <c r="E999" s="204"/>
      <c r="F999" s="198"/>
      <c r="G999" s="198"/>
      <c r="H999" s="198"/>
      <c r="I999" s="198"/>
      <c r="J999" s="117"/>
      <c r="K999" s="113"/>
      <c r="L999" s="113"/>
      <c r="M999" s="113"/>
      <c r="N999" s="113"/>
      <c r="O999" s="113"/>
      <c r="P999" s="205"/>
      <c r="Q999" s="2">
        <f t="shared" si="212"/>
        <v>0</v>
      </c>
      <c r="R999" s="2">
        <f>IF(D999='User Input'!$C$1,1,0)</f>
        <v>0</v>
      </c>
      <c r="S999" s="2">
        <f t="shared" si="216"/>
        <v>0</v>
      </c>
      <c r="T999" s="2">
        <f t="shared" si="217"/>
        <v>0</v>
      </c>
      <c r="U999" s="2">
        <f t="shared" si="213"/>
        <v>0</v>
      </c>
      <c r="V999" s="2">
        <f t="shared" si="214"/>
        <v>0</v>
      </c>
      <c r="W999" s="9">
        <f t="shared" si="215"/>
        <v>0</v>
      </c>
      <c r="X999" s="221"/>
      <c r="Y999" s="276"/>
      <c r="Z999" s="207"/>
      <c r="AA999" s="203"/>
      <c r="AB999" s="206"/>
      <c r="AC999" s="198"/>
      <c r="AD999" s="198"/>
      <c r="AE999" s="198"/>
      <c r="AF999" s="198"/>
      <c r="AG999" s="216"/>
      <c r="AH999" s="199"/>
      <c r="AI999" s="197"/>
      <c r="AJ999" s="197"/>
      <c r="AK999" s="113"/>
      <c r="AL999" s="113"/>
      <c r="AM999" s="113"/>
      <c r="AN999" s="2">
        <f t="shared" si="218"/>
        <v>0</v>
      </c>
      <c r="AO999" s="2">
        <f t="shared" si="219"/>
        <v>0</v>
      </c>
      <c r="AP999" s="2">
        <f>IF(AA999='User Input'!$C$1,1,0)</f>
        <v>0</v>
      </c>
      <c r="AQ999" s="2">
        <f t="shared" si="220"/>
        <v>0</v>
      </c>
      <c r="AR999" s="2">
        <f t="shared" si="221"/>
        <v>0</v>
      </c>
      <c r="AS999" s="2">
        <f t="shared" si="222"/>
        <v>0</v>
      </c>
      <c r="AT999" s="2">
        <f t="shared" si="223"/>
        <v>0</v>
      </c>
      <c r="AU999" s="9">
        <f t="shared" si="224"/>
        <v>0</v>
      </c>
    </row>
    <row r="1000" spans="1:47" s="202" customFormat="1">
      <c r="A1000" s="272"/>
      <c r="B1000" s="272"/>
      <c r="C1000" s="203"/>
      <c r="D1000" s="203"/>
      <c r="E1000" s="204"/>
      <c r="F1000" s="198"/>
      <c r="G1000" s="198"/>
      <c r="H1000" s="198"/>
      <c r="I1000" s="198"/>
      <c r="J1000" s="117"/>
      <c r="K1000" s="113"/>
      <c r="L1000" s="113"/>
      <c r="M1000" s="113"/>
      <c r="N1000" s="113"/>
      <c r="O1000" s="113"/>
      <c r="P1000" s="205"/>
      <c r="Q1000" s="2">
        <f t="shared" si="212"/>
        <v>0</v>
      </c>
      <c r="R1000" s="2">
        <f>IF(D1000='User Input'!$C$1,1,0)</f>
        <v>0</v>
      </c>
      <c r="S1000" s="2">
        <f t="shared" si="216"/>
        <v>0</v>
      </c>
      <c r="T1000" s="2">
        <f t="shared" si="217"/>
        <v>0</v>
      </c>
      <c r="U1000" s="2">
        <f t="shared" si="213"/>
        <v>0</v>
      </c>
      <c r="V1000" s="2">
        <f t="shared" si="214"/>
        <v>0</v>
      </c>
      <c r="W1000" s="9">
        <f t="shared" si="215"/>
        <v>0</v>
      </c>
      <c r="X1000" s="221"/>
      <c r="Y1000" s="276"/>
      <c r="Z1000" s="207"/>
      <c r="AA1000" s="203"/>
      <c r="AB1000" s="206"/>
      <c r="AC1000" s="198"/>
      <c r="AD1000" s="198"/>
      <c r="AE1000" s="198"/>
      <c r="AF1000" s="198"/>
      <c r="AG1000" s="216"/>
      <c r="AH1000" s="199"/>
      <c r="AI1000" s="197"/>
      <c r="AJ1000" s="197"/>
      <c r="AK1000" s="113"/>
      <c r="AL1000" s="113"/>
      <c r="AM1000" s="113"/>
      <c r="AN1000" s="2">
        <f t="shared" si="218"/>
        <v>0</v>
      </c>
      <c r="AO1000" s="2">
        <f t="shared" si="219"/>
        <v>0</v>
      </c>
      <c r="AP1000" s="2">
        <f>IF(AA1000='User Input'!$C$1,1,0)</f>
        <v>0</v>
      </c>
      <c r="AQ1000" s="2">
        <f t="shared" si="220"/>
        <v>0</v>
      </c>
      <c r="AR1000" s="2">
        <f t="shared" si="221"/>
        <v>0</v>
      </c>
      <c r="AS1000" s="2">
        <f t="shared" si="222"/>
        <v>0</v>
      </c>
      <c r="AT1000" s="2">
        <f t="shared" si="223"/>
        <v>0</v>
      </c>
      <c r="AU1000" s="9">
        <f t="shared" si="224"/>
        <v>0</v>
      </c>
    </row>
    <row r="1001" spans="1:47" s="202" customFormat="1">
      <c r="A1001" s="272"/>
      <c r="B1001" s="272"/>
      <c r="C1001" s="203"/>
      <c r="D1001" s="203"/>
      <c r="E1001" s="204"/>
      <c r="F1001" s="198"/>
      <c r="G1001" s="198"/>
      <c r="H1001" s="198"/>
      <c r="I1001" s="198"/>
      <c r="J1001" s="117"/>
      <c r="K1001" s="113"/>
      <c r="L1001" s="113"/>
      <c r="M1001" s="113"/>
      <c r="N1001" s="113"/>
      <c r="O1001" s="113"/>
      <c r="P1001" s="205"/>
      <c r="Q1001" s="2">
        <f t="shared" si="212"/>
        <v>0</v>
      </c>
      <c r="R1001" s="2">
        <f>IF(D1001='User Input'!$C$1,1,0)</f>
        <v>0</v>
      </c>
      <c r="S1001" s="2">
        <f t="shared" si="216"/>
        <v>0</v>
      </c>
      <c r="T1001" s="2">
        <f t="shared" si="217"/>
        <v>0</v>
      </c>
      <c r="U1001" s="2">
        <f t="shared" si="213"/>
        <v>0</v>
      </c>
      <c r="V1001" s="2">
        <f t="shared" si="214"/>
        <v>0</v>
      </c>
      <c r="W1001" s="9">
        <f t="shared" si="215"/>
        <v>0</v>
      </c>
      <c r="X1001" s="221"/>
      <c r="Y1001" s="276"/>
      <c r="Z1001" s="207"/>
      <c r="AA1001" s="203"/>
      <c r="AB1001" s="206"/>
      <c r="AC1001" s="198"/>
      <c r="AD1001" s="198"/>
      <c r="AE1001" s="198"/>
      <c r="AF1001" s="198"/>
      <c r="AG1001" s="216"/>
      <c r="AH1001" s="199"/>
      <c r="AI1001" s="197"/>
      <c r="AJ1001" s="197"/>
      <c r="AK1001" s="113"/>
      <c r="AL1001" s="113"/>
      <c r="AM1001" s="113"/>
      <c r="AN1001" s="2">
        <f t="shared" si="218"/>
        <v>0</v>
      </c>
      <c r="AO1001" s="2">
        <f t="shared" si="219"/>
        <v>0</v>
      </c>
      <c r="AP1001" s="2">
        <f>IF(AA1001='User Input'!$C$1,1,0)</f>
        <v>0</v>
      </c>
      <c r="AQ1001" s="2">
        <f t="shared" si="220"/>
        <v>0</v>
      </c>
      <c r="AR1001" s="2">
        <f t="shared" si="221"/>
        <v>0</v>
      </c>
      <c r="AS1001" s="2">
        <f t="shared" si="222"/>
        <v>0</v>
      </c>
      <c r="AT1001" s="2">
        <f t="shared" si="223"/>
        <v>0</v>
      </c>
      <c r="AU1001" s="9">
        <f t="shared" si="224"/>
        <v>0</v>
      </c>
    </row>
    <row r="1002" spans="1:47" s="202" customFormat="1">
      <c r="A1002" s="272"/>
      <c r="B1002" s="272"/>
      <c r="C1002" s="203"/>
      <c r="D1002" s="203"/>
      <c r="E1002" s="204"/>
      <c r="F1002" s="198"/>
      <c r="G1002" s="198"/>
      <c r="H1002" s="198"/>
      <c r="I1002" s="198"/>
      <c r="J1002" s="117"/>
      <c r="K1002" s="113"/>
      <c r="L1002" s="113"/>
      <c r="M1002" s="113"/>
      <c r="N1002" s="113"/>
      <c r="O1002" s="113"/>
      <c r="P1002" s="205"/>
      <c r="Q1002" s="2">
        <f t="shared" si="212"/>
        <v>0</v>
      </c>
      <c r="R1002" s="2">
        <f>IF(D1002='User Input'!$C$1,1,0)</f>
        <v>0</v>
      </c>
      <c r="S1002" s="2">
        <f t="shared" si="216"/>
        <v>0</v>
      </c>
      <c r="T1002" s="2">
        <f t="shared" si="217"/>
        <v>0</v>
      </c>
      <c r="U1002" s="2">
        <f t="shared" si="213"/>
        <v>0</v>
      </c>
      <c r="V1002" s="2">
        <f t="shared" si="214"/>
        <v>0</v>
      </c>
      <c r="W1002" s="9">
        <f t="shared" si="215"/>
        <v>0</v>
      </c>
      <c r="X1002" s="221"/>
      <c r="Y1002" s="276"/>
      <c r="Z1002" s="207"/>
      <c r="AA1002" s="203"/>
      <c r="AB1002" s="206"/>
      <c r="AC1002" s="198"/>
      <c r="AD1002" s="198"/>
      <c r="AE1002" s="198"/>
      <c r="AF1002" s="198"/>
      <c r="AG1002" s="216"/>
      <c r="AH1002" s="199"/>
      <c r="AI1002" s="197"/>
      <c r="AJ1002" s="197"/>
      <c r="AK1002" s="113"/>
      <c r="AL1002" s="113"/>
      <c r="AM1002" s="113"/>
      <c r="AN1002" s="2">
        <f t="shared" si="218"/>
        <v>0</v>
      </c>
      <c r="AO1002" s="2">
        <f t="shared" si="219"/>
        <v>0</v>
      </c>
      <c r="AP1002" s="2">
        <f>IF(AA1002='User Input'!$C$1,1,0)</f>
        <v>0</v>
      </c>
      <c r="AQ1002" s="2">
        <f t="shared" si="220"/>
        <v>0</v>
      </c>
      <c r="AR1002" s="2">
        <f t="shared" si="221"/>
        <v>0</v>
      </c>
      <c r="AS1002" s="2">
        <f t="shared" si="222"/>
        <v>0</v>
      </c>
      <c r="AT1002" s="2">
        <f t="shared" si="223"/>
        <v>0</v>
      </c>
      <c r="AU1002" s="9">
        <f t="shared" si="224"/>
        <v>0</v>
      </c>
    </row>
    <row r="1003" spans="1:47" s="202" customFormat="1">
      <c r="A1003" s="272"/>
      <c r="B1003" s="272"/>
      <c r="C1003" s="203"/>
      <c r="D1003" s="203"/>
      <c r="E1003" s="204"/>
      <c r="F1003" s="198"/>
      <c r="G1003" s="198"/>
      <c r="H1003" s="198"/>
      <c r="I1003" s="198"/>
      <c r="J1003" s="117"/>
      <c r="K1003" s="113"/>
      <c r="L1003" s="113"/>
      <c r="M1003" s="113"/>
      <c r="N1003" s="113"/>
      <c r="O1003" s="113"/>
      <c r="P1003" s="205"/>
      <c r="Q1003" s="2">
        <f t="shared" si="212"/>
        <v>0</v>
      </c>
      <c r="R1003" s="2">
        <f>IF(D1003='User Input'!$C$1,1,0)</f>
        <v>0</v>
      </c>
      <c r="S1003" s="2">
        <f t="shared" si="216"/>
        <v>0</v>
      </c>
      <c r="T1003" s="2">
        <f t="shared" si="217"/>
        <v>0</v>
      </c>
      <c r="U1003" s="2">
        <f t="shared" si="213"/>
        <v>0</v>
      </c>
      <c r="V1003" s="2">
        <f t="shared" si="214"/>
        <v>0</v>
      </c>
      <c r="W1003" s="9">
        <f t="shared" si="215"/>
        <v>0</v>
      </c>
      <c r="X1003" s="221"/>
      <c r="Y1003" s="276"/>
      <c r="Z1003" s="207"/>
      <c r="AA1003" s="203"/>
      <c r="AB1003" s="206"/>
      <c r="AC1003" s="198"/>
      <c r="AD1003" s="198"/>
      <c r="AE1003" s="198"/>
      <c r="AF1003" s="198"/>
      <c r="AG1003" s="216"/>
      <c r="AH1003" s="199"/>
      <c r="AI1003" s="197"/>
      <c r="AJ1003" s="197"/>
      <c r="AK1003" s="113"/>
      <c r="AL1003" s="113"/>
      <c r="AM1003" s="113"/>
      <c r="AN1003" s="2">
        <f t="shared" si="218"/>
        <v>0</v>
      </c>
      <c r="AO1003" s="2">
        <f t="shared" si="219"/>
        <v>0</v>
      </c>
      <c r="AP1003" s="2">
        <f>IF(AA1003='User Input'!$C$1,1,0)</f>
        <v>0</v>
      </c>
      <c r="AQ1003" s="2">
        <f t="shared" si="220"/>
        <v>0</v>
      </c>
      <c r="AR1003" s="2">
        <f t="shared" si="221"/>
        <v>0</v>
      </c>
      <c r="AS1003" s="2">
        <f t="shared" si="222"/>
        <v>0</v>
      </c>
      <c r="AT1003" s="2">
        <f t="shared" si="223"/>
        <v>0</v>
      </c>
      <c r="AU1003" s="9">
        <f t="shared" si="224"/>
        <v>0</v>
      </c>
    </row>
    <row r="1004" spans="1:47" s="202" customFormat="1">
      <c r="A1004" s="272"/>
      <c r="B1004" s="272"/>
      <c r="C1004" s="203"/>
      <c r="D1004" s="203"/>
      <c r="E1004" s="204"/>
      <c r="F1004" s="198"/>
      <c r="G1004" s="198"/>
      <c r="H1004" s="198"/>
      <c r="I1004" s="198"/>
      <c r="J1004" s="117"/>
      <c r="K1004" s="113"/>
      <c r="L1004" s="113"/>
      <c r="M1004" s="113"/>
      <c r="N1004" s="113"/>
      <c r="O1004" s="113"/>
      <c r="P1004" s="205"/>
      <c r="Q1004" s="2">
        <f t="shared" si="212"/>
        <v>0</v>
      </c>
      <c r="R1004" s="2">
        <f>IF(D1004='User Input'!$C$1,1,0)</f>
        <v>0</v>
      </c>
      <c r="S1004" s="2">
        <f t="shared" si="216"/>
        <v>0</v>
      </c>
      <c r="T1004" s="2">
        <f t="shared" si="217"/>
        <v>0</v>
      </c>
      <c r="U1004" s="2">
        <f t="shared" si="213"/>
        <v>0</v>
      </c>
      <c r="V1004" s="2">
        <f t="shared" si="214"/>
        <v>0</v>
      </c>
      <c r="W1004" s="9">
        <f t="shared" si="215"/>
        <v>0</v>
      </c>
      <c r="X1004" s="221"/>
      <c r="Y1004" s="276"/>
      <c r="Z1004" s="207"/>
      <c r="AA1004" s="203"/>
      <c r="AB1004" s="206"/>
      <c r="AC1004" s="198"/>
      <c r="AD1004" s="198"/>
      <c r="AE1004" s="198"/>
      <c r="AF1004" s="198"/>
      <c r="AG1004" s="216"/>
      <c r="AH1004" s="199"/>
      <c r="AI1004" s="197"/>
      <c r="AJ1004" s="197"/>
      <c r="AK1004" s="113"/>
      <c r="AL1004" s="113"/>
      <c r="AM1004" s="113"/>
      <c r="AN1004" s="2">
        <f t="shared" si="218"/>
        <v>0</v>
      </c>
      <c r="AO1004" s="2">
        <f t="shared" si="219"/>
        <v>0</v>
      </c>
      <c r="AP1004" s="2">
        <f>IF(AA1004='User Input'!$C$1,1,0)</f>
        <v>0</v>
      </c>
      <c r="AQ1004" s="2">
        <f t="shared" si="220"/>
        <v>0</v>
      </c>
      <c r="AR1004" s="2">
        <f t="shared" si="221"/>
        <v>0</v>
      </c>
      <c r="AS1004" s="2">
        <f t="shared" si="222"/>
        <v>0</v>
      </c>
      <c r="AT1004" s="2">
        <f t="shared" si="223"/>
        <v>0</v>
      </c>
      <c r="AU1004" s="9">
        <f t="shared" si="224"/>
        <v>0</v>
      </c>
    </row>
    <row r="1005" spans="1:47" s="202" customFormat="1">
      <c r="A1005" s="272"/>
      <c r="B1005" s="272"/>
      <c r="C1005" s="203"/>
      <c r="D1005" s="203"/>
      <c r="E1005" s="204"/>
      <c r="F1005" s="198"/>
      <c r="G1005" s="198"/>
      <c r="H1005" s="198"/>
      <c r="I1005" s="198"/>
      <c r="J1005" s="117"/>
      <c r="K1005" s="113"/>
      <c r="L1005" s="113"/>
      <c r="M1005" s="113"/>
      <c r="N1005" s="113"/>
      <c r="O1005" s="113"/>
      <c r="P1005" s="205"/>
      <c r="Q1005" s="2">
        <f t="shared" si="212"/>
        <v>0</v>
      </c>
      <c r="R1005" s="2">
        <f>IF(D1005='User Input'!$C$1,1,0)</f>
        <v>0</v>
      </c>
      <c r="S1005" s="2">
        <f t="shared" si="216"/>
        <v>0</v>
      </c>
      <c r="T1005" s="2">
        <f t="shared" si="217"/>
        <v>0</v>
      </c>
      <c r="U1005" s="2">
        <f t="shared" si="213"/>
        <v>0</v>
      </c>
      <c r="V1005" s="2">
        <f t="shared" si="214"/>
        <v>0</v>
      </c>
      <c r="W1005" s="9">
        <f t="shared" si="215"/>
        <v>0</v>
      </c>
      <c r="X1005" s="221"/>
      <c r="Y1005" s="276"/>
      <c r="Z1005" s="207"/>
      <c r="AA1005" s="203"/>
      <c r="AB1005" s="206"/>
      <c r="AC1005" s="198"/>
      <c r="AD1005" s="198"/>
      <c r="AE1005" s="198"/>
      <c r="AF1005" s="198"/>
      <c r="AG1005" s="216"/>
      <c r="AH1005" s="199"/>
      <c r="AI1005" s="197"/>
      <c r="AJ1005" s="197"/>
      <c r="AK1005" s="113"/>
      <c r="AL1005" s="113"/>
      <c r="AM1005" s="113"/>
      <c r="AN1005" s="2">
        <f t="shared" si="218"/>
        <v>0</v>
      </c>
      <c r="AO1005" s="2">
        <f t="shared" si="219"/>
        <v>0</v>
      </c>
      <c r="AP1005" s="2">
        <f>IF(AA1005='User Input'!$C$1,1,0)</f>
        <v>0</v>
      </c>
      <c r="AQ1005" s="2">
        <f t="shared" si="220"/>
        <v>0</v>
      </c>
      <c r="AR1005" s="2">
        <f t="shared" si="221"/>
        <v>0</v>
      </c>
      <c r="AS1005" s="2">
        <f t="shared" si="222"/>
        <v>0</v>
      </c>
      <c r="AT1005" s="2">
        <f t="shared" si="223"/>
        <v>0</v>
      </c>
      <c r="AU1005" s="9">
        <f t="shared" si="224"/>
        <v>0</v>
      </c>
    </row>
    <row r="1006" spans="1:47" s="202" customFormat="1">
      <c r="A1006" s="272"/>
      <c r="B1006" s="272"/>
      <c r="C1006" s="203"/>
      <c r="D1006" s="203"/>
      <c r="E1006" s="204"/>
      <c r="F1006" s="198"/>
      <c r="G1006" s="198"/>
      <c r="H1006" s="198"/>
      <c r="I1006" s="198"/>
      <c r="J1006" s="117"/>
      <c r="K1006" s="113"/>
      <c r="L1006" s="113"/>
      <c r="M1006" s="113"/>
      <c r="N1006" s="113"/>
      <c r="O1006" s="113"/>
      <c r="P1006" s="205"/>
      <c r="Q1006" s="2">
        <f t="shared" si="212"/>
        <v>0</v>
      </c>
      <c r="R1006" s="2">
        <f>IF(D1006='User Input'!$C$1,1,0)</f>
        <v>0</v>
      </c>
      <c r="S1006" s="2">
        <f t="shared" si="216"/>
        <v>0</v>
      </c>
      <c r="T1006" s="2">
        <f t="shared" si="217"/>
        <v>0</v>
      </c>
      <c r="U1006" s="2">
        <f t="shared" si="213"/>
        <v>0</v>
      </c>
      <c r="V1006" s="2">
        <f t="shared" si="214"/>
        <v>0</v>
      </c>
      <c r="W1006" s="9">
        <f t="shared" si="215"/>
        <v>0</v>
      </c>
      <c r="X1006" s="221"/>
      <c r="Y1006" s="276"/>
      <c r="Z1006" s="207"/>
      <c r="AA1006" s="203"/>
      <c r="AB1006" s="206"/>
      <c r="AC1006" s="198"/>
      <c r="AD1006" s="198"/>
      <c r="AE1006" s="198"/>
      <c r="AF1006" s="198"/>
      <c r="AG1006" s="216"/>
      <c r="AH1006" s="199"/>
      <c r="AI1006" s="197"/>
      <c r="AJ1006" s="197"/>
      <c r="AK1006" s="113"/>
      <c r="AL1006" s="113"/>
      <c r="AM1006" s="113"/>
      <c r="AN1006" s="2">
        <f t="shared" si="218"/>
        <v>0</v>
      </c>
      <c r="AO1006" s="2">
        <f t="shared" si="219"/>
        <v>0</v>
      </c>
      <c r="AP1006" s="2">
        <f>IF(AA1006='User Input'!$C$1,1,0)</f>
        <v>0</v>
      </c>
      <c r="AQ1006" s="2">
        <f t="shared" si="220"/>
        <v>0</v>
      </c>
      <c r="AR1006" s="2">
        <f t="shared" si="221"/>
        <v>0</v>
      </c>
      <c r="AS1006" s="2">
        <f t="shared" si="222"/>
        <v>0</v>
      </c>
      <c r="AT1006" s="2">
        <f t="shared" si="223"/>
        <v>0</v>
      </c>
      <c r="AU1006" s="9">
        <f t="shared" si="224"/>
        <v>0</v>
      </c>
    </row>
    <row r="1007" spans="1:47" s="202" customFormat="1">
      <c r="A1007" s="272"/>
      <c r="B1007" s="272"/>
      <c r="C1007" s="203"/>
      <c r="D1007" s="203"/>
      <c r="E1007" s="204"/>
      <c r="F1007" s="198"/>
      <c r="G1007" s="198"/>
      <c r="H1007" s="198"/>
      <c r="I1007" s="198"/>
      <c r="J1007" s="117"/>
      <c r="K1007" s="113"/>
      <c r="L1007" s="113"/>
      <c r="M1007" s="113"/>
      <c r="N1007" s="113"/>
      <c r="O1007" s="113"/>
      <c r="P1007" s="205"/>
      <c r="Q1007" s="2">
        <f t="shared" si="212"/>
        <v>0</v>
      </c>
      <c r="R1007" s="2">
        <f>IF(D1007='User Input'!$C$1,1,0)</f>
        <v>0</v>
      </c>
      <c r="S1007" s="2">
        <f t="shared" si="216"/>
        <v>0</v>
      </c>
      <c r="T1007" s="2">
        <f t="shared" si="217"/>
        <v>0</v>
      </c>
      <c r="U1007" s="2">
        <f t="shared" si="213"/>
        <v>0</v>
      </c>
      <c r="V1007" s="2">
        <f t="shared" si="214"/>
        <v>0</v>
      </c>
      <c r="W1007" s="9">
        <f t="shared" si="215"/>
        <v>0</v>
      </c>
      <c r="X1007" s="221"/>
      <c r="Y1007" s="276"/>
      <c r="Z1007" s="207"/>
      <c r="AA1007" s="203"/>
      <c r="AB1007" s="206"/>
      <c r="AC1007" s="198"/>
      <c r="AD1007" s="198"/>
      <c r="AE1007" s="198"/>
      <c r="AF1007" s="198"/>
      <c r="AG1007" s="216"/>
      <c r="AH1007" s="199"/>
      <c r="AI1007" s="197"/>
      <c r="AJ1007" s="197"/>
      <c r="AK1007" s="113"/>
      <c r="AL1007" s="113"/>
      <c r="AM1007" s="113"/>
      <c r="AN1007" s="2">
        <f t="shared" si="218"/>
        <v>0</v>
      </c>
      <c r="AO1007" s="2">
        <f t="shared" si="219"/>
        <v>0</v>
      </c>
      <c r="AP1007" s="2">
        <f>IF(AA1007='User Input'!$C$1,1,0)</f>
        <v>0</v>
      </c>
      <c r="AQ1007" s="2">
        <f t="shared" si="220"/>
        <v>0</v>
      </c>
      <c r="AR1007" s="2">
        <f t="shared" si="221"/>
        <v>0</v>
      </c>
      <c r="AS1007" s="2">
        <f t="shared" si="222"/>
        <v>0</v>
      </c>
      <c r="AT1007" s="2">
        <f t="shared" si="223"/>
        <v>0</v>
      </c>
      <c r="AU1007" s="9">
        <f t="shared" si="224"/>
        <v>0</v>
      </c>
    </row>
    <row r="1008" spans="1:47" s="202" customFormat="1">
      <c r="A1008" s="272"/>
      <c r="B1008" s="272"/>
      <c r="C1008" s="203"/>
      <c r="D1008" s="203"/>
      <c r="E1008" s="204"/>
      <c r="F1008" s="198"/>
      <c r="G1008" s="198"/>
      <c r="H1008" s="198"/>
      <c r="I1008" s="198"/>
      <c r="J1008" s="117"/>
      <c r="K1008" s="113"/>
      <c r="L1008" s="113"/>
      <c r="M1008" s="113"/>
      <c r="N1008" s="113"/>
      <c r="O1008" s="113"/>
      <c r="P1008" s="205"/>
      <c r="Q1008" s="2">
        <f t="shared" si="212"/>
        <v>0</v>
      </c>
      <c r="R1008" s="2">
        <f>IF(D1008='User Input'!$C$1,1,0)</f>
        <v>0</v>
      </c>
      <c r="S1008" s="2">
        <f t="shared" si="216"/>
        <v>0</v>
      </c>
      <c r="T1008" s="2">
        <f t="shared" si="217"/>
        <v>0</v>
      </c>
      <c r="U1008" s="2">
        <f t="shared" si="213"/>
        <v>0</v>
      </c>
      <c r="V1008" s="2">
        <f t="shared" si="214"/>
        <v>0</v>
      </c>
      <c r="W1008" s="9">
        <f t="shared" si="215"/>
        <v>0</v>
      </c>
      <c r="X1008" s="221"/>
      <c r="Y1008" s="276"/>
      <c r="Z1008" s="207"/>
      <c r="AA1008" s="203"/>
      <c r="AB1008" s="206"/>
      <c r="AC1008" s="198"/>
      <c r="AD1008" s="198"/>
      <c r="AE1008" s="198"/>
      <c r="AF1008" s="198"/>
      <c r="AG1008" s="216"/>
      <c r="AH1008" s="199"/>
      <c r="AI1008" s="197"/>
      <c r="AJ1008" s="197"/>
      <c r="AK1008" s="113"/>
      <c r="AL1008" s="113"/>
      <c r="AM1008" s="113"/>
      <c r="AN1008" s="2">
        <f t="shared" si="218"/>
        <v>0</v>
      </c>
      <c r="AO1008" s="2">
        <f t="shared" si="219"/>
        <v>0</v>
      </c>
      <c r="AP1008" s="2">
        <f>IF(AA1008='User Input'!$C$1,1,0)</f>
        <v>0</v>
      </c>
      <c r="AQ1008" s="2">
        <f t="shared" si="220"/>
        <v>0</v>
      </c>
      <c r="AR1008" s="2">
        <f t="shared" si="221"/>
        <v>0</v>
      </c>
      <c r="AS1008" s="2">
        <f t="shared" si="222"/>
        <v>0</v>
      </c>
      <c r="AT1008" s="2">
        <f t="shared" si="223"/>
        <v>0</v>
      </c>
      <c r="AU1008" s="9">
        <f t="shared" si="224"/>
        <v>0</v>
      </c>
    </row>
    <row r="1009" spans="1:47" s="202" customFormat="1">
      <c r="A1009" s="272"/>
      <c r="B1009" s="272"/>
      <c r="C1009" s="203"/>
      <c r="D1009" s="203"/>
      <c r="E1009" s="204"/>
      <c r="F1009" s="198"/>
      <c r="G1009" s="198"/>
      <c r="H1009" s="198"/>
      <c r="I1009" s="198"/>
      <c r="J1009" s="117"/>
      <c r="K1009" s="113"/>
      <c r="L1009" s="113"/>
      <c r="M1009" s="113"/>
      <c r="N1009" s="113"/>
      <c r="O1009" s="113"/>
      <c r="P1009" s="205"/>
      <c r="Q1009" s="2">
        <f t="shared" si="212"/>
        <v>0</v>
      </c>
      <c r="R1009" s="2">
        <f>IF(D1009='User Input'!$C$1,1,0)</f>
        <v>0</v>
      </c>
      <c r="S1009" s="2">
        <f t="shared" si="216"/>
        <v>0</v>
      </c>
      <c r="T1009" s="2">
        <f t="shared" si="217"/>
        <v>0</v>
      </c>
      <c r="U1009" s="2">
        <f t="shared" si="213"/>
        <v>0</v>
      </c>
      <c r="V1009" s="2">
        <f t="shared" si="214"/>
        <v>0</v>
      </c>
      <c r="W1009" s="9">
        <f t="shared" si="215"/>
        <v>0</v>
      </c>
      <c r="X1009" s="221"/>
      <c r="Y1009" s="276"/>
      <c r="Z1009" s="207"/>
      <c r="AA1009" s="203"/>
      <c r="AB1009" s="206"/>
      <c r="AC1009" s="198"/>
      <c r="AD1009" s="198"/>
      <c r="AE1009" s="198"/>
      <c r="AF1009" s="198"/>
      <c r="AG1009" s="216"/>
      <c r="AH1009" s="199"/>
      <c r="AI1009" s="197"/>
      <c r="AJ1009" s="197"/>
      <c r="AK1009" s="113"/>
      <c r="AL1009" s="113"/>
      <c r="AM1009" s="113"/>
      <c r="AN1009" s="2">
        <f t="shared" si="218"/>
        <v>0</v>
      </c>
      <c r="AO1009" s="2">
        <f t="shared" si="219"/>
        <v>0</v>
      </c>
      <c r="AP1009" s="2">
        <f>IF(AA1009='User Input'!$C$1,1,0)</f>
        <v>0</v>
      </c>
      <c r="AQ1009" s="2">
        <f t="shared" si="220"/>
        <v>0</v>
      </c>
      <c r="AR1009" s="2">
        <f t="shared" si="221"/>
        <v>0</v>
      </c>
      <c r="AS1009" s="2">
        <f t="shared" si="222"/>
        <v>0</v>
      </c>
      <c r="AT1009" s="2">
        <f t="shared" si="223"/>
        <v>0</v>
      </c>
      <c r="AU1009" s="9">
        <f t="shared" si="224"/>
        <v>0</v>
      </c>
    </row>
    <row r="1010" spans="1:47" s="202" customFormat="1">
      <c r="A1010" s="272"/>
      <c r="B1010" s="272"/>
      <c r="C1010" s="203"/>
      <c r="D1010" s="203"/>
      <c r="E1010" s="204"/>
      <c r="F1010" s="198"/>
      <c r="G1010" s="198"/>
      <c r="H1010" s="198"/>
      <c r="I1010" s="198"/>
      <c r="J1010" s="117"/>
      <c r="K1010" s="113"/>
      <c r="L1010" s="113"/>
      <c r="M1010" s="113"/>
      <c r="N1010" s="113"/>
      <c r="O1010" s="113"/>
      <c r="P1010" s="205"/>
      <c r="Q1010" s="2">
        <f t="shared" si="212"/>
        <v>0</v>
      </c>
      <c r="R1010" s="2">
        <f>IF(D1010='User Input'!$C$1,1,0)</f>
        <v>0</v>
      </c>
      <c r="S1010" s="2">
        <f t="shared" si="216"/>
        <v>0</v>
      </c>
      <c r="T1010" s="2">
        <f t="shared" si="217"/>
        <v>0</v>
      </c>
      <c r="U1010" s="2">
        <f t="shared" si="213"/>
        <v>0</v>
      </c>
      <c r="V1010" s="2">
        <f t="shared" si="214"/>
        <v>0</v>
      </c>
      <c r="W1010" s="9">
        <f t="shared" si="215"/>
        <v>0</v>
      </c>
      <c r="X1010" s="221"/>
      <c r="Y1010" s="276"/>
      <c r="Z1010" s="207"/>
      <c r="AA1010" s="203"/>
      <c r="AB1010" s="206"/>
      <c r="AC1010" s="198"/>
      <c r="AD1010" s="198"/>
      <c r="AE1010" s="198"/>
      <c r="AF1010" s="198"/>
      <c r="AG1010" s="216"/>
      <c r="AH1010" s="199"/>
      <c r="AI1010" s="197"/>
      <c r="AJ1010" s="197"/>
      <c r="AK1010" s="113"/>
      <c r="AL1010" s="113"/>
      <c r="AM1010" s="113"/>
      <c r="AN1010" s="2">
        <f t="shared" si="218"/>
        <v>0</v>
      </c>
      <c r="AO1010" s="2">
        <f t="shared" si="219"/>
        <v>0</v>
      </c>
      <c r="AP1010" s="2">
        <f>IF(AA1010='User Input'!$C$1,1,0)</f>
        <v>0</v>
      </c>
      <c r="AQ1010" s="2">
        <f t="shared" si="220"/>
        <v>0</v>
      </c>
      <c r="AR1010" s="2">
        <f t="shared" si="221"/>
        <v>0</v>
      </c>
      <c r="AS1010" s="2">
        <f t="shared" si="222"/>
        <v>0</v>
      </c>
      <c r="AT1010" s="2">
        <f t="shared" si="223"/>
        <v>0</v>
      </c>
      <c r="AU1010" s="9">
        <f t="shared" si="224"/>
        <v>0</v>
      </c>
    </row>
    <row r="1011" spans="1:47" s="202" customFormat="1">
      <c r="A1011" s="272"/>
      <c r="B1011" s="272"/>
      <c r="C1011" s="203"/>
      <c r="D1011" s="203"/>
      <c r="E1011" s="204"/>
      <c r="F1011" s="198"/>
      <c r="G1011" s="198"/>
      <c r="H1011" s="198"/>
      <c r="I1011" s="198"/>
      <c r="J1011" s="117"/>
      <c r="K1011" s="113"/>
      <c r="L1011" s="113"/>
      <c r="M1011" s="113"/>
      <c r="N1011" s="113"/>
      <c r="O1011" s="113"/>
      <c r="P1011" s="205"/>
      <c r="Q1011" s="2">
        <f t="shared" si="212"/>
        <v>0</v>
      </c>
      <c r="R1011" s="2">
        <f>IF(D1011='User Input'!$C$1,1,0)</f>
        <v>0</v>
      </c>
      <c r="S1011" s="2">
        <f t="shared" si="216"/>
        <v>0</v>
      </c>
      <c r="T1011" s="2">
        <f t="shared" si="217"/>
        <v>0</v>
      </c>
      <c r="U1011" s="2">
        <f t="shared" si="213"/>
        <v>0</v>
      </c>
      <c r="V1011" s="2">
        <f t="shared" si="214"/>
        <v>0</v>
      </c>
      <c r="W1011" s="9">
        <f t="shared" si="215"/>
        <v>0</v>
      </c>
      <c r="X1011" s="221"/>
      <c r="Y1011" s="276"/>
      <c r="Z1011" s="207"/>
      <c r="AA1011" s="203"/>
      <c r="AB1011" s="206"/>
      <c r="AC1011" s="198"/>
      <c r="AD1011" s="198"/>
      <c r="AE1011" s="198"/>
      <c r="AF1011" s="198"/>
      <c r="AG1011" s="216"/>
      <c r="AH1011" s="199"/>
      <c r="AI1011" s="197"/>
      <c r="AJ1011" s="197"/>
      <c r="AK1011" s="113"/>
      <c r="AL1011" s="113"/>
      <c r="AM1011" s="113"/>
      <c r="AN1011" s="2">
        <f t="shared" si="218"/>
        <v>0</v>
      </c>
      <c r="AO1011" s="2">
        <f t="shared" si="219"/>
        <v>0</v>
      </c>
      <c r="AP1011" s="2">
        <f>IF(AA1011='User Input'!$C$1,1,0)</f>
        <v>0</v>
      </c>
      <c r="AQ1011" s="2">
        <f t="shared" si="220"/>
        <v>0</v>
      </c>
      <c r="AR1011" s="2">
        <f t="shared" si="221"/>
        <v>0</v>
      </c>
      <c r="AS1011" s="2">
        <f t="shared" si="222"/>
        <v>0</v>
      </c>
      <c r="AT1011" s="2">
        <f t="shared" si="223"/>
        <v>0</v>
      </c>
      <c r="AU1011" s="9">
        <f t="shared" si="224"/>
        <v>0</v>
      </c>
    </row>
    <row r="1012" spans="1:47" s="202" customFormat="1">
      <c r="A1012" s="272"/>
      <c r="B1012" s="272"/>
      <c r="C1012" s="203"/>
      <c r="D1012" s="203"/>
      <c r="E1012" s="204"/>
      <c r="F1012" s="198"/>
      <c r="G1012" s="198"/>
      <c r="H1012" s="198"/>
      <c r="I1012" s="198"/>
      <c r="J1012" s="117"/>
      <c r="K1012" s="113"/>
      <c r="L1012" s="113"/>
      <c r="M1012" s="113"/>
      <c r="N1012" s="113"/>
      <c r="O1012" s="113"/>
      <c r="P1012" s="205"/>
      <c r="Q1012" s="2">
        <f t="shared" si="212"/>
        <v>0</v>
      </c>
      <c r="R1012" s="2">
        <f>IF(D1012='User Input'!$C$1,1,0)</f>
        <v>0</v>
      </c>
      <c r="S1012" s="2">
        <f t="shared" si="216"/>
        <v>0</v>
      </c>
      <c r="T1012" s="2">
        <f t="shared" si="217"/>
        <v>0</v>
      </c>
      <c r="U1012" s="2">
        <f t="shared" si="213"/>
        <v>0</v>
      </c>
      <c r="V1012" s="2">
        <f t="shared" si="214"/>
        <v>0</v>
      </c>
      <c r="W1012" s="9">
        <f t="shared" si="215"/>
        <v>0</v>
      </c>
      <c r="X1012" s="221"/>
      <c r="Y1012" s="276"/>
      <c r="Z1012" s="207"/>
      <c r="AA1012" s="203"/>
      <c r="AB1012" s="206"/>
      <c r="AC1012" s="198"/>
      <c r="AD1012" s="198"/>
      <c r="AE1012" s="198"/>
      <c r="AF1012" s="198"/>
      <c r="AG1012" s="216"/>
      <c r="AH1012" s="199"/>
      <c r="AI1012" s="197"/>
      <c r="AJ1012" s="197"/>
      <c r="AK1012" s="113"/>
      <c r="AL1012" s="113"/>
      <c r="AM1012" s="113"/>
      <c r="AN1012" s="2">
        <f t="shared" si="218"/>
        <v>0</v>
      </c>
      <c r="AO1012" s="2">
        <f t="shared" si="219"/>
        <v>0</v>
      </c>
      <c r="AP1012" s="2">
        <f>IF(AA1012='User Input'!$C$1,1,0)</f>
        <v>0</v>
      </c>
      <c r="AQ1012" s="2">
        <f t="shared" si="220"/>
        <v>0</v>
      </c>
      <c r="AR1012" s="2">
        <f t="shared" si="221"/>
        <v>0</v>
      </c>
      <c r="AS1012" s="2">
        <f t="shared" si="222"/>
        <v>0</v>
      </c>
      <c r="AT1012" s="2">
        <f t="shared" si="223"/>
        <v>0</v>
      </c>
      <c r="AU1012" s="9">
        <f t="shared" si="224"/>
        <v>0</v>
      </c>
    </row>
    <row r="1013" spans="1:47" s="202" customFormat="1">
      <c r="A1013" s="272"/>
      <c r="B1013" s="272"/>
      <c r="C1013" s="203"/>
      <c r="D1013" s="203"/>
      <c r="E1013" s="204"/>
      <c r="F1013" s="198"/>
      <c r="G1013" s="198"/>
      <c r="H1013" s="198"/>
      <c r="I1013" s="198"/>
      <c r="J1013" s="117"/>
      <c r="K1013" s="113"/>
      <c r="L1013" s="113"/>
      <c r="M1013" s="113"/>
      <c r="N1013" s="113"/>
      <c r="O1013" s="113"/>
      <c r="P1013" s="205"/>
      <c r="Q1013" s="2">
        <f t="shared" si="212"/>
        <v>0</v>
      </c>
      <c r="R1013" s="2">
        <f>IF(D1013='User Input'!$C$1,1,0)</f>
        <v>0</v>
      </c>
      <c r="S1013" s="2">
        <f t="shared" si="216"/>
        <v>0</v>
      </c>
      <c r="T1013" s="2">
        <f t="shared" si="217"/>
        <v>0</v>
      </c>
      <c r="U1013" s="2">
        <f t="shared" si="213"/>
        <v>0</v>
      </c>
      <c r="V1013" s="2">
        <f t="shared" si="214"/>
        <v>0</v>
      </c>
      <c r="W1013" s="9">
        <f t="shared" si="215"/>
        <v>0</v>
      </c>
      <c r="X1013" s="221"/>
      <c r="Y1013" s="276"/>
      <c r="Z1013" s="207"/>
      <c r="AA1013" s="203"/>
      <c r="AB1013" s="206"/>
      <c r="AC1013" s="198"/>
      <c r="AD1013" s="198"/>
      <c r="AE1013" s="198"/>
      <c r="AF1013" s="198"/>
      <c r="AG1013" s="216"/>
      <c r="AH1013" s="199"/>
      <c r="AI1013" s="197"/>
      <c r="AJ1013" s="197"/>
      <c r="AK1013" s="113"/>
      <c r="AL1013" s="113"/>
      <c r="AM1013" s="113"/>
      <c r="AN1013" s="2">
        <f t="shared" si="218"/>
        <v>0</v>
      </c>
      <c r="AO1013" s="2">
        <f t="shared" si="219"/>
        <v>0</v>
      </c>
      <c r="AP1013" s="2">
        <f>IF(AA1013='User Input'!$C$1,1,0)</f>
        <v>0</v>
      </c>
      <c r="AQ1013" s="2">
        <f t="shared" si="220"/>
        <v>0</v>
      </c>
      <c r="AR1013" s="2">
        <f t="shared" si="221"/>
        <v>0</v>
      </c>
      <c r="AS1013" s="2">
        <f t="shared" si="222"/>
        <v>0</v>
      </c>
      <c r="AT1013" s="2">
        <f t="shared" si="223"/>
        <v>0</v>
      </c>
      <c r="AU1013" s="9">
        <f t="shared" si="224"/>
        <v>0</v>
      </c>
    </row>
    <row r="1014" spans="1:47" s="202" customFormat="1">
      <c r="A1014" s="272"/>
      <c r="B1014" s="272"/>
      <c r="C1014" s="203"/>
      <c r="D1014" s="203"/>
      <c r="E1014" s="204"/>
      <c r="F1014" s="198"/>
      <c r="G1014" s="198"/>
      <c r="H1014" s="198"/>
      <c r="I1014" s="198"/>
      <c r="J1014" s="117"/>
      <c r="K1014" s="113"/>
      <c r="L1014" s="113"/>
      <c r="M1014" s="113"/>
      <c r="N1014" s="113"/>
      <c r="O1014" s="113"/>
      <c r="P1014" s="205"/>
      <c r="Q1014" s="2">
        <f t="shared" si="212"/>
        <v>0</v>
      </c>
      <c r="R1014" s="2">
        <f>IF(D1014='User Input'!$C$1,1,0)</f>
        <v>0</v>
      </c>
      <c r="S1014" s="2">
        <f t="shared" si="216"/>
        <v>0</v>
      </c>
      <c r="T1014" s="2">
        <f t="shared" si="217"/>
        <v>0</v>
      </c>
      <c r="U1014" s="2">
        <f t="shared" si="213"/>
        <v>0</v>
      </c>
      <c r="V1014" s="2">
        <f t="shared" si="214"/>
        <v>0</v>
      </c>
      <c r="W1014" s="9">
        <f t="shared" si="215"/>
        <v>0</v>
      </c>
      <c r="X1014" s="221"/>
      <c r="Y1014" s="276"/>
      <c r="Z1014" s="207"/>
      <c r="AA1014" s="203"/>
      <c r="AB1014" s="206"/>
      <c r="AC1014" s="198"/>
      <c r="AD1014" s="198"/>
      <c r="AE1014" s="198"/>
      <c r="AF1014" s="198"/>
      <c r="AG1014" s="216"/>
      <c r="AH1014" s="199"/>
      <c r="AI1014" s="197"/>
      <c r="AJ1014" s="197"/>
      <c r="AK1014" s="113"/>
      <c r="AL1014" s="113"/>
      <c r="AM1014" s="113"/>
      <c r="AN1014" s="2">
        <f t="shared" si="218"/>
        <v>0</v>
      </c>
      <c r="AO1014" s="2">
        <f t="shared" si="219"/>
        <v>0</v>
      </c>
      <c r="AP1014" s="2">
        <f>IF(AA1014='User Input'!$C$1,1,0)</f>
        <v>0</v>
      </c>
      <c r="AQ1014" s="2">
        <f t="shared" si="220"/>
        <v>0</v>
      </c>
      <c r="AR1014" s="2">
        <f t="shared" si="221"/>
        <v>0</v>
      </c>
      <c r="AS1014" s="2">
        <f t="shared" si="222"/>
        <v>0</v>
      </c>
      <c r="AT1014" s="2">
        <f t="shared" si="223"/>
        <v>0</v>
      </c>
      <c r="AU1014" s="9">
        <f t="shared" si="224"/>
        <v>0</v>
      </c>
    </row>
    <row r="1015" spans="1:47" s="202" customFormat="1">
      <c r="A1015" s="272"/>
      <c r="B1015" s="272"/>
      <c r="C1015" s="203"/>
      <c r="D1015" s="203"/>
      <c r="E1015" s="204"/>
      <c r="F1015" s="198"/>
      <c r="G1015" s="198"/>
      <c r="H1015" s="198"/>
      <c r="I1015" s="198"/>
      <c r="J1015" s="117"/>
      <c r="K1015" s="113"/>
      <c r="L1015" s="113"/>
      <c r="M1015" s="113"/>
      <c r="N1015" s="113"/>
      <c r="O1015" s="113"/>
      <c r="P1015" s="205"/>
      <c r="Q1015" s="2">
        <f t="shared" si="212"/>
        <v>0</v>
      </c>
      <c r="R1015" s="2">
        <f>IF(D1015='User Input'!$C$1,1,0)</f>
        <v>0</v>
      </c>
      <c r="S1015" s="2">
        <f t="shared" si="216"/>
        <v>0</v>
      </c>
      <c r="T1015" s="2">
        <f t="shared" si="217"/>
        <v>0</v>
      </c>
      <c r="U1015" s="2">
        <f t="shared" si="213"/>
        <v>0</v>
      </c>
      <c r="V1015" s="2">
        <f t="shared" si="214"/>
        <v>0</v>
      </c>
      <c r="W1015" s="9">
        <f t="shared" si="215"/>
        <v>0</v>
      </c>
      <c r="X1015" s="221"/>
      <c r="Y1015" s="276"/>
      <c r="Z1015" s="207"/>
      <c r="AA1015" s="203"/>
      <c r="AB1015" s="206"/>
      <c r="AC1015" s="198"/>
      <c r="AD1015" s="198"/>
      <c r="AE1015" s="198"/>
      <c r="AF1015" s="198"/>
      <c r="AG1015" s="216"/>
      <c r="AH1015" s="199"/>
      <c r="AI1015" s="197"/>
      <c r="AJ1015" s="197"/>
      <c r="AK1015" s="113"/>
      <c r="AL1015" s="113"/>
      <c r="AM1015" s="113"/>
      <c r="AN1015" s="2">
        <f t="shared" si="218"/>
        <v>0</v>
      </c>
      <c r="AO1015" s="2">
        <f t="shared" si="219"/>
        <v>0</v>
      </c>
      <c r="AP1015" s="2">
        <f>IF(AA1015='User Input'!$C$1,1,0)</f>
        <v>0</v>
      </c>
      <c r="AQ1015" s="2">
        <f t="shared" si="220"/>
        <v>0</v>
      </c>
      <c r="AR1015" s="2">
        <f t="shared" si="221"/>
        <v>0</v>
      </c>
      <c r="AS1015" s="2">
        <f t="shared" si="222"/>
        <v>0</v>
      </c>
      <c r="AT1015" s="2">
        <f t="shared" si="223"/>
        <v>0</v>
      </c>
      <c r="AU1015" s="9">
        <f t="shared" si="224"/>
        <v>0</v>
      </c>
    </row>
    <row r="1016" spans="1:47" s="202" customFormat="1">
      <c r="A1016" s="272"/>
      <c r="B1016" s="272"/>
      <c r="C1016" s="203"/>
      <c r="D1016" s="203"/>
      <c r="E1016" s="204"/>
      <c r="F1016" s="198"/>
      <c r="G1016" s="198"/>
      <c r="H1016" s="198"/>
      <c r="I1016" s="198"/>
      <c r="J1016" s="117"/>
      <c r="K1016" s="113"/>
      <c r="L1016" s="113"/>
      <c r="M1016" s="113"/>
      <c r="N1016" s="113"/>
      <c r="O1016" s="113"/>
      <c r="P1016" s="205"/>
      <c r="Q1016" s="2">
        <f t="shared" si="212"/>
        <v>0</v>
      </c>
      <c r="R1016" s="2">
        <f>IF(D1016='User Input'!$C$1,1,0)</f>
        <v>0</v>
      </c>
      <c r="S1016" s="2">
        <f t="shared" si="216"/>
        <v>0</v>
      </c>
      <c r="T1016" s="2">
        <f t="shared" si="217"/>
        <v>0</v>
      </c>
      <c r="U1016" s="2">
        <f t="shared" si="213"/>
        <v>0</v>
      </c>
      <c r="V1016" s="2">
        <f t="shared" si="214"/>
        <v>0</v>
      </c>
      <c r="W1016" s="9">
        <f t="shared" si="215"/>
        <v>0</v>
      </c>
      <c r="X1016" s="221"/>
      <c r="Y1016" s="276"/>
      <c r="Z1016" s="207"/>
      <c r="AA1016" s="203"/>
      <c r="AB1016" s="206"/>
      <c r="AC1016" s="198"/>
      <c r="AD1016" s="198"/>
      <c r="AE1016" s="198"/>
      <c r="AF1016" s="198"/>
      <c r="AG1016" s="216"/>
      <c r="AH1016" s="199"/>
      <c r="AI1016" s="197"/>
      <c r="AJ1016" s="197"/>
      <c r="AK1016" s="113"/>
      <c r="AL1016" s="113"/>
      <c r="AM1016" s="113"/>
      <c r="AN1016" s="2">
        <f t="shared" si="218"/>
        <v>0</v>
      </c>
      <c r="AO1016" s="2">
        <f t="shared" si="219"/>
        <v>0</v>
      </c>
      <c r="AP1016" s="2">
        <f>IF(AA1016='User Input'!$C$1,1,0)</f>
        <v>0</v>
      </c>
      <c r="AQ1016" s="2">
        <f t="shared" si="220"/>
        <v>0</v>
      </c>
      <c r="AR1016" s="2">
        <f t="shared" si="221"/>
        <v>0</v>
      </c>
      <c r="AS1016" s="2">
        <f t="shared" si="222"/>
        <v>0</v>
      </c>
      <c r="AT1016" s="2">
        <f t="shared" si="223"/>
        <v>0</v>
      </c>
      <c r="AU1016" s="9">
        <f t="shared" si="224"/>
        <v>0</v>
      </c>
    </row>
    <row r="1017" spans="1:47" s="202" customFormat="1">
      <c r="A1017" s="272"/>
      <c r="B1017" s="272"/>
      <c r="C1017" s="203"/>
      <c r="D1017" s="203"/>
      <c r="E1017" s="204"/>
      <c r="F1017" s="198"/>
      <c r="G1017" s="198"/>
      <c r="H1017" s="198"/>
      <c r="I1017" s="198"/>
      <c r="J1017" s="117"/>
      <c r="K1017" s="113"/>
      <c r="L1017" s="113"/>
      <c r="M1017" s="113"/>
      <c r="N1017" s="113"/>
      <c r="O1017" s="113"/>
      <c r="P1017" s="205"/>
      <c r="Q1017" s="2">
        <f t="shared" si="212"/>
        <v>0</v>
      </c>
      <c r="R1017" s="2">
        <f>IF(D1017='User Input'!$C$1,1,0)</f>
        <v>0</v>
      </c>
      <c r="S1017" s="2">
        <f t="shared" si="216"/>
        <v>0</v>
      </c>
      <c r="T1017" s="2">
        <f t="shared" si="217"/>
        <v>0</v>
      </c>
      <c r="U1017" s="2">
        <f t="shared" si="213"/>
        <v>0</v>
      </c>
      <c r="V1017" s="2">
        <f t="shared" si="214"/>
        <v>0</v>
      </c>
      <c r="W1017" s="9">
        <f t="shared" si="215"/>
        <v>0</v>
      </c>
      <c r="X1017" s="221"/>
      <c r="Y1017" s="276"/>
      <c r="Z1017" s="207"/>
      <c r="AA1017" s="203"/>
      <c r="AB1017" s="206"/>
      <c r="AC1017" s="198"/>
      <c r="AD1017" s="198"/>
      <c r="AE1017" s="198"/>
      <c r="AF1017" s="198"/>
      <c r="AG1017" s="216"/>
      <c r="AH1017" s="199"/>
      <c r="AI1017" s="197"/>
      <c r="AJ1017" s="197"/>
      <c r="AK1017" s="113"/>
      <c r="AL1017" s="113"/>
      <c r="AM1017" s="113"/>
      <c r="AN1017" s="2">
        <f t="shared" si="218"/>
        <v>0</v>
      </c>
      <c r="AO1017" s="2">
        <f t="shared" si="219"/>
        <v>0</v>
      </c>
      <c r="AP1017" s="2">
        <f>IF(AA1017='User Input'!$C$1,1,0)</f>
        <v>0</v>
      </c>
      <c r="AQ1017" s="2">
        <f t="shared" si="220"/>
        <v>0</v>
      </c>
      <c r="AR1017" s="2">
        <f t="shared" si="221"/>
        <v>0</v>
      </c>
      <c r="AS1017" s="2">
        <f t="shared" si="222"/>
        <v>0</v>
      </c>
      <c r="AT1017" s="2">
        <f t="shared" si="223"/>
        <v>0</v>
      </c>
      <c r="AU1017" s="9">
        <f t="shared" si="224"/>
        <v>0</v>
      </c>
    </row>
    <row r="1018" spans="1:47" s="202" customFormat="1">
      <c r="A1018" s="272"/>
      <c r="B1018" s="272"/>
      <c r="C1018" s="203"/>
      <c r="D1018" s="203"/>
      <c r="E1018" s="204"/>
      <c r="F1018" s="198"/>
      <c r="G1018" s="198"/>
      <c r="H1018" s="198"/>
      <c r="I1018" s="198"/>
      <c r="J1018" s="117"/>
      <c r="K1018" s="113"/>
      <c r="L1018" s="113"/>
      <c r="M1018" s="113"/>
      <c r="N1018" s="113"/>
      <c r="O1018" s="113"/>
      <c r="P1018" s="205"/>
      <c r="Q1018" s="2">
        <f t="shared" si="212"/>
        <v>0</v>
      </c>
      <c r="R1018" s="2">
        <f>IF(D1018='User Input'!$C$1,1,0)</f>
        <v>0</v>
      </c>
      <c r="S1018" s="2">
        <f t="shared" si="216"/>
        <v>0</v>
      </c>
      <c r="T1018" s="2">
        <f t="shared" si="217"/>
        <v>0</v>
      </c>
      <c r="U1018" s="2">
        <f t="shared" si="213"/>
        <v>0</v>
      </c>
      <c r="V1018" s="2">
        <f t="shared" si="214"/>
        <v>0</v>
      </c>
      <c r="W1018" s="9">
        <f t="shared" si="215"/>
        <v>0</v>
      </c>
      <c r="X1018" s="221"/>
      <c r="Y1018" s="276"/>
      <c r="Z1018" s="207"/>
      <c r="AA1018" s="203"/>
      <c r="AB1018" s="206"/>
      <c r="AC1018" s="198"/>
      <c r="AD1018" s="198"/>
      <c r="AE1018" s="198"/>
      <c r="AF1018" s="198"/>
      <c r="AG1018" s="216"/>
      <c r="AH1018" s="199"/>
      <c r="AI1018" s="197"/>
      <c r="AJ1018" s="197"/>
      <c r="AK1018" s="113"/>
      <c r="AL1018" s="113"/>
      <c r="AM1018" s="113"/>
      <c r="AN1018" s="2">
        <f t="shared" si="218"/>
        <v>0</v>
      </c>
      <c r="AO1018" s="2">
        <f t="shared" si="219"/>
        <v>0</v>
      </c>
      <c r="AP1018" s="2">
        <f>IF(AA1018='User Input'!$C$1,1,0)</f>
        <v>0</v>
      </c>
      <c r="AQ1018" s="2">
        <f t="shared" si="220"/>
        <v>0</v>
      </c>
      <c r="AR1018" s="2">
        <f t="shared" si="221"/>
        <v>0</v>
      </c>
      <c r="AS1018" s="2">
        <f t="shared" si="222"/>
        <v>0</v>
      </c>
      <c r="AT1018" s="2">
        <f t="shared" si="223"/>
        <v>0</v>
      </c>
      <c r="AU1018" s="9">
        <f t="shared" si="224"/>
        <v>0</v>
      </c>
    </row>
    <row r="1019" spans="1:47" s="202" customFormat="1">
      <c r="A1019" s="272"/>
      <c r="B1019" s="272"/>
      <c r="C1019" s="203"/>
      <c r="D1019" s="203"/>
      <c r="E1019" s="204"/>
      <c r="F1019" s="198"/>
      <c r="G1019" s="198"/>
      <c r="H1019" s="198"/>
      <c r="I1019" s="198"/>
      <c r="J1019" s="117"/>
      <c r="K1019" s="113"/>
      <c r="L1019" s="113"/>
      <c r="M1019" s="113"/>
      <c r="N1019" s="113"/>
      <c r="O1019" s="113"/>
      <c r="P1019" s="205"/>
      <c r="Q1019" s="2">
        <f t="shared" si="212"/>
        <v>0</v>
      </c>
      <c r="R1019" s="2">
        <f>IF(D1019='User Input'!$C$1,1,0)</f>
        <v>0</v>
      </c>
      <c r="S1019" s="2">
        <f t="shared" si="216"/>
        <v>0</v>
      </c>
      <c r="T1019" s="2">
        <f t="shared" si="217"/>
        <v>0</v>
      </c>
      <c r="U1019" s="2">
        <f t="shared" si="213"/>
        <v>0</v>
      </c>
      <c r="V1019" s="2">
        <f t="shared" si="214"/>
        <v>0</v>
      </c>
      <c r="W1019" s="9">
        <f t="shared" si="215"/>
        <v>0</v>
      </c>
      <c r="X1019" s="221"/>
      <c r="Y1019" s="276"/>
      <c r="Z1019" s="207"/>
      <c r="AA1019" s="203"/>
      <c r="AB1019" s="206"/>
      <c r="AC1019" s="198"/>
      <c r="AD1019" s="198"/>
      <c r="AE1019" s="198"/>
      <c r="AF1019" s="198"/>
      <c r="AG1019" s="216"/>
      <c r="AH1019" s="199"/>
      <c r="AI1019" s="197"/>
      <c r="AJ1019" s="197"/>
      <c r="AK1019" s="113"/>
      <c r="AL1019" s="113"/>
      <c r="AM1019" s="113"/>
      <c r="AN1019" s="2">
        <f t="shared" si="218"/>
        <v>0</v>
      </c>
      <c r="AO1019" s="2">
        <f t="shared" si="219"/>
        <v>0</v>
      </c>
      <c r="AP1019" s="2">
        <f>IF(AA1019='User Input'!$C$1,1,0)</f>
        <v>0</v>
      </c>
      <c r="AQ1019" s="2">
        <f t="shared" si="220"/>
        <v>0</v>
      </c>
      <c r="AR1019" s="2">
        <f t="shared" si="221"/>
        <v>0</v>
      </c>
      <c r="AS1019" s="2">
        <f t="shared" si="222"/>
        <v>0</v>
      </c>
      <c r="AT1019" s="2">
        <f t="shared" si="223"/>
        <v>0</v>
      </c>
      <c r="AU1019" s="9">
        <f t="shared" si="224"/>
        <v>0</v>
      </c>
    </row>
    <row r="1020" spans="1:47" s="202" customFormat="1">
      <c r="A1020" s="272"/>
      <c r="B1020" s="272"/>
      <c r="C1020" s="203"/>
      <c r="D1020" s="203"/>
      <c r="E1020" s="204"/>
      <c r="F1020" s="198"/>
      <c r="G1020" s="198"/>
      <c r="H1020" s="198"/>
      <c r="I1020" s="198"/>
      <c r="J1020" s="117"/>
      <c r="K1020" s="113"/>
      <c r="L1020" s="113"/>
      <c r="M1020" s="113"/>
      <c r="N1020" s="113"/>
      <c r="O1020" s="113"/>
      <c r="P1020" s="205"/>
      <c r="Q1020" s="2">
        <f t="shared" si="212"/>
        <v>0</v>
      </c>
      <c r="R1020" s="2">
        <f>IF(D1020='User Input'!$C$1,1,0)</f>
        <v>0</v>
      </c>
      <c r="S1020" s="2">
        <f t="shared" si="216"/>
        <v>0</v>
      </c>
      <c r="T1020" s="2">
        <f t="shared" si="217"/>
        <v>0</v>
      </c>
      <c r="U1020" s="2">
        <f t="shared" si="213"/>
        <v>0</v>
      </c>
      <c r="V1020" s="2">
        <f t="shared" si="214"/>
        <v>0</v>
      </c>
      <c r="W1020" s="9">
        <f t="shared" si="215"/>
        <v>0</v>
      </c>
      <c r="X1020" s="221"/>
      <c r="Y1020" s="276"/>
      <c r="Z1020" s="207"/>
      <c r="AA1020" s="203"/>
      <c r="AB1020" s="206"/>
      <c r="AC1020" s="198"/>
      <c r="AD1020" s="198"/>
      <c r="AE1020" s="198"/>
      <c r="AF1020" s="198"/>
      <c r="AG1020" s="216"/>
      <c r="AH1020" s="199"/>
      <c r="AI1020" s="197"/>
      <c r="AJ1020" s="197"/>
      <c r="AK1020" s="113"/>
      <c r="AL1020" s="113"/>
      <c r="AM1020" s="113"/>
      <c r="AN1020" s="2">
        <f t="shared" si="218"/>
        <v>0</v>
      </c>
      <c r="AO1020" s="2">
        <f t="shared" si="219"/>
        <v>0</v>
      </c>
      <c r="AP1020" s="2">
        <f>IF(AA1020='User Input'!$C$1,1,0)</f>
        <v>0</v>
      </c>
      <c r="AQ1020" s="2">
        <f t="shared" si="220"/>
        <v>0</v>
      </c>
      <c r="AR1020" s="2">
        <f t="shared" si="221"/>
        <v>0</v>
      </c>
      <c r="AS1020" s="2">
        <f t="shared" si="222"/>
        <v>0</v>
      </c>
      <c r="AT1020" s="2">
        <f t="shared" si="223"/>
        <v>0</v>
      </c>
      <c r="AU1020" s="9">
        <f t="shared" si="224"/>
        <v>0</v>
      </c>
    </row>
    <row r="1021" spans="1:47" s="202" customFormat="1">
      <c r="A1021" s="272"/>
      <c r="B1021" s="272"/>
      <c r="C1021" s="203"/>
      <c r="D1021" s="203"/>
      <c r="E1021" s="204"/>
      <c r="F1021" s="198"/>
      <c r="G1021" s="198"/>
      <c r="H1021" s="198"/>
      <c r="I1021" s="198"/>
      <c r="J1021" s="117"/>
      <c r="K1021" s="113"/>
      <c r="L1021" s="113"/>
      <c r="M1021" s="113"/>
      <c r="N1021" s="113"/>
      <c r="O1021" s="113"/>
      <c r="P1021" s="205"/>
      <c r="Q1021" s="2">
        <f t="shared" si="212"/>
        <v>0</v>
      </c>
      <c r="R1021" s="2">
        <f>IF(D1021='User Input'!$C$1,1,0)</f>
        <v>0</v>
      </c>
      <c r="S1021" s="2">
        <f t="shared" si="216"/>
        <v>0</v>
      </c>
      <c r="T1021" s="2">
        <f t="shared" si="217"/>
        <v>0</v>
      </c>
      <c r="U1021" s="2">
        <f t="shared" si="213"/>
        <v>0</v>
      </c>
      <c r="V1021" s="2">
        <f t="shared" si="214"/>
        <v>0</v>
      </c>
      <c r="W1021" s="9">
        <f t="shared" si="215"/>
        <v>0</v>
      </c>
      <c r="X1021" s="221"/>
      <c r="Y1021" s="276"/>
      <c r="Z1021" s="207"/>
      <c r="AA1021" s="203"/>
      <c r="AB1021" s="206"/>
      <c r="AC1021" s="198"/>
      <c r="AD1021" s="198"/>
      <c r="AE1021" s="198"/>
      <c r="AF1021" s="198"/>
      <c r="AG1021" s="216"/>
      <c r="AH1021" s="199"/>
      <c r="AI1021" s="197"/>
      <c r="AJ1021" s="197"/>
      <c r="AK1021" s="113"/>
      <c r="AL1021" s="113"/>
      <c r="AM1021" s="113"/>
      <c r="AN1021" s="2">
        <f t="shared" si="218"/>
        <v>0</v>
      </c>
      <c r="AO1021" s="2">
        <f t="shared" si="219"/>
        <v>0</v>
      </c>
      <c r="AP1021" s="2">
        <f>IF(AA1021='User Input'!$C$1,1,0)</f>
        <v>0</v>
      </c>
      <c r="AQ1021" s="2">
        <f t="shared" si="220"/>
        <v>0</v>
      </c>
      <c r="AR1021" s="2">
        <f t="shared" si="221"/>
        <v>0</v>
      </c>
      <c r="AS1021" s="2">
        <f t="shared" si="222"/>
        <v>0</v>
      </c>
      <c r="AT1021" s="2">
        <f t="shared" si="223"/>
        <v>0</v>
      </c>
      <c r="AU1021" s="9">
        <f t="shared" si="224"/>
        <v>0</v>
      </c>
    </row>
    <row r="1022" spans="1:47" s="202" customFormat="1">
      <c r="A1022" s="272"/>
      <c r="B1022" s="272"/>
      <c r="C1022" s="203"/>
      <c r="D1022" s="203"/>
      <c r="E1022" s="204"/>
      <c r="F1022" s="198"/>
      <c r="G1022" s="198"/>
      <c r="H1022" s="198"/>
      <c r="I1022" s="198"/>
      <c r="J1022" s="117"/>
      <c r="K1022" s="113"/>
      <c r="L1022" s="113"/>
      <c r="M1022" s="113"/>
      <c r="N1022" s="113"/>
      <c r="O1022" s="113"/>
      <c r="P1022" s="205"/>
      <c r="Q1022" s="2">
        <f t="shared" si="212"/>
        <v>0</v>
      </c>
      <c r="R1022" s="2">
        <f>IF(D1022='User Input'!$C$1,1,0)</f>
        <v>0</v>
      </c>
      <c r="S1022" s="2">
        <f t="shared" si="216"/>
        <v>0</v>
      </c>
      <c r="T1022" s="2">
        <f t="shared" si="217"/>
        <v>0</v>
      </c>
      <c r="U1022" s="2">
        <f t="shared" si="213"/>
        <v>0</v>
      </c>
      <c r="V1022" s="2">
        <f t="shared" si="214"/>
        <v>0</v>
      </c>
      <c r="W1022" s="9">
        <f t="shared" si="215"/>
        <v>0</v>
      </c>
      <c r="X1022" s="221"/>
      <c r="Y1022" s="276"/>
      <c r="Z1022" s="207"/>
      <c r="AA1022" s="203"/>
      <c r="AB1022" s="206"/>
      <c r="AC1022" s="198"/>
      <c r="AD1022" s="198"/>
      <c r="AE1022" s="198"/>
      <c r="AF1022" s="198"/>
      <c r="AG1022" s="216"/>
      <c r="AH1022" s="199"/>
      <c r="AI1022" s="197"/>
      <c r="AJ1022" s="197"/>
      <c r="AK1022" s="113"/>
      <c r="AL1022" s="113"/>
      <c r="AM1022" s="113"/>
      <c r="AN1022" s="2">
        <f t="shared" si="218"/>
        <v>0</v>
      </c>
      <c r="AO1022" s="2">
        <f t="shared" si="219"/>
        <v>0</v>
      </c>
      <c r="AP1022" s="2">
        <f>IF(AA1022='User Input'!$C$1,1,0)</f>
        <v>0</v>
      </c>
      <c r="AQ1022" s="2">
        <f t="shared" si="220"/>
        <v>0</v>
      </c>
      <c r="AR1022" s="2">
        <f t="shared" si="221"/>
        <v>0</v>
      </c>
      <c r="AS1022" s="2">
        <f t="shared" si="222"/>
        <v>0</v>
      </c>
      <c r="AT1022" s="2">
        <f t="shared" si="223"/>
        <v>0</v>
      </c>
      <c r="AU1022" s="9">
        <f t="shared" si="224"/>
        <v>0</v>
      </c>
    </row>
    <row r="1023" spans="1:47" s="202" customFormat="1">
      <c r="A1023" s="272"/>
      <c r="B1023" s="272"/>
      <c r="C1023" s="203"/>
      <c r="D1023" s="203"/>
      <c r="E1023" s="204"/>
      <c r="F1023" s="198"/>
      <c r="G1023" s="198"/>
      <c r="H1023" s="198"/>
      <c r="I1023" s="198"/>
      <c r="J1023" s="117"/>
      <c r="K1023" s="113"/>
      <c r="L1023" s="113"/>
      <c r="M1023" s="113"/>
      <c r="N1023" s="113"/>
      <c r="O1023" s="113"/>
      <c r="P1023" s="205"/>
      <c r="Q1023" s="2">
        <f t="shared" si="212"/>
        <v>0</v>
      </c>
      <c r="R1023" s="2">
        <f>IF(D1023='User Input'!$C$1,1,0)</f>
        <v>0</v>
      </c>
      <c r="S1023" s="2">
        <f t="shared" si="216"/>
        <v>0</v>
      </c>
      <c r="T1023" s="2">
        <f t="shared" si="217"/>
        <v>0</v>
      </c>
      <c r="U1023" s="2">
        <f t="shared" si="213"/>
        <v>0</v>
      </c>
      <c r="V1023" s="2">
        <f t="shared" si="214"/>
        <v>0</v>
      </c>
      <c r="W1023" s="9">
        <f t="shared" si="215"/>
        <v>0</v>
      </c>
      <c r="X1023" s="221"/>
      <c r="Y1023" s="276"/>
      <c r="Z1023" s="207"/>
      <c r="AA1023" s="203"/>
      <c r="AB1023" s="206"/>
      <c r="AC1023" s="198"/>
      <c r="AD1023" s="198"/>
      <c r="AE1023" s="198"/>
      <c r="AF1023" s="198"/>
      <c r="AG1023" s="216"/>
      <c r="AH1023" s="199"/>
      <c r="AI1023" s="197"/>
      <c r="AJ1023" s="197"/>
      <c r="AK1023" s="113"/>
      <c r="AL1023" s="113"/>
      <c r="AM1023" s="113"/>
      <c r="AN1023" s="2">
        <f t="shared" si="218"/>
        <v>0</v>
      </c>
      <c r="AO1023" s="2">
        <f t="shared" si="219"/>
        <v>0</v>
      </c>
      <c r="AP1023" s="2">
        <f>IF(AA1023='User Input'!$C$1,1,0)</f>
        <v>0</v>
      </c>
      <c r="AQ1023" s="2">
        <f t="shared" si="220"/>
        <v>0</v>
      </c>
      <c r="AR1023" s="2">
        <f t="shared" si="221"/>
        <v>0</v>
      </c>
      <c r="AS1023" s="2">
        <f t="shared" si="222"/>
        <v>0</v>
      </c>
      <c r="AT1023" s="2">
        <f t="shared" si="223"/>
        <v>0</v>
      </c>
      <c r="AU1023" s="9">
        <f t="shared" si="224"/>
        <v>0</v>
      </c>
    </row>
    <row r="1024" spans="1:47" s="202" customFormat="1">
      <c r="A1024" s="272"/>
      <c r="B1024" s="272"/>
      <c r="C1024" s="203"/>
      <c r="D1024" s="203"/>
      <c r="E1024" s="204"/>
      <c r="F1024" s="198"/>
      <c r="G1024" s="198"/>
      <c r="H1024" s="198"/>
      <c r="I1024" s="198"/>
      <c r="J1024" s="117"/>
      <c r="K1024" s="113"/>
      <c r="L1024" s="113"/>
      <c r="M1024" s="113"/>
      <c r="N1024" s="113"/>
      <c r="O1024" s="113"/>
      <c r="P1024" s="205"/>
      <c r="Q1024" s="2">
        <f t="shared" si="212"/>
        <v>0</v>
      </c>
      <c r="R1024" s="2">
        <f>IF(D1024='User Input'!$C$1,1,0)</f>
        <v>0</v>
      </c>
      <c r="S1024" s="2">
        <f t="shared" si="216"/>
        <v>0</v>
      </c>
      <c r="T1024" s="2">
        <f t="shared" si="217"/>
        <v>0</v>
      </c>
      <c r="U1024" s="2">
        <f t="shared" si="213"/>
        <v>0</v>
      </c>
      <c r="V1024" s="2">
        <f t="shared" si="214"/>
        <v>0</v>
      </c>
      <c r="W1024" s="9">
        <f t="shared" si="215"/>
        <v>0</v>
      </c>
      <c r="X1024" s="221"/>
      <c r="Y1024" s="276"/>
      <c r="Z1024" s="207"/>
      <c r="AA1024" s="203"/>
      <c r="AB1024" s="206"/>
      <c r="AC1024" s="198"/>
      <c r="AD1024" s="198"/>
      <c r="AE1024" s="198"/>
      <c r="AF1024" s="198"/>
      <c r="AG1024" s="216"/>
      <c r="AH1024" s="199"/>
      <c r="AI1024" s="197"/>
      <c r="AJ1024" s="197"/>
      <c r="AK1024" s="113"/>
      <c r="AL1024" s="113"/>
      <c r="AM1024" s="113"/>
      <c r="AN1024" s="2">
        <f t="shared" si="218"/>
        <v>0</v>
      </c>
      <c r="AO1024" s="2">
        <f t="shared" si="219"/>
        <v>0</v>
      </c>
      <c r="AP1024" s="2">
        <f>IF(AA1024='User Input'!$C$1,1,0)</f>
        <v>0</v>
      </c>
      <c r="AQ1024" s="2">
        <f t="shared" si="220"/>
        <v>0</v>
      </c>
      <c r="AR1024" s="2">
        <f t="shared" si="221"/>
        <v>0</v>
      </c>
      <c r="AS1024" s="2">
        <f t="shared" si="222"/>
        <v>0</v>
      </c>
      <c r="AT1024" s="2">
        <f t="shared" si="223"/>
        <v>0</v>
      </c>
      <c r="AU1024" s="9">
        <f t="shared" si="224"/>
        <v>0</v>
      </c>
    </row>
    <row r="1025" spans="1:47" s="202" customFormat="1">
      <c r="A1025" s="272"/>
      <c r="B1025" s="272"/>
      <c r="C1025" s="203"/>
      <c r="D1025" s="203"/>
      <c r="E1025" s="204"/>
      <c r="F1025" s="198"/>
      <c r="G1025" s="198"/>
      <c r="H1025" s="198"/>
      <c r="I1025" s="198"/>
      <c r="J1025" s="117"/>
      <c r="K1025" s="113"/>
      <c r="L1025" s="113"/>
      <c r="M1025" s="113"/>
      <c r="N1025" s="113"/>
      <c r="O1025" s="113"/>
      <c r="P1025" s="205"/>
      <c r="Q1025" s="2">
        <f t="shared" si="212"/>
        <v>0</v>
      </c>
      <c r="R1025" s="2">
        <f>IF(D1025='User Input'!$C$1,1,0)</f>
        <v>0</v>
      </c>
      <c r="S1025" s="2">
        <f t="shared" si="216"/>
        <v>0</v>
      </c>
      <c r="T1025" s="2">
        <f t="shared" si="217"/>
        <v>0</v>
      </c>
      <c r="U1025" s="2">
        <f t="shared" si="213"/>
        <v>0</v>
      </c>
      <c r="V1025" s="2">
        <f t="shared" si="214"/>
        <v>0</v>
      </c>
      <c r="W1025" s="9">
        <f t="shared" si="215"/>
        <v>0</v>
      </c>
      <c r="X1025" s="221"/>
      <c r="Y1025" s="276"/>
      <c r="Z1025" s="207"/>
      <c r="AA1025" s="203"/>
      <c r="AB1025" s="206"/>
      <c r="AC1025" s="198"/>
      <c r="AD1025" s="198"/>
      <c r="AE1025" s="198"/>
      <c r="AF1025" s="198"/>
      <c r="AG1025" s="216"/>
      <c r="AH1025" s="199"/>
      <c r="AI1025" s="197"/>
      <c r="AJ1025" s="197"/>
      <c r="AK1025" s="113"/>
      <c r="AL1025" s="113"/>
      <c r="AM1025" s="113"/>
      <c r="AN1025" s="2">
        <f t="shared" si="218"/>
        <v>0</v>
      </c>
      <c r="AO1025" s="2">
        <f t="shared" si="219"/>
        <v>0</v>
      </c>
      <c r="AP1025" s="2">
        <f>IF(AA1025='User Input'!$C$1,1,0)</f>
        <v>0</v>
      </c>
      <c r="AQ1025" s="2">
        <f t="shared" si="220"/>
        <v>0</v>
      </c>
      <c r="AR1025" s="2">
        <f t="shared" si="221"/>
        <v>0</v>
      </c>
      <c r="AS1025" s="2">
        <f t="shared" si="222"/>
        <v>0</v>
      </c>
      <c r="AT1025" s="2">
        <f t="shared" si="223"/>
        <v>0</v>
      </c>
      <c r="AU1025" s="9">
        <f t="shared" si="224"/>
        <v>0</v>
      </c>
    </row>
    <row r="1026" spans="1:47" s="202" customFormat="1">
      <c r="A1026" s="272"/>
      <c r="B1026" s="272"/>
      <c r="C1026" s="203"/>
      <c r="D1026" s="203"/>
      <c r="E1026" s="204"/>
      <c r="F1026" s="198"/>
      <c r="G1026" s="198"/>
      <c r="H1026" s="198"/>
      <c r="I1026" s="198"/>
      <c r="J1026" s="117"/>
      <c r="K1026" s="113"/>
      <c r="L1026" s="113"/>
      <c r="M1026" s="113"/>
      <c r="N1026" s="113"/>
      <c r="O1026" s="113"/>
      <c r="P1026" s="205"/>
      <c r="Q1026" s="2">
        <f t="shared" si="212"/>
        <v>0</v>
      </c>
      <c r="R1026" s="2">
        <f>IF(D1026='User Input'!$C$1,1,0)</f>
        <v>0</v>
      </c>
      <c r="S1026" s="2">
        <f t="shared" si="216"/>
        <v>0</v>
      </c>
      <c r="T1026" s="2">
        <f t="shared" si="217"/>
        <v>0</v>
      </c>
      <c r="U1026" s="2">
        <f t="shared" si="213"/>
        <v>0</v>
      </c>
      <c r="V1026" s="2">
        <f t="shared" si="214"/>
        <v>0</v>
      </c>
      <c r="W1026" s="9">
        <f t="shared" si="215"/>
        <v>0</v>
      </c>
      <c r="X1026" s="221"/>
      <c r="Y1026" s="276"/>
      <c r="Z1026" s="207"/>
      <c r="AA1026" s="203"/>
      <c r="AB1026" s="206"/>
      <c r="AC1026" s="198"/>
      <c r="AD1026" s="198"/>
      <c r="AE1026" s="198"/>
      <c r="AF1026" s="198"/>
      <c r="AG1026" s="216"/>
      <c r="AH1026" s="199"/>
      <c r="AI1026" s="197"/>
      <c r="AJ1026" s="197"/>
      <c r="AK1026" s="113"/>
      <c r="AL1026" s="113"/>
      <c r="AM1026" s="113"/>
      <c r="AN1026" s="2">
        <f t="shared" si="218"/>
        <v>0</v>
      </c>
      <c r="AO1026" s="2">
        <f t="shared" si="219"/>
        <v>0</v>
      </c>
      <c r="AP1026" s="2">
        <f>IF(AA1026='User Input'!$C$1,1,0)</f>
        <v>0</v>
      </c>
      <c r="AQ1026" s="2">
        <f t="shared" si="220"/>
        <v>0</v>
      </c>
      <c r="AR1026" s="2">
        <f t="shared" si="221"/>
        <v>0</v>
      </c>
      <c r="AS1026" s="2">
        <f t="shared" si="222"/>
        <v>0</v>
      </c>
      <c r="AT1026" s="2">
        <f t="shared" si="223"/>
        <v>0</v>
      </c>
      <c r="AU1026" s="9">
        <f t="shared" si="224"/>
        <v>0</v>
      </c>
    </row>
    <row r="1027" spans="1:47" s="202" customFormat="1">
      <c r="A1027" s="272"/>
      <c r="B1027" s="272"/>
      <c r="C1027" s="203"/>
      <c r="D1027" s="203"/>
      <c r="E1027" s="204"/>
      <c r="F1027" s="198"/>
      <c r="G1027" s="198"/>
      <c r="H1027" s="198"/>
      <c r="I1027" s="198"/>
      <c r="J1027" s="117"/>
      <c r="K1027" s="113"/>
      <c r="L1027" s="113"/>
      <c r="M1027" s="113"/>
      <c r="N1027" s="113"/>
      <c r="O1027" s="113"/>
      <c r="P1027" s="205"/>
      <c r="Q1027" s="2">
        <f t="shared" ref="Q1027:Q1090" si="225">P1027*K1027</f>
        <v>0</v>
      </c>
      <c r="R1027" s="2">
        <f>IF(D1027='User Input'!$C$1,1,0)</f>
        <v>0</v>
      </c>
      <c r="S1027" s="2">
        <f t="shared" si="216"/>
        <v>0</v>
      </c>
      <c r="T1027" s="2">
        <f t="shared" si="217"/>
        <v>0</v>
      </c>
      <c r="U1027" s="2">
        <f t="shared" ref="U1027:U1090" si="226">C1027</f>
        <v>0</v>
      </c>
      <c r="V1027" s="2">
        <f t="shared" ref="V1027:V1090" si="227">E1027</f>
        <v>0</v>
      </c>
      <c r="W1027" s="9">
        <f t="shared" ref="W1027:W1090" si="228">J1027</f>
        <v>0</v>
      </c>
      <c r="X1027" s="221"/>
      <c r="Y1027" s="276"/>
      <c r="Z1027" s="207"/>
      <c r="AA1027" s="203"/>
      <c r="AB1027" s="206"/>
      <c r="AC1027" s="198"/>
      <c r="AD1027" s="198"/>
      <c r="AE1027" s="198"/>
      <c r="AF1027" s="198"/>
      <c r="AG1027" s="216"/>
      <c r="AH1027" s="199"/>
      <c r="AI1027" s="197"/>
      <c r="AJ1027" s="197"/>
      <c r="AK1027" s="113"/>
      <c r="AL1027" s="113"/>
      <c r="AM1027" s="113"/>
      <c r="AN1027" s="2">
        <f t="shared" si="218"/>
        <v>0</v>
      </c>
      <c r="AO1027" s="2">
        <f t="shared" si="219"/>
        <v>0</v>
      </c>
      <c r="AP1027" s="2">
        <f>IF(AA1027='User Input'!$C$1,1,0)</f>
        <v>0</v>
      </c>
      <c r="AQ1027" s="2">
        <f t="shared" si="220"/>
        <v>0</v>
      </c>
      <c r="AR1027" s="2">
        <f t="shared" si="221"/>
        <v>0</v>
      </c>
      <c r="AS1027" s="2">
        <f t="shared" si="222"/>
        <v>0</v>
      </c>
      <c r="AT1027" s="2">
        <f t="shared" si="223"/>
        <v>0</v>
      </c>
      <c r="AU1027" s="9">
        <f t="shared" si="224"/>
        <v>0</v>
      </c>
    </row>
    <row r="1028" spans="1:47" s="202" customFormat="1">
      <c r="A1028" s="272"/>
      <c r="B1028" s="272"/>
      <c r="C1028" s="203"/>
      <c r="D1028" s="203"/>
      <c r="E1028" s="204"/>
      <c r="F1028" s="198"/>
      <c r="G1028" s="198"/>
      <c r="H1028" s="198"/>
      <c r="I1028" s="198"/>
      <c r="J1028" s="117"/>
      <c r="K1028" s="113"/>
      <c r="L1028" s="113"/>
      <c r="M1028" s="113"/>
      <c r="N1028" s="113"/>
      <c r="O1028" s="113"/>
      <c r="P1028" s="205"/>
      <c r="Q1028" s="2">
        <f t="shared" si="225"/>
        <v>0</v>
      </c>
      <c r="R1028" s="2">
        <f>IF(D1028='User Input'!$C$1,1,0)</f>
        <v>0</v>
      </c>
      <c r="S1028" s="2">
        <f t="shared" ref="S1028:S1091" si="229">R1028+S1027</f>
        <v>0</v>
      </c>
      <c r="T1028" s="2">
        <f t="shared" ref="T1028:T1091" si="230">IF(S1028=S1027,0,S1028)</f>
        <v>0</v>
      </c>
      <c r="U1028" s="2">
        <f t="shared" si="226"/>
        <v>0</v>
      </c>
      <c r="V1028" s="2">
        <f t="shared" si="227"/>
        <v>0</v>
      </c>
      <c r="W1028" s="9">
        <f t="shared" si="228"/>
        <v>0</v>
      </c>
      <c r="X1028" s="221"/>
      <c r="Y1028" s="276"/>
      <c r="Z1028" s="207"/>
      <c r="AA1028" s="203"/>
      <c r="AB1028" s="206"/>
      <c r="AC1028" s="198"/>
      <c r="AD1028" s="198"/>
      <c r="AE1028" s="198"/>
      <c r="AF1028" s="198"/>
      <c r="AG1028" s="216"/>
      <c r="AH1028" s="199"/>
      <c r="AI1028" s="197"/>
      <c r="AJ1028" s="197"/>
      <c r="AK1028" s="113"/>
      <c r="AL1028" s="113"/>
      <c r="AM1028" s="113"/>
      <c r="AN1028" s="2">
        <f t="shared" ref="AN1028:AN1091" si="231">AI1028*AH1028</f>
        <v>0</v>
      </c>
      <c r="AO1028" s="2">
        <f t="shared" ref="AO1028:AO1091" si="232">AJ1028*AH1028</f>
        <v>0</v>
      </c>
      <c r="AP1028" s="2">
        <f>IF(AA1028='User Input'!$C$1,1,0)</f>
        <v>0</v>
      </c>
      <c r="AQ1028" s="2">
        <f t="shared" si="220"/>
        <v>0</v>
      </c>
      <c r="AR1028" s="2">
        <f t="shared" si="221"/>
        <v>0</v>
      </c>
      <c r="AS1028" s="2">
        <f t="shared" si="222"/>
        <v>0</v>
      </c>
      <c r="AT1028" s="2">
        <f t="shared" si="223"/>
        <v>0</v>
      </c>
      <c r="AU1028" s="9">
        <f t="shared" si="224"/>
        <v>0</v>
      </c>
    </row>
    <row r="1029" spans="1:47" s="202" customFormat="1">
      <c r="A1029" s="272"/>
      <c r="B1029" s="272"/>
      <c r="C1029" s="203"/>
      <c r="D1029" s="203"/>
      <c r="E1029" s="204"/>
      <c r="F1029" s="198"/>
      <c r="G1029" s="198"/>
      <c r="H1029" s="198"/>
      <c r="I1029" s="198"/>
      <c r="J1029" s="117"/>
      <c r="K1029" s="113"/>
      <c r="L1029" s="113"/>
      <c r="M1029" s="113"/>
      <c r="N1029" s="113"/>
      <c r="O1029" s="113"/>
      <c r="P1029" s="205"/>
      <c r="Q1029" s="2">
        <f t="shared" si="225"/>
        <v>0</v>
      </c>
      <c r="R1029" s="2">
        <f>IF(D1029='User Input'!$C$1,1,0)</f>
        <v>0</v>
      </c>
      <c r="S1029" s="2">
        <f t="shared" si="229"/>
        <v>0</v>
      </c>
      <c r="T1029" s="2">
        <f t="shared" si="230"/>
        <v>0</v>
      </c>
      <c r="U1029" s="2">
        <f t="shared" si="226"/>
        <v>0</v>
      </c>
      <c r="V1029" s="2">
        <f t="shared" si="227"/>
        <v>0</v>
      </c>
      <c r="W1029" s="9">
        <f t="shared" si="228"/>
        <v>0</v>
      </c>
      <c r="X1029" s="221"/>
      <c r="Y1029" s="276"/>
      <c r="Z1029" s="207"/>
      <c r="AA1029" s="203"/>
      <c r="AB1029" s="206"/>
      <c r="AC1029" s="198"/>
      <c r="AD1029" s="198"/>
      <c r="AE1029" s="198"/>
      <c r="AF1029" s="198"/>
      <c r="AG1029" s="216"/>
      <c r="AH1029" s="199"/>
      <c r="AI1029" s="197"/>
      <c r="AJ1029" s="197"/>
      <c r="AK1029" s="113"/>
      <c r="AL1029" s="113"/>
      <c r="AM1029" s="113"/>
      <c r="AN1029" s="2">
        <f t="shared" si="231"/>
        <v>0</v>
      </c>
      <c r="AO1029" s="2">
        <f t="shared" si="232"/>
        <v>0</v>
      </c>
      <c r="AP1029" s="2">
        <f>IF(AA1029='User Input'!$C$1,1,0)</f>
        <v>0</v>
      </c>
      <c r="AQ1029" s="2">
        <f t="shared" si="220"/>
        <v>0</v>
      </c>
      <c r="AR1029" s="2">
        <f t="shared" si="221"/>
        <v>0</v>
      </c>
      <c r="AS1029" s="2">
        <f t="shared" si="222"/>
        <v>0</v>
      </c>
      <c r="AT1029" s="2">
        <f t="shared" si="223"/>
        <v>0</v>
      </c>
      <c r="AU1029" s="9">
        <f t="shared" si="224"/>
        <v>0</v>
      </c>
    </row>
    <row r="1030" spans="1:47" s="202" customFormat="1">
      <c r="A1030" s="272"/>
      <c r="B1030" s="272"/>
      <c r="C1030" s="203"/>
      <c r="D1030" s="203"/>
      <c r="E1030" s="204"/>
      <c r="F1030" s="198"/>
      <c r="G1030" s="198"/>
      <c r="H1030" s="198"/>
      <c r="I1030" s="198"/>
      <c r="J1030" s="117"/>
      <c r="K1030" s="113"/>
      <c r="L1030" s="113"/>
      <c r="M1030" s="113"/>
      <c r="N1030" s="113"/>
      <c r="O1030" s="113"/>
      <c r="P1030" s="205"/>
      <c r="Q1030" s="2">
        <f t="shared" si="225"/>
        <v>0</v>
      </c>
      <c r="R1030" s="2">
        <f>IF(D1030='User Input'!$C$1,1,0)</f>
        <v>0</v>
      </c>
      <c r="S1030" s="2">
        <f t="shared" si="229"/>
        <v>0</v>
      </c>
      <c r="T1030" s="2">
        <f t="shared" si="230"/>
        <v>0</v>
      </c>
      <c r="U1030" s="2">
        <f t="shared" si="226"/>
        <v>0</v>
      </c>
      <c r="V1030" s="2">
        <f t="shared" si="227"/>
        <v>0</v>
      </c>
      <c r="W1030" s="9">
        <f t="shared" si="228"/>
        <v>0</v>
      </c>
      <c r="X1030" s="221"/>
      <c r="Y1030" s="276"/>
      <c r="Z1030" s="207"/>
      <c r="AA1030" s="203"/>
      <c r="AB1030" s="206"/>
      <c r="AC1030" s="198"/>
      <c r="AD1030" s="198"/>
      <c r="AE1030" s="198"/>
      <c r="AF1030" s="198"/>
      <c r="AG1030" s="216"/>
      <c r="AH1030" s="199"/>
      <c r="AI1030" s="197"/>
      <c r="AJ1030" s="197"/>
      <c r="AK1030" s="113"/>
      <c r="AL1030" s="113"/>
      <c r="AM1030" s="113"/>
      <c r="AN1030" s="2">
        <f t="shared" si="231"/>
        <v>0</v>
      </c>
      <c r="AO1030" s="2">
        <f t="shared" si="232"/>
        <v>0</v>
      </c>
      <c r="AP1030" s="2">
        <f>IF(AA1030='User Input'!$C$1,1,0)</f>
        <v>0</v>
      </c>
      <c r="AQ1030" s="2">
        <f t="shared" si="220"/>
        <v>0</v>
      </c>
      <c r="AR1030" s="2">
        <f t="shared" si="221"/>
        <v>0</v>
      </c>
      <c r="AS1030" s="2">
        <f t="shared" si="222"/>
        <v>0</v>
      </c>
      <c r="AT1030" s="2">
        <f t="shared" si="223"/>
        <v>0</v>
      </c>
      <c r="AU1030" s="9">
        <f t="shared" si="224"/>
        <v>0</v>
      </c>
    </row>
    <row r="1031" spans="1:47" s="202" customFormat="1">
      <c r="A1031" s="272"/>
      <c r="B1031" s="272"/>
      <c r="C1031" s="203"/>
      <c r="D1031" s="203"/>
      <c r="E1031" s="204"/>
      <c r="F1031" s="198"/>
      <c r="G1031" s="198"/>
      <c r="H1031" s="198"/>
      <c r="I1031" s="198"/>
      <c r="J1031" s="117"/>
      <c r="K1031" s="113"/>
      <c r="L1031" s="113"/>
      <c r="M1031" s="113"/>
      <c r="N1031" s="113"/>
      <c r="O1031" s="113"/>
      <c r="P1031" s="205"/>
      <c r="Q1031" s="2">
        <f t="shared" si="225"/>
        <v>0</v>
      </c>
      <c r="R1031" s="2">
        <f>IF(D1031='User Input'!$C$1,1,0)</f>
        <v>0</v>
      </c>
      <c r="S1031" s="2">
        <f t="shared" si="229"/>
        <v>0</v>
      </c>
      <c r="T1031" s="2">
        <f t="shared" si="230"/>
        <v>0</v>
      </c>
      <c r="U1031" s="2">
        <f t="shared" si="226"/>
        <v>0</v>
      </c>
      <c r="V1031" s="2">
        <f t="shared" si="227"/>
        <v>0</v>
      </c>
      <c r="W1031" s="9">
        <f t="shared" si="228"/>
        <v>0</v>
      </c>
      <c r="X1031" s="221"/>
      <c r="Y1031" s="276"/>
      <c r="Z1031" s="207"/>
      <c r="AA1031" s="203"/>
      <c r="AB1031" s="206"/>
      <c r="AC1031" s="198"/>
      <c r="AD1031" s="198"/>
      <c r="AE1031" s="198"/>
      <c r="AF1031" s="198"/>
      <c r="AG1031" s="216"/>
      <c r="AH1031" s="199"/>
      <c r="AI1031" s="197"/>
      <c r="AJ1031" s="197"/>
      <c r="AK1031" s="113"/>
      <c r="AL1031" s="113"/>
      <c r="AM1031" s="113"/>
      <c r="AN1031" s="2">
        <f t="shared" si="231"/>
        <v>0</v>
      </c>
      <c r="AO1031" s="2">
        <f t="shared" si="232"/>
        <v>0</v>
      </c>
      <c r="AP1031" s="2">
        <f>IF(AA1031='User Input'!$C$1,1,0)</f>
        <v>0</v>
      </c>
      <c r="AQ1031" s="2">
        <f t="shared" si="220"/>
        <v>0</v>
      </c>
      <c r="AR1031" s="2">
        <f t="shared" si="221"/>
        <v>0</v>
      </c>
      <c r="AS1031" s="2">
        <f t="shared" si="222"/>
        <v>0</v>
      </c>
      <c r="AT1031" s="2">
        <f t="shared" si="223"/>
        <v>0</v>
      </c>
      <c r="AU1031" s="9">
        <f t="shared" si="224"/>
        <v>0</v>
      </c>
    </row>
    <row r="1032" spans="1:47" s="202" customFormat="1">
      <c r="A1032" s="272"/>
      <c r="B1032" s="272"/>
      <c r="C1032" s="203"/>
      <c r="D1032" s="203"/>
      <c r="E1032" s="204"/>
      <c r="F1032" s="198"/>
      <c r="G1032" s="198"/>
      <c r="H1032" s="198"/>
      <c r="I1032" s="198"/>
      <c r="J1032" s="117"/>
      <c r="K1032" s="113"/>
      <c r="L1032" s="113"/>
      <c r="M1032" s="113"/>
      <c r="N1032" s="113"/>
      <c r="O1032" s="113"/>
      <c r="P1032" s="205"/>
      <c r="Q1032" s="2">
        <f t="shared" si="225"/>
        <v>0</v>
      </c>
      <c r="R1032" s="2">
        <f>IF(D1032='User Input'!$C$1,1,0)</f>
        <v>0</v>
      </c>
      <c r="S1032" s="2">
        <f t="shared" si="229"/>
        <v>0</v>
      </c>
      <c r="T1032" s="2">
        <f t="shared" si="230"/>
        <v>0</v>
      </c>
      <c r="U1032" s="2">
        <f t="shared" si="226"/>
        <v>0</v>
      </c>
      <c r="V1032" s="2">
        <f t="shared" si="227"/>
        <v>0</v>
      </c>
      <c r="W1032" s="9">
        <f t="shared" si="228"/>
        <v>0</v>
      </c>
      <c r="X1032" s="221"/>
      <c r="Y1032" s="276"/>
      <c r="Z1032" s="207"/>
      <c r="AA1032" s="203"/>
      <c r="AB1032" s="206"/>
      <c r="AC1032" s="198"/>
      <c r="AD1032" s="198"/>
      <c r="AE1032" s="198"/>
      <c r="AF1032" s="198"/>
      <c r="AG1032" s="216"/>
      <c r="AH1032" s="199"/>
      <c r="AI1032" s="197"/>
      <c r="AJ1032" s="197"/>
      <c r="AK1032" s="113"/>
      <c r="AL1032" s="113"/>
      <c r="AM1032" s="113"/>
      <c r="AN1032" s="2">
        <f t="shared" si="231"/>
        <v>0</v>
      </c>
      <c r="AO1032" s="2">
        <f t="shared" si="232"/>
        <v>0</v>
      </c>
      <c r="AP1032" s="2">
        <f>IF(AA1032='User Input'!$C$1,1,0)</f>
        <v>0</v>
      </c>
      <c r="AQ1032" s="2">
        <f t="shared" si="220"/>
        <v>0</v>
      </c>
      <c r="AR1032" s="2">
        <f t="shared" si="221"/>
        <v>0</v>
      </c>
      <c r="AS1032" s="2">
        <f t="shared" si="222"/>
        <v>0</v>
      </c>
      <c r="AT1032" s="2">
        <f t="shared" si="223"/>
        <v>0</v>
      </c>
      <c r="AU1032" s="9">
        <f t="shared" si="224"/>
        <v>0</v>
      </c>
    </row>
    <row r="1033" spans="1:47" s="202" customFormat="1">
      <c r="A1033" s="272"/>
      <c r="B1033" s="272"/>
      <c r="C1033" s="203"/>
      <c r="D1033" s="203"/>
      <c r="E1033" s="204"/>
      <c r="F1033" s="198"/>
      <c r="G1033" s="198"/>
      <c r="H1033" s="198"/>
      <c r="I1033" s="198"/>
      <c r="J1033" s="117"/>
      <c r="K1033" s="113"/>
      <c r="L1033" s="113"/>
      <c r="M1033" s="113"/>
      <c r="N1033" s="113"/>
      <c r="O1033" s="113"/>
      <c r="P1033" s="205"/>
      <c r="Q1033" s="2">
        <f t="shared" si="225"/>
        <v>0</v>
      </c>
      <c r="R1033" s="2">
        <f>IF(D1033='User Input'!$C$1,1,0)</f>
        <v>0</v>
      </c>
      <c r="S1033" s="2">
        <f t="shared" si="229"/>
        <v>0</v>
      </c>
      <c r="T1033" s="2">
        <f t="shared" si="230"/>
        <v>0</v>
      </c>
      <c r="U1033" s="2">
        <f t="shared" si="226"/>
        <v>0</v>
      </c>
      <c r="V1033" s="2">
        <f t="shared" si="227"/>
        <v>0</v>
      </c>
      <c r="W1033" s="9">
        <f t="shared" si="228"/>
        <v>0</v>
      </c>
      <c r="X1033" s="221"/>
      <c r="Y1033" s="276"/>
      <c r="Z1033" s="207"/>
      <c r="AA1033" s="203"/>
      <c r="AB1033" s="206"/>
      <c r="AC1033" s="198"/>
      <c r="AD1033" s="198"/>
      <c r="AE1033" s="198"/>
      <c r="AF1033" s="198"/>
      <c r="AG1033" s="216"/>
      <c r="AH1033" s="199"/>
      <c r="AI1033" s="197"/>
      <c r="AJ1033" s="197"/>
      <c r="AK1033" s="113"/>
      <c r="AL1033" s="113"/>
      <c r="AM1033" s="113"/>
      <c r="AN1033" s="2">
        <f t="shared" si="231"/>
        <v>0</v>
      </c>
      <c r="AO1033" s="2">
        <f t="shared" si="232"/>
        <v>0</v>
      </c>
      <c r="AP1033" s="2">
        <f>IF(AA1033='User Input'!$C$1,1,0)</f>
        <v>0</v>
      </c>
      <c r="AQ1033" s="2">
        <f t="shared" si="220"/>
        <v>0</v>
      </c>
      <c r="AR1033" s="2">
        <f t="shared" si="221"/>
        <v>0</v>
      </c>
      <c r="AS1033" s="2">
        <f t="shared" si="222"/>
        <v>0</v>
      </c>
      <c r="AT1033" s="2">
        <f t="shared" si="223"/>
        <v>0</v>
      </c>
      <c r="AU1033" s="9">
        <f t="shared" si="224"/>
        <v>0</v>
      </c>
    </row>
    <row r="1034" spans="1:47" s="202" customFormat="1">
      <c r="A1034" s="272"/>
      <c r="B1034" s="272"/>
      <c r="C1034" s="203"/>
      <c r="D1034" s="203"/>
      <c r="E1034" s="204"/>
      <c r="F1034" s="198"/>
      <c r="G1034" s="198"/>
      <c r="H1034" s="198"/>
      <c r="I1034" s="198"/>
      <c r="J1034" s="117"/>
      <c r="K1034" s="113"/>
      <c r="L1034" s="113"/>
      <c r="M1034" s="113"/>
      <c r="N1034" s="113"/>
      <c r="O1034" s="113"/>
      <c r="P1034" s="205"/>
      <c r="Q1034" s="2">
        <f t="shared" si="225"/>
        <v>0</v>
      </c>
      <c r="R1034" s="2">
        <f>IF(D1034='User Input'!$C$1,1,0)</f>
        <v>0</v>
      </c>
      <c r="S1034" s="2">
        <f t="shared" si="229"/>
        <v>0</v>
      </c>
      <c r="T1034" s="2">
        <f t="shared" si="230"/>
        <v>0</v>
      </c>
      <c r="U1034" s="2">
        <f t="shared" si="226"/>
        <v>0</v>
      </c>
      <c r="V1034" s="2">
        <f t="shared" si="227"/>
        <v>0</v>
      </c>
      <c r="W1034" s="9">
        <f t="shared" si="228"/>
        <v>0</v>
      </c>
      <c r="X1034" s="221"/>
      <c r="Y1034" s="276"/>
      <c r="Z1034" s="207"/>
      <c r="AA1034" s="203"/>
      <c r="AB1034" s="206"/>
      <c r="AC1034" s="198"/>
      <c r="AD1034" s="198"/>
      <c r="AE1034" s="198"/>
      <c r="AF1034" s="198"/>
      <c r="AG1034" s="216"/>
      <c r="AH1034" s="199"/>
      <c r="AI1034" s="197"/>
      <c r="AJ1034" s="197"/>
      <c r="AK1034" s="113"/>
      <c r="AL1034" s="113"/>
      <c r="AM1034" s="113"/>
      <c r="AN1034" s="2">
        <f t="shared" si="231"/>
        <v>0</v>
      </c>
      <c r="AO1034" s="2">
        <f t="shared" si="232"/>
        <v>0</v>
      </c>
      <c r="AP1034" s="2">
        <f>IF(AA1034='User Input'!$C$1,1,0)</f>
        <v>0</v>
      </c>
      <c r="AQ1034" s="2">
        <f t="shared" si="220"/>
        <v>0</v>
      </c>
      <c r="AR1034" s="2">
        <f t="shared" si="221"/>
        <v>0</v>
      </c>
      <c r="AS1034" s="2">
        <f t="shared" si="222"/>
        <v>0</v>
      </c>
      <c r="AT1034" s="2">
        <f t="shared" si="223"/>
        <v>0</v>
      </c>
      <c r="AU1034" s="9">
        <f t="shared" si="224"/>
        <v>0</v>
      </c>
    </row>
    <row r="1035" spans="1:47" s="202" customFormat="1">
      <c r="A1035" s="272"/>
      <c r="B1035" s="272"/>
      <c r="C1035" s="203"/>
      <c r="D1035" s="203"/>
      <c r="E1035" s="204"/>
      <c r="F1035" s="198"/>
      <c r="G1035" s="198"/>
      <c r="H1035" s="198"/>
      <c r="I1035" s="198"/>
      <c r="J1035" s="117"/>
      <c r="K1035" s="113"/>
      <c r="L1035" s="113"/>
      <c r="M1035" s="113"/>
      <c r="N1035" s="113"/>
      <c r="O1035" s="113"/>
      <c r="P1035" s="205"/>
      <c r="Q1035" s="2">
        <f t="shared" si="225"/>
        <v>0</v>
      </c>
      <c r="R1035" s="2">
        <f>IF(D1035='User Input'!$C$1,1,0)</f>
        <v>0</v>
      </c>
      <c r="S1035" s="2">
        <f t="shared" si="229"/>
        <v>0</v>
      </c>
      <c r="T1035" s="2">
        <f t="shared" si="230"/>
        <v>0</v>
      </c>
      <c r="U1035" s="2">
        <f t="shared" si="226"/>
        <v>0</v>
      </c>
      <c r="V1035" s="2">
        <f t="shared" si="227"/>
        <v>0</v>
      </c>
      <c r="W1035" s="9">
        <f t="shared" si="228"/>
        <v>0</v>
      </c>
      <c r="X1035" s="221"/>
      <c r="Y1035" s="276"/>
      <c r="Z1035" s="207"/>
      <c r="AA1035" s="203"/>
      <c r="AB1035" s="206"/>
      <c r="AC1035" s="198"/>
      <c r="AD1035" s="198"/>
      <c r="AE1035" s="198"/>
      <c r="AF1035" s="198"/>
      <c r="AG1035" s="216"/>
      <c r="AH1035" s="199"/>
      <c r="AI1035" s="197"/>
      <c r="AJ1035" s="197"/>
      <c r="AK1035" s="113"/>
      <c r="AL1035" s="113"/>
      <c r="AM1035" s="113"/>
      <c r="AN1035" s="2">
        <f t="shared" si="231"/>
        <v>0</v>
      </c>
      <c r="AO1035" s="2">
        <f t="shared" si="232"/>
        <v>0</v>
      </c>
      <c r="AP1035" s="2">
        <f>IF(AA1035='User Input'!$C$1,1,0)</f>
        <v>0</v>
      </c>
      <c r="AQ1035" s="2">
        <f t="shared" si="220"/>
        <v>0</v>
      </c>
      <c r="AR1035" s="2">
        <f t="shared" si="221"/>
        <v>0</v>
      </c>
      <c r="AS1035" s="2">
        <f t="shared" si="222"/>
        <v>0</v>
      </c>
      <c r="AT1035" s="2">
        <f t="shared" si="223"/>
        <v>0</v>
      </c>
      <c r="AU1035" s="9">
        <f t="shared" si="224"/>
        <v>0</v>
      </c>
    </row>
    <row r="1036" spans="1:47" s="202" customFormat="1">
      <c r="A1036" s="272"/>
      <c r="B1036" s="272"/>
      <c r="C1036" s="203"/>
      <c r="D1036" s="203"/>
      <c r="E1036" s="204"/>
      <c r="F1036" s="198"/>
      <c r="G1036" s="198"/>
      <c r="H1036" s="198"/>
      <c r="I1036" s="198"/>
      <c r="J1036" s="117"/>
      <c r="K1036" s="113"/>
      <c r="L1036" s="113"/>
      <c r="M1036" s="113"/>
      <c r="N1036" s="113"/>
      <c r="O1036" s="113"/>
      <c r="P1036" s="205"/>
      <c r="Q1036" s="2">
        <f t="shared" si="225"/>
        <v>0</v>
      </c>
      <c r="R1036" s="2">
        <f>IF(D1036='User Input'!$C$1,1,0)</f>
        <v>0</v>
      </c>
      <c r="S1036" s="2">
        <f t="shared" si="229"/>
        <v>0</v>
      </c>
      <c r="T1036" s="2">
        <f t="shared" si="230"/>
        <v>0</v>
      </c>
      <c r="U1036" s="2">
        <f t="shared" si="226"/>
        <v>0</v>
      </c>
      <c r="V1036" s="2">
        <f t="shared" si="227"/>
        <v>0</v>
      </c>
      <c r="W1036" s="9">
        <f t="shared" si="228"/>
        <v>0</v>
      </c>
      <c r="X1036" s="221"/>
      <c r="Y1036" s="276"/>
      <c r="Z1036" s="207"/>
      <c r="AA1036" s="203"/>
      <c r="AB1036" s="206"/>
      <c r="AC1036" s="198"/>
      <c r="AD1036" s="198"/>
      <c r="AE1036" s="198"/>
      <c r="AF1036" s="198"/>
      <c r="AG1036" s="216"/>
      <c r="AH1036" s="199"/>
      <c r="AI1036" s="197"/>
      <c r="AJ1036" s="197"/>
      <c r="AK1036" s="113"/>
      <c r="AL1036" s="113"/>
      <c r="AM1036" s="113"/>
      <c r="AN1036" s="2">
        <f t="shared" si="231"/>
        <v>0</v>
      </c>
      <c r="AO1036" s="2">
        <f t="shared" si="232"/>
        <v>0</v>
      </c>
      <c r="AP1036" s="2">
        <f>IF(AA1036='User Input'!$C$1,1,0)</f>
        <v>0</v>
      </c>
      <c r="AQ1036" s="2">
        <f t="shared" si="220"/>
        <v>0</v>
      </c>
      <c r="AR1036" s="2">
        <f t="shared" si="221"/>
        <v>0</v>
      </c>
      <c r="AS1036" s="2">
        <f t="shared" si="222"/>
        <v>0</v>
      </c>
      <c r="AT1036" s="2">
        <f t="shared" si="223"/>
        <v>0</v>
      </c>
      <c r="AU1036" s="9">
        <f t="shared" si="224"/>
        <v>0</v>
      </c>
    </row>
    <row r="1037" spans="1:47" s="202" customFormat="1">
      <c r="A1037" s="272"/>
      <c r="B1037" s="272"/>
      <c r="C1037" s="203"/>
      <c r="D1037" s="203"/>
      <c r="E1037" s="204"/>
      <c r="F1037" s="198"/>
      <c r="G1037" s="198"/>
      <c r="H1037" s="198"/>
      <c r="I1037" s="198"/>
      <c r="J1037" s="117"/>
      <c r="K1037" s="113"/>
      <c r="L1037" s="113"/>
      <c r="M1037" s="113"/>
      <c r="N1037" s="113"/>
      <c r="O1037" s="113"/>
      <c r="P1037" s="205"/>
      <c r="Q1037" s="2">
        <f t="shared" si="225"/>
        <v>0</v>
      </c>
      <c r="R1037" s="2">
        <f>IF(D1037='User Input'!$C$1,1,0)</f>
        <v>0</v>
      </c>
      <c r="S1037" s="2">
        <f t="shared" si="229"/>
        <v>0</v>
      </c>
      <c r="T1037" s="2">
        <f t="shared" si="230"/>
        <v>0</v>
      </c>
      <c r="U1037" s="2">
        <f t="shared" si="226"/>
        <v>0</v>
      </c>
      <c r="V1037" s="2">
        <f t="shared" si="227"/>
        <v>0</v>
      </c>
      <c r="W1037" s="9">
        <f t="shared" si="228"/>
        <v>0</v>
      </c>
      <c r="X1037" s="221"/>
      <c r="Y1037" s="276"/>
      <c r="Z1037" s="207"/>
      <c r="AA1037" s="203"/>
      <c r="AB1037" s="206"/>
      <c r="AC1037" s="198"/>
      <c r="AD1037" s="198"/>
      <c r="AE1037" s="198"/>
      <c r="AF1037" s="198"/>
      <c r="AG1037" s="216"/>
      <c r="AH1037" s="199"/>
      <c r="AI1037" s="197"/>
      <c r="AJ1037" s="197"/>
      <c r="AK1037" s="113"/>
      <c r="AL1037" s="113"/>
      <c r="AM1037" s="113"/>
      <c r="AN1037" s="2">
        <f t="shared" si="231"/>
        <v>0</v>
      </c>
      <c r="AO1037" s="2">
        <f t="shared" si="232"/>
        <v>0</v>
      </c>
      <c r="AP1037" s="2">
        <f>IF(AA1037='User Input'!$C$1,1,0)</f>
        <v>0</v>
      </c>
      <c r="AQ1037" s="2">
        <f t="shared" si="220"/>
        <v>0</v>
      </c>
      <c r="AR1037" s="2">
        <f t="shared" si="221"/>
        <v>0</v>
      </c>
      <c r="AS1037" s="2">
        <f t="shared" si="222"/>
        <v>0</v>
      </c>
      <c r="AT1037" s="2">
        <f t="shared" si="223"/>
        <v>0</v>
      </c>
      <c r="AU1037" s="9">
        <f t="shared" si="224"/>
        <v>0</v>
      </c>
    </row>
    <row r="1038" spans="1:47" s="202" customFormat="1">
      <c r="A1038" s="272"/>
      <c r="B1038" s="272"/>
      <c r="C1038" s="203"/>
      <c r="D1038" s="203"/>
      <c r="E1038" s="204"/>
      <c r="F1038" s="198"/>
      <c r="G1038" s="198"/>
      <c r="H1038" s="198"/>
      <c r="I1038" s="198"/>
      <c r="J1038" s="117"/>
      <c r="K1038" s="113"/>
      <c r="L1038" s="113"/>
      <c r="M1038" s="113"/>
      <c r="N1038" s="113"/>
      <c r="O1038" s="113"/>
      <c r="P1038" s="205"/>
      <c r="Q1038" s="2">
        <f t="shared" si="225"/>
        <v>0</v>
      </c>
      <c r="R1038" s="2">
        <f>IF(D1038='User Input'!$C$1,1,0)</f>
        <v>0</v>
      </c>
      <c r="S1038" s="2">
        <f t="shared" si="229"/>
        <v>0</v>
      </c>
      <c r="T1038" s="2">
        <f t="shared" si="230"/>
        <v>0</v>
      </c>
      <c r="U1038" s="2">
        <f t="shared" si="226"/>
        <v>0</v>
      </c>
      <c r="V1038" s="2">
        <f t="shared" si="227"/>
        <v>0</v>
      </c>
      <c r="W1038" s="9">
        <f t="shared" si="228"/>
        <v>0</v>
      </c>
      <c r="X1038" s="221"/>
      <c r="Y1038" s="276"/>
      <c r="Z1038" s="207"/>
      <c r="AA1038" s="203"/>
      <c r="AB1038" s="206"/>
      <c r="AC1038" s="198"/>
      <c r="AD1038" s="198"/>
      <c r="AE1038" s="198"/>
      <c r="AF1038" s="198"/>
      <c r="AG1038" s="216"/>
      <c r="AH1038" s="199"/>
      <c r="AI1038" s="197"/>
      <c r="AJ1038" s="197"/>
      <c r="AK1038" s="113"/>
      <c r="AL1038" s="113"/>
      <c r="AM1038" s="113"/>
      <c r="AN1038" s="2">
        <f t="shared" si="231"/>
        <v>0</v>
      </c>
      <c r="AO1038" s="2">
        <f t="shared" si="232"/>
        <v>0</v>
      </c>
      <c r="AP1038" s="2">
        <f>IF(AA1038='User Input'!$C$1,1,0)</f>
        <v>0</v>
      </c>
      <c r="AQ1038" s="2">
        <f t="shared" si="220"/>
        <v>0</v>
      </c>
      <c r="AR1038" s="2">
        <f t="shared" si="221"/>
        <v>0</v>
      </c>
      <c r="AS1038" s="2">
        <f t="shared" si="222"/>
        <v>0</v>
      </c>
      <c r="AT1038" s="2">
        <f t="shared" si="223"/>
        <v>0</v>
      </c>
      <c r="AU1038" s="9">
        <f t="shared" si="224"/>
        <v>0</v>
      </c>
    </row>
    <row r="1039" spans="1:47" s="202" customFormat="1">
      <c r="A1039" s="272"/>
      <c r="B1039" s="272"/>
      <c r="C1039" s="203"/>
      <c r="D1039" s="203"/>
      <c r="E1039" s="204"/>
      <c r="F1039" s="198"/>
      <c r="G1039" s="198"/>
      <c r="H1039" s="198"/>
      <c r="I1039" s="198"/>
      <c r="J1039" s="117"/>
      <c r="K1039" s="113"/>
      <c r="L1039" s="113"/>
      <c r="M1039" s="113"/>
      <c r="N1039" s="113"/>
      <c r="O1039" s="113"/>
      <c r="P1039" s="205"/>
      <c r="Q1039" s="2">
        <f t="shared" si="225"/>
        <v>0</v>
      </c>
      <c r="R1039" s="2">
        <f>IF(D1039='User Input'!$C$1,1,0)</f>
        <v>0</v>
      </c>
      <c r="S1039" s="2">
        <f t="shared" si="229"/>
        <v>0</v>
      </c>
      <c r="T1039" s="2">
        <f t="shared" si="230"/>
        <v>0</v>
      </c>
      <c r="U1039" s="2">
        <f t="shared" si="226"/>
        <v>0</v>
      </c>
      <c r="V1039" s="2">
        <f t="shared" si="227"/>
        <v>0</v>
      </c>
      <c r="W1039" s="9">
        <f t="shared" si="228"/>
        <v>0</v>
      </c>
      <c r="X1039" s="221"/>
      <c r="Y1039" s="276"/>
      <c r="Z1039" s="207"/>
      <c r="AA1039" s="203"/>
      <c r="AB1039" s="206"/>
      <c r="AC1039" s="198"/>
      <c r="AD1039" s="198"/>
      <c r="AE1039" s="198"/>
      <c r="AF1039" s="198"/>
      <c r="AG1039" s="216"/>
      <c r="AH1039" s="199"/>
      <c r="AI1039" s="197"/>
      <c r="AJ1039" s="197"/>
      <c r="AK1039" s="113"/>
      <c r="AL1039" s="113"/>
      <c r="AM1039" s="113"/>
      <c r="AN1039" s="2">
        <f t="shared" si="231"/>
        <v>0</v>
      </c>
      <c r="AO1039" s="2">
        <f t="shared" si="232"/>
        <v>0</v>
      </c>
      <c r="AP1039" s="2">
        <f>IF(AA1039='User Input'!$C$1,1,0)</f>
        <v>0</v>
      </c>
      <c r="AQ1039" s="2">
        <f t="shared" si="220"/>
        <v>0</v>
      </c>
      <c r="AR1039" s="2">
        <f t="shared" si="221"/>
        <v>0</v>
      </c>
      <c r="AS1039" s="2">
        <f t="shared" si="222"/>
        <v>0</v>
      </c>
      <c r="AT1039" s="2">
        <f t="shared" si="223"/>
        <v>0</v>
      </c>
      <c r="AU1039" s="9">
        <f t="shared" si="224"/>
        <v>0</v>
      </c>
    </row>
    <row r="1040" spans="1:47" s="202" customFormat="1">
      <c r="A1040" s="272"/>
      <c r="B1040" s="272"/>
      <c r="C1040" s="203"/>
      <c r="D1040" s="203"/>
      <c r="E1040" s="204"/>
      <c r="F1040" s="198"/>
      <c r="G1040" s="198"/>
      <c r="H1040" s="198"/>
      <c r="I1040" s="198"/>
      <c r="J1040" s="117"/>
      <c r="K1040" s="113"/>
      <c r="L1040" s="113"/>
      <c r="M1040" s="113"/>
      <c r="N1040" s="113"/>
      <c r="O1040" s="113"/>
      <c r="P1040" s="205"/>
      <c r="Q1040" s="2">
        <f t="shared" si="225"/>
        <v>0</v>
      </c>
      <c r="R1040" s="2">
        <f>IF(D1040='User Input'!$C$1,1,0)</f>
        <v>0</v>
      </c>
      <c r="S1040" s="2">
        <f t="shared" si="229"/>
        <v>0</v>
      </c>
      <c r="T1040" s="2">
        <f t="shared" si="230"/>
        <v>0</v>
      </c>
      <c r="U1040" s="2">
        <f t="shared" si="226"/>
        <v>0</v>
      </c>
      <c r="V1040" s="2">
        <f t="shared" si="227"/>
        <v>0</v>
      </c>
      <c r="W1040" s="9">
        <f t="shared" si="228"/>
        <v>0</v>
      </c>
      <c r="X1040" s="221"/>
      <c r="Y1040" s="276"/>
      <c r="Z1040" s="207"/>
      <c r="AA1040" s="203"/>
      <c r="AB1040" s="206"/>
      <c r="AC1040" s="198"/>
      <c r="AD1040" s="198"/>
      <c r="AE1040" s="198"/>
      <c r="AF1040" s="198"/>
      <c r="AG1040" s="216"/>
      <c r="AH1040" s="199"/>
      <c r="AI1040" s="197"/>
      <c r="AJ1040" s="197"/>
      <c r="AK1040" s="113"/>
      <c r="AL1040" s="113"/>
      <c r="AM1040" s="113"/>
      <c r="AN1040" s="2">
        <f t="shared" si="231"/>
        <v>0</v>
      </c>
      <c r="AO1040" s="2">
        <f t="shared" si="232"/>
        <v>0</v>
      </c>
      <c r="AP1040" s="2">
        <f>IF(AA1040='User Input'!$C$1,1,0)</f>
        <v>0</v>
      </c>
      <c r="AQ1040" s="2">
        <f t="shared" si="220"/>
        <v>0</v>
      </c>
      <c r="AR1040" s="2">
        <f t="shared" si="221"/>
        <v>0</v>
      </c>
      <c r="AS1040" s="2">
        <f t="shared" si="222"/>
        <v>0</v>
      </c>
      <c r="AT1040" s="2">
        <f t="shared" si="223"/>
        <v>0</v>
      </c>
      <c r="AU1040" s="9">
        <f t="shared" si="224"/>
        <v>0</v>
      </c>
    </row>
    <row r="1041" spans="1:47" s="202" customFormat="1">
      <c r="A1041" s="272"/>
      <c r="B1041" s="272"/>
      <c r="C1041" s="203"/>
      <c r="D1041" s="203"/>
      <c r="E1041" s="204"/>
      <c r="F1041" s="198"/>
      <c r="G1041" s="198"/>
      <c r="H1041" s="198"/>
      <c r="I1041" s="198"/>
      <c r="J1041" s="117"/>
      <c r="K1041" s="113"/>
      <c r="L1041" s="113"/>
      <c r="M1041" s="113"/>
      <c r="N1041" s="113"/>
      <c r="O1041" s="113"/>
      <c r="P1041" s="205"/>
      <c r="Q1041" s="2">
        <f t="shared" si="225"/>
        <v>0</v>
      </c>
      <c r="R1041" s="2">
        <f>IF(D1041='User Input'!$C$1,1,0)</f>
        <v>0</v>
      </c>
      <c r="S1041" s="2">
        <f t="shared" si="229"/>
        <v>0</v>
      </c>
      <c r="T1041" s="2">
        <f t="shared" si="230"/>
        <v>0</v>
      </c>
      <c r="U1041" s="2">
        <f t="shared" si="226"/>
        <v>0</v>
      </c>
      <c r="V1041" s="2">
        <f t="shared" si="227"/>
        <v>0</v>
      </c>
      <c r="W1041" s="9">
        <f t="shared" si="228"/>
        <v>0</v>
      </c>
      <c r="X1041" s="221"/>
      <c r="Y1041" s="276"/>
      <c r="Z1041" s="207"/>
      <c r="AA1041" s="203"/>
      <c r="AB1041" s="206"/>
      <c r="AC1041" s="198"/>
      <c r="AD1041" s="198"/>
      <c r="AE1041" s="198"/>
      <c r="AF1041" s="198"/>
      <c r="AG1041" s="216"/>
      <c r="AH1041" s="199"/>
      <c r="AI1041" s="197"/>
      <c r="AJ1041" s="197"/>
      <c r="AK1041" s="113"/>
      <c r="AL1041" s="113"/>
      <c r="AM1041" s="113"/>
      <c r="AN1041" s="2">
        <f t="shared" si="231"/>
        <v>0</v>
      </c>
      <c r="AO1041" s="2">
        <f t="shared" si="232"/>
        <v>0</v>
      </c>
      <c r="AP1041" s="2">
        <f>IF(AA1041='User Input'!$C$1,1,0)</f>
        <v>0</v>
      </c>
      <c r="AQ1041" s="2">
        <f t="shared" si="220"/>
        <v>0</v>
      </c>
      <c r="AR1041" s="2">
        <f t="shared" si="221"/>
        <v>0</v>
      </c>
      <c r="AS1041" s="2">
        <f t="shared" si="222"/>
        <v>0</v>
      </c>
      <c r="AT1041" s="2">
        <f t="shared" si="223"/>
        <v>0</v>
      </c>
      <c r="AU1041" s="9">
        <f t="shared" si="224"/>
        <v>0</v>
      </c>
    </row>
    <row r="1042" spans="1:47" s="202" customFormat="1">
      <c r="A1042" s="272"/>
      <c r="B1042" s="272"/>
      <c r="C1042" s="203"/>
      <c r="D1042" s="203"/>
      <c r="E1042" s="204"/>
      <c r="F1042" s="198"/>
      <c r="G1042" s="198"/>
      <c r="H1042" s="198"/>
      <c r="I1042" s="198"/>
      <c r="J1042" s="117"/>
      <c r="K1042" s="113"/>
      <c r="L1042" s="113"/>
      <c r="M1042" s="113"/>
      <c r="N1042" s="113"/>
      <c r="O1042" s="113"/>
      <c r="P1042" s="205"/>
      <c r="Q1042" s="2">
        <f t="shared" si="225"/>
        <v>0</v>
      </c>
      <c r="R1042" s="2">
        <f>IF(D1042='User Input'!$C$1,1,0)</f>
        <v>0</v>
      </c>
      <c r="S1042" s="2">
        <f t="shared" si="229"/>
        <v>0</v>
      </c>
      <c r="T1042" s="2">
        <f t="shared" si="230"/>
        <v>0</v>
      </c>
      <c r="U1042" s="2">
        <f t="shared" si="226"/>
        <v>0</v>
      </c>
      <c r="V1042" s="2">
        <f t="shared" si="227"/>
        <v>0</v>
      </c>
      <c r="W1042" s="9">
        <f t="shared" si="228"/>
        <v>0</v>
      </c>
      <c r="X1042" s="221"/>
      <c r="Y1042" s="276"/>
      <c r="Z1042" s="207"/>
      <c r="AA1042" s="203"/>
      <c r="AB1042" s="206"/>
      <c r="AC1042" s="198"/>
      <c r="AD1042" s="198"/>
      <c r="AE1042" s="198"/>
      <c r="AF1042" s="198"/>
      <c r="AG1042" s="216"/>
      <c r="AH1042" s="199"/>
      <c r="AI1042" s="197"/>
      <c r="AJ1042" s="197"/>
      <c r="AK1042" s="113"/>
      <c r="AL1042" s="113"/>
      <c r="AM1042" s="113"/>
      <c r="AN1042" s="2">
        <f t="shared" si="231"/>
        <v>0</v>
      </c>
      <c r="AO1042" s="2">
        <f t="shared" si="232"/>
        <v>0</v>
      </c>
      <c r="AP1042" s="2">
        <f>IF(AA1042='User Input'!$C$1,1,0)</f>
        <v>0</v>
      </c>
      <c r="AQ1042" s="2">
        <f t="shared" si="220"/>
        <v>0</v>
      </c>
      <c r="AR1042" s="2">
        <f t="shared" si="221"/>
        <v>0</v>
      </c>
      <c r="AS1042" s="2">
        <f t="shared" si="222"/>
        <v>0</v>
      </c>
      <c r="AT1042" s="2">
        <f t="shared" si="223"/>
        <v>0</v>
      </c>
      <c r="AU1042" s="9">
        <f t="shared" si="224"/>
        <v>0</v>
      </c>
    </row>
    <row r="1043" spans="1:47" s="202" customFormat="1">
      <c r="A1043" s="272"/>
      <c r="B1043" s="272"/>
      <c r="C1043" s="203"/>
      <c r="D1043" s="203"/>
      <c r="E1043" s="204"/>
      <c r="F1043" s="198"/>
      <c r="G1043" s="198"/>
      <c r="H1043" s="198"/>
      <c r="I1043" s="198"/>
      <c r="J1043" s="117"/>
      <c r="K1043" s="113"/>
      <c r="L1043" s="113"/>
      <c r="M1043" s="113"/>
      <c r="N1043" s="113"/>
      <c r="O1043" s="113"/>
      <c r="P1043" s="205"/>
      <c r="Q1043" s="2">
        <f t="shared" si="225"/>
        <v>0</v>
      </c>
      <c r="R1043" s="2">
        <f>IF(D1043='User Input'!$C$1,1,0)</f>
        <v>0</v>
      </c>
      <c r="S1043" s="2">
        <f t="shared" si="229"/>
        <v>0</v>
      </c>
      <c r="T1043" s="2">
        <f t="shared" si="230"/>
        <v>0</v>
      </c>
      <c r="U1043" s="2">
        <f t="shared" si="226"/>
        <v>0</v>
      </c>
      <c r="V1043" s="2">
        <f t="shared" si="227"/>
        <v>0</v>
      </c>
      <c r="W1043" s="9">
        <f t="shared" si="228"/>
        <v>0</v>
      </c>
      <c r="X1043" s="221"/>
      <c r="Y1043" s="276"/>
      <c r="Z1043" s="207"/>
      <c r="AA1043" s="203"/>
      <c r="AB1043" s="206"/>
      <c r="AC1043" s="198"/>
      <c r="AD1043" s="198"/>
      <c r="AE1043" s="198"/>
      <c r="AF1043" s="198"/>
      <c r="AG1043" s="216"/>
      <c r="AH1043" s="199"/>
      <c r="AI1043" s="197"/>
      <c r="AJ1043" s="197"/>
      <c r="AK1043" s="113"/>
      <c r="AL1043" s="113"/>
      <c r="AM1043" s="113"/>
      <c r="AN1043" s="2">
        <f t="shared" si="231"/>
        <v>0</v>
      </c>
      <c r="AO1043" s="2">
        <f t="shared" si="232"/>
        <v>0</v>
      </c>
      <c r="AP1043" s="2">
        <f>IF(AA1043='User Input'!$C$1,1,0)</f>
        <v>0</v>
      </c>
      <c r="AQ1043" s="2">
        <f t="shared" si="220"/>
        <v>0</v>
      </c>
      <c r="AR1043" s="2">
        <f t="shared" si="221"/>
        <v>0</v>
      </c>
      <c r="AS1043" s="2">
        <f t="shared" si="222"/>
        <v>0</v>
      </c>
      <c r="AT1043" s="2">
        <f t="shared" si="223"/>
        <v>0</v>
      </c>
      <c r="AU1043" s="9">
        <f t="shared" si="224"/>
        <v>0</v>
      </c>
    </row>
    <row r="1044" spans="1:47" s="202" customFormat="1">
      <c r="A1044" s="272"/>
      <c r="B1044" s="272"/>
      <c r="C1044" s="203"/>
      <c r="D1044" s="203"/>
      <c r="E1044" s="204"/>
      <c r="F1044" s="198"/>
      <c r="G1044" s="198"/>
      <c r="H1044" s="198"/>
      <c r="I1044" s="198"/>
      <c r="J1044" s="117"/>
      <c r="K1044" s="113"/>
      <c r="L1044" s="113"/>
      <c r="M1044" s="113"/>
      <c r="N1044" s="113"/>
      <c r="O1044" s="113"/>
      <c r="P1044" s="205"/>
      <c r="Q1044" s="2">
        <f t="shared" si="225"/>
        <v>0</v>
      </c>
      <c r="R1044" s="2">
        <f>IF(D1044='User Input'!$C$1,1,0)</f>
        <v>0</v>
      </c>
      <c r="S1044" s="2">
        <f t="shared" si="229"/>
        <v>0</v>
      </c>
      <c r="T1044" s="2">
        <f t="shared" si="230"/>
        <v>0</v>
      </c>
      <c r="U1044" s="2">
        <f t="shared" si="226"/>
        <v>0</v>
      </c>
      <c r="V1044" s="2">
        <f t="shared" si="227"/>
        <v>0</v>
      </c>
      <c r="W1044" s="9">
        <f t="shared" si="228"/>
        <v>0</v>
      </c>
      <c r="X1044" s="221"/>
      <c r="Y1044" s="276"/>
      <c r="Z1044" s="207"/>
      <c r="AA1044" s="203"/>
      <c r="AB1044" s="206"/>
      <c r="AC1044" s="198"/>
      <c r="AD1044" s="198"/>
      <c r="AE1044" s="198"/>
      <c r="AF1044" s="198"/>
      <c r="AG1044" s="216"/>
      <c r="AH1044" s="199"/>
      <c r="AI1044" s="197"/>
      <c r="AJ1044" s="197"/>
      <c r="AK1044" s="113"/>
      <c r="AL1044" s="113"/>
      <c r="AM1044" s="113"/>
      <c r="AN1044" s="2">
        <f t="shared" si="231"/>
        <v>0</v>
      </c>
      <c r="AO1044" s="2">
        <f t="shared" si="232"/>
        <v>0</v>
      </c>
      <c r="AP1044" s="2">
        <f>IF(AA1044='User Input'!$C$1,1,0)</f>
        <v>0</v>
      </c>
      <c r="AQ1044" s="2">
        <f t="shared" si="220"/>
        <v>0</v>
      </c>
      <c r="AR1044" s="2">
        <f t="shared" si="221"/>
        <v>0</v>
      </c>
      <c r="AS1044" s="2">
        <f t="shared" si="222"/>
        <v>0</v>
      </c>
      <c r="AT1044" s="2">
        <f t="shared" si="223"/>
        <v>0</v>
      </c>
      <c r="AU1044" s="9">
        <f t="shared" si="224"/>
        <v>0</v>
      </c>
    </row>
    <row r="1045" spans="1:47" s="202" customFormat="1">
      <c r="A1045" s="272"/>
      <c r="B1045" s="272"/>
      <c r="C1045" s="203"/>
      <c r="D1045" s="203"/>
      <c r="E1045" s="204"/>
      <c r="F1045" s="198"/>
      <c r="G1045" s="198"/>
      <c r="H1045" s="198"/>
      <c r="I1045" s="198"/>
      <c r="J1045" s="117"/>
      <c r="K1045" s="113"/>
      <c r="L1045" s="113"/>
      <c r="M1045" s="113"/>
      <c r="N1045" s="113"/>
      <c r="O1045" s="113"/>
      <c r="P1045" s="205"/>
      <c r="Q1045" s="2">
        <f t="shared" si="225"/>
        <v>0</v>
      </c>
      <c r="R1045" s="2">
        <f>IF(D1045='User Input'!$C$1,1,0)</f>
        <v>0</v>
      </c>
      <c r="S1045" s="2">
        <f t="shared" si="229"/>
        <v>0</v>
      </c>
      <c r="T1045" s="2">
        <f t="shared" si="230"/>
        <v>0</v>
      </c>
      <c r="U1045" s="2">
        <f t="shared" si="226"/>
        <v>0</v>
      </c>
      <c r="V1045" s="2">
        <f t="shared" si="227"/>
        <v>0</v>
      </c>
      <c r="W1045" s="9">
        <f t="shared" si="228"/>
        <v>0</v>
      </c>
      <c r="X1045" s="221"/>
      <c r="Y1045" s="276"/>
      <c r="Z1045" s="207"/>
      <c r="AA1045" s="203"/>
      <c r="AB1045" s="206"/>
      <c r="AC1045" s="198"/>
      <c r="AD1045" s="198"/>
      <c r="AE1045" s="198"/>
      <c r="AF1045" s="198"/>
      <c r="AG1045" s="216"/>
      <c r="AH1045" s="199"/>
      <c r="AI1045" s="197"/>
      <c r="AJ1045" s="197"/>
      <c r="AK1045" s="113"/>
      <c r="AL1045" s="113"/>
      <c r="AM1045" s="113"/>
      <c r="AN1045" s="2">
        <f t="shared" si="231"/>
        <v>0</v>
      </c>
      <c r="AO1045" s="2">
        <f t="shared" si="232"/>
        <v>0</v>
      </c>
      <c r="AP1045" s="2">
        <f>IF(AA1045='User Input'!$C$1,1,0)</f>
        <v>0</v>
      </c>
      <c r="AQ1045" s="2">
        <f t="shared" si="220"/>
        <v>0</v>
      </c>
      <c r="AR1045" s="2">
        <f t="shared" si="221"/>
        <v>0</v>
      </c>
      <c r="AS1045" s="2">
        <f t="shared" si="222"/>
        <v>0</v>
      </c>
      <c r="AT1045" s="2">
        <f t="shared" si="223"/>
        <v>0</v>
      </c>
      <c r="AU1045" s="9">
        <f t="shared" si="224"/>
        <v>0</v>
      </c>
    </row>
    <row r="1046" spans="1:47" s="202" customFormat="1">
      <c r="A1046" s="272"/>
      <c r="B1046" s="272"/>
      <c r="C1046" s="203"/>
      <c r="D1046" s="203"/>
      <c r="E1046" s="204"/>
      <c r="F1046" s="198"/>
      <c r="G1046" s="198"/>
      <c r="H1046" s="198"/>
      <c r="I1046" s="198"/>
      <c r="J1046" s="117"/>
      <c r="K1046" s="113"/>
      <c r="L1046" s="113"/>
      <c r="M1046" s="113"/>
      <c r="N1046" s="113"/>
      <c r="O1046" s="113"/>
      <c r="P1046" s="205"/>
      <c r="Q1046" s="2">
        <f t="shared" si="225"/>
        <v>0</v>
      </c>
      <c r="R1046" s="2">
        <f>IF(D1046='User Input'!$C$1,1,0)</f>
        <v>0</v>
      </c>
      <c r="S1046" s="2">
        <f t="shared" si="229"/>
        <v>0</v>
      </c>
      <c r="T1046" s="2">
        <f t="shared" si="230"/>
        <v>0</v>
      </c>
      <c r="U1046" s="2">
        <f t="shared" si="226"/>
        <v>0</v>
      </c>
      <c r="V1046" s="2">
        <f t="shared" si="227"/>
        <v>0</v>
      </c>
      <c r="W1046" s="9">
        <f t="shared" si="228"/>
        <v>0</v>
      </c>
      <c r="X1046" s="221"/>
      <c r="Y1046" s="276"/>
      <c r="Z1046" s="207"/>
      <c r="AA1046" s="203"/>
      <c r="AB1046" s="206"/>
      <c r="AC1046" s="198"/>
      <c r="AD1046" s="198"/>
      <c r="AE1046" s="198"/>
      <c r="AF1046" s="198"/>
      <c r="AG1046" s="216"/>
      <c r="AH1046" s="199"/>
      <c r="AI1046" s="197"/>
      <c r="AJ1046" s="197"/>
      <c r="AK1046" s="113"/>
      <c r="AL1046" s="113"/>
      <c r="AM1046" s="113"/>
      <c r="AN1046" s="2">
        <f t="shared" si="231"/>
        <v>0</v>
      </c>
      <c r="AO1046" s="2">
        <f t="shared" si="232"/>
        <v>0</v>
      </c>
      <c r="AP1046" s="2">
        <f>IF(AA1046='User Input'!$C$1,1,0)</f>
        <v>0</v>
      </c>
      <c r="AQ1046" s="2">
        <f t="shared" si="220"/>
        <v>0</v>
      </c>
      <c r="AR1046" s="2">
        <f t="shared" si="221"/>
        <v>0</v>
      </c>
      <c r="AS1046" s="2">
        <f t="shared" si="222"/>
        <v>0</v>
      </c>
      <c r="AT1046" s="2">
        <f t="shared" si="223"/>
        <v>0</v>
      </c>
      <c r="AU1046" s="9">
        <f t="shared" si="224"/>
        <v>0</v>
      </c>
    </row>
    <row r="1047" spans="1:47" s="202" customFormat="1">
      <c r="A1047" s="272"/>
      <c r="B1047" s="272"/>
      <c r="C1047" s="203"/>
      <c r="D1047" s="203"/>
      <c r="E1047" s="204"/>
      <c r="F1047" s="198"/>
      <c r="G1047" s="198"/>
      <c r="H1047" s="198"/>
      <c r="I1047" s="198"/>
      <c r="J1047" s="117"/>
      <c r="K1047" s="113"/>
      <c r="L1047" s="113"/>
      <c r="M1047" s="113"/>
      <c r="N1047" s="113"/>
      <c r="O1047" s="113"/>
      <c r="P1047" s="205"/>
      <c r="Q1047" s="2">
        <f t="shared" si="225"/>
        <v>0</v>
      </c>
      <c r="R1047" s="2">
        <f>IF(D1047='User Input'!$C$1,1,0)</f>
        <v>0</v>
      </c>
      <c r="S1047" s="2">
        <f t="shared" si="229"/>
        <v>0</v>
      </c>
      <c r="T1047" s="2">
        <f t="shared" si="230"/>
        <v>0</v>
      </c>
      <c r="U1047" s="2">
        <f t="shared" si="226"/>
        <v>0</v>
      </c>
      <c r="V1047" s="2">
        <f t="shared" si="227"/>
        <v>0</v>
      </c>
      <c r="W1047" s="9">
        <f t="shared" si="228"/>
        <v>0</v>
      </c>
      <c r="X1047" s="221"/>
      <c r="Y1047" s="276"/>
      <c r="Z1047" s="207"/>
      <c r="AA1047" s="203"/>
      <c r="AB1047" s="206"/>
      <c r="AC1047" s="198"/>
      <c r="AD1047" s="198"/>
      <c r="AE1047" s="198"/>
      <c r="AF1047" s="198"/>
      <c r="AG1047" s="216"/>
      <c r="AH1047" s="199"/>
      <c r="AI1047" s="197"/>
      <c r="AJ1047" s="197"/>
      <c r="AK1047" s="113"/>
      <c r="AL1047" s="113"/>
      <c r="AM1047" s="113"/>
      <c r="AN1047" s="2">
        <f t="shared" si="231"/>
        <v>0</v>
      </c>
      <c r="AO1047" s="2">
        <f t="shared" si="232"/>
        <v>0</v>
      </c>
      <c r="AP1047" s="2">
        <f>IF(AA1047='User Input'!$C$1,1,0)</f>
        <v>0</v>
      </c>
      <c r="AQ1047" s="2">
        <f t="shared" si="220"/>
        <v>0</v>
      </c>
      <c r="AR1047" s="2">
        <f t="shared" si="221"/>
        <v>0</v>
      </c>
      <c r="AS1047" s="2">
        <f t="shared" si="222"/>
        <v>0</v>
      </c>
      <c r="AT1047" s="2">
        <f t="shared" si="223"/>
        <v>0</v>
      </c>
      <c r="AU1047" s="9">
        <f t="shared" si="224"/>
        <v>0</v>
      </c>
    </row>
    <row r="1048" spans="1:47" s="202" customFormat="1">
      <c r="A1048" s="272"/>
      <c r="B1048" s="272"/>
      <c r="C1048" s="203"/>
      <c r="D1048" s="203"/>
      <c r="E1048" s="204"/>
      <c r="F1048" s="198"/>
      <c r="G1048" s="198"/>
      <c r="H1048" s="198"/>
      <c r="I1048" s="198"/>
      <c r="J1048" s="117"/>
      <c r="K1048" s="113"/>
      <c r="L1048" s="113"/>
      <c r="M1048" s="113"/>
      <c r="N1048" s="113"/>
      <c r="O1048" s="113"/>
      <c r="P1048" s="205"/>
      <c r="Q1048" s="2">
        <f t="shared" si="225"/>
        <v>0</v>
      </c>
      <c r="R1048" s="2">
        <f>IF(D1048='User Input'!$C$1,1,0)</f>
        <v>0</v>
      </c>
      <c r="S1048" s="2">
        <f t="shared" si="229"/>
        <v>0</v>
      </c>
      <c r="T1048" s="2">
        <f t="shared" si="230"/>
        <v>0</v>
      </c>
      <c r="U1048" s="2">
        <f t="shared" si="226"/>
        <v>0</v>
      </c>
      <c r="V1048" s="2">
        <f t="shared" si="227"/>
        <v>0</v>
      </c>
      <c r="W1048" s="9">
        <f t="shared" si="228"/>
        <v>0</v>
      </c>
      <c r="X1048" s="221"/>
      <c r="Y1048" s="276"/>
      <c r="Z1048" s="207"/>
      <c r="AA1048" s="203"/>
      <c r="AB1048" s="206"/>
      <c r="AC1048" s="198"/>
      <c r="AD1048" s="198"/>
      <c r="AE1048" s="198"/>
      <c r="AF1048" s="198"/>
      <c r="AG1048" s="216"/>
      <c r="AH1048" s="199"/>
      <c r="AI1048" s="197"/>
      <c r="AJ1048" s="197"/>
      <c r="AK1048" s="113"/>
      <c r="AL1048" s="113"/>
      <c r="AM1048" s="113"/>
      <c r="AN1048" s="2">
        <f t="shared" si="231"/>
        <v>0</v>
      </c>
      <c r="AO1048" s="2">
        <f t="shared" si="232"/>
        <v>0</v>
      </c>
      <c r="AP1048" s="2">
        <f>IF(AA1048='User Input'!$C$1,1,0)</f>
        <v>0</v>
      </c>
      <c r="AQ1048" s="2">
        <f t="shared" si="220"/>
        <v>0</v>
      </c>
      <c r="AR1048" s="2">
        <f t="shared" si="221"/>
        <v>0</v>
      </c>
      <c r="AS1048" s="2">
        <f t="shared" si="222"/>
        <v>0</v>
      </c>
      <c r="AT1048" s="2">
        <f t="shared" si="223"/>
        <v>0</v>
      </c>
      <c r="AU1048" s="9">
        <f t="shared" si="224"/>
        <v>0</v>
      </c>
    </row>
    <row r="1049" spans="1:47" s="202" customFormat="1">
      <c r="A1049" s="272"/>
      <c r="B1049" s="272"/>
      <c r="C1049" s="203"/>
      <c r="D1049" s="203"/>
      <c r="E1049" s="204"/>
      <c r="F1049" s="198"/>
      <c r="G1049" s="198"/>
      <c r="H1049" s="198"/>
      <c r="I1049" s="198"/>
      <c r="J1049" s="117"/>
      <c r="K1049" s="113"/>
      <c r="L1049" s="113"/>
      <c r="M1049" s="113"/>
      <c r="N1049" s="113"/>
      <c r="O1049" s="113"/>
      <c r="P1049" s="205"/>
      <c r="Q1049" s="2">
        <f t="shared" si="225"/>
        <v>0</v>
      </c>
      <c r="R1049" s="2">
        <f>IF(D1049='User Input'!$C$1,1,0)</f>
        <v>0</v>
      </c>
      <c r="S1049" s="2">
        <f t="shared" si="229"/>
        <v>0</v>
      </c>
      <c r="T1049" s="2">
        <f t="shared" si="230"/>
        <v>0</v>
      </c>
      <c r="U1049" s="2">
        <f t="shared" si="226"/>
        <v>0</v>
      </c>
      <c r="V1049" s="2">
        <f t="shared" si="227"/>
        <v>0</v>
      </c>
      <c r="W1049" s="9">
        <f t="shared" si="228"/>
        <v>0</v>
      </c>
      <c r="X1049" s="221"/>
      <c r="Y1049" s="276"/>
      <c r="Z1049" s="207"/>
      <c r="AA1049" s="203"/>
      <c r="AB1049" s="206"/>
      <c r="AC1049" s="198"/>
      <c r="AD1049" s="198"/>
      <c r="AE1049" s="198"/>
      <c r="AF1049" s="198"/>
      <c r="AG1049" s="216"/>
      <c r="AH1049" s="199"/>
      <c r="AI1049" s="197"/>
      <c r="AJ1049" s="197"/>
      <c r="AK1049" s="113"/>
      <c r="AL1049" s="113"/>
      <c r="AM1049" s="113"/>
      <c r="AN1049" s="2">
        <f t="shared" si="231"/>
        <v>0</v>
      </c>
      <c r="AO1049" s="2">
        <f t="shared" si="232"/>
        <v>0</v>
      </c>
      <c r="AP1049" s="2">
        <f>IF(AA1049='User Input'!$C$1,1,0)</f>
        <v>0</v>
      </c>
      <c r="AQ1049" s="2">
        <f t="shared" si="220"/>
        <v>0</v>
      </c>
      <c r="AR1049" s="2">
        <f t="shared" si="221"/>
        <v>0</v>
      </c>
      <c r="AS1049" s="2">
        <f t="shared" si="222"/>
        <v>0</v>
      </c>
      <c r="AT1049" s="2">
        <f t="shared" si="223"/>
        <v>0</v>
      </c>
      <c r="AU1049" s="9">
        <f t="shared" si="224"/>
        <v>0</v>
      </c>
    </row>
    <row r="1050" spans="1:47" s="202" customFormat="1">
      <c r="A1050" s="272"/>
      <c r="B1050" s="272"/>
      <c r="C1050" s="203"/>
      <c r="D1050" s="203"/>
      <c r="E1050" s="204"/>
      <c r="F1050" s="198"/>
      <c r="G1050" s="198"/>
      <c r="H1050" s="198"/>
      <c r="I1050" s="198"/>
      <c r="J1050" s="117"/>
      <c r="K1050" s="113"/>
      <c r="L1050" s="113"/>
      <c r="M1050" s="113"/>
      <c r="N1050" s="113"/>
      <c r="O1050" s="113"/>
      <c r="P1050" s="205"/>
      <c r="Q1050" s="2">
        <f t="shared" si="225"/>
        <v>0</v>
      </c>
      <c r="R1050" s="2">
        <f>IF(D1050='User Input'!$C$1,1,0)</f>
        <v>0</v>
      </c>
      <c r="S1050" s="2">
        <f t="shared" si="229"/>
        <v>0</v>
      </c>
      <c r="T1050" s="2">
        <f t="shared" si="230"/>
        <v>0</v>
      </c>
      <c r="U1050" s="2">
        <f t="shared" si="226"/>
        <v>0</v>
      </c>
      <c r="V1050" s="2">
        <f t="shared" si="227"/>
        <v>0</v>
      </c>
      <c r="W1050" s="9">
        <f t="shared" si="228"/>
        <v>0</v>
      </c>
      <c r="X1050" s="221"/>
      <c r="Y1050" s="276"/>
      <c r="Z1050" s="207"/>
      <c r="AA1050" s="203"/>
      <c r="AB1050" s="206"/>
      <c r="AC1050" s="198"/>
      <c r="AD1050" s="198"/>
      <c r="AE1050" s="198"/>
      <c r="AF1050" s="198"/>
      <c r="AG1050" s="216"/>
      <c r="AH1050" s="199"/>
      <c r="AI1050" s="197"/>
      <c r="AJ1050" s="197"/>
      <c r="AK1050" s="113"/>
      <c r="AL1050" s="113"/>
      <c r="AM1050" s="113"/>
      <c r="AN1050" s="2">
        <f t="shared" si="231"/>
        <v>0</v>
      </c>
      <c r="AO1050" s="2">
        <f t="shared" si="232"/>
        <v>0</v>
      </c>
      <c r="AP1050" s="2">
        <f>IF(AA1050='User Input'!$C$1,1,0)</f>
        <v>0</v>
      </c>
      <c r="AQ1050" s="2">
        <f t="shared" si="220"/>
        <v>0</v>
      </c>
      <c r="AR1050" s="2">
        <f t="shared" si="221"/>
        <v>0</v>
      </c>
      <c r="AS1050" s="2">
        <f t="shared" si="222"/>
        <v>0</v>
      </c>
      <c r="AT1050" s="2">
        <f t="shared" si="223"/>
        <v>0</v>
      </c>
      <c r="AU1050" s="9">
        <f t="shared" si="224"/>
        <v>0</v>
      </c>
    </row>
    <row r="1051" spans="1:47" s="202" customFormat="1">
      <c r="A1051" s="272"/>
      <c r="B1051" s="272"/>
      <c r="C1051" s="203"/>
      <c r="D1051" s="203"/>
      <c r="E1051" s="204"/>
      <c r="F1051" s="198"/>
      <c r="G1051" s="198"/>
      <c r="H1051" s="198"/>
      <c r="I1051" s="198"/>
      <c r="J1051" s="117"/>
      <c r="K1051" s="113"/>
      <c r="L1051" s="113"/>
      <c r="M1051" s="113"/>
      <c r="N1051" s="113"/>
      <c r="O1051" s="113"/>
      <c r="P1051" s="205"/>
      <c r="Q1051" s="2">
        <f t="shared" si="225"/>
        <v>0</v>
      </c>
      <c r="R1051" s="2">
        <f>IF(D1051='User Input'!$C$1,1,0)</f>
        <v>0</v>
      </c>
      <c r="S1051" s="2">
        <f t="shared" si="229"/>
        <v>0</v>
      </c>
      <c r="T1051" s="2">
        <f t="shared" si="230"/>
        <v>0</v>
      </c>
      <c r="U1051" s="2">
        <f t="shared" si="226"/>
        <v>0</v>
      </c>
      <c r="V1051" s="2">
        <f t="shared" si="227"/>
        <v>0</v>
      </c>
      <c r="W1051" s="9">
        <f t="shared" si="228"/>
        <v>0</v>
      </c>
      <c r="X1051" s="221"/>
      <c r="Y1051" s="276"/>
      <c r="Z1051" s="207"/>
      <c r="AA1051" s="203"/>
      <c r="AB1051" s="206"/>
      <c r="AC1051" s="198"/>
      <c r="AD1051" s="198"/>
      <c r="AE1051" s="198"/>
      <c r="AF1051" s="198"/>
      <c r="AG1051" s="216"/>
      <c r="AH1051" s="199"/>
      <c r="AI1051" s="197"/>
      <c r="AJ1051" s="197"/>
      <c r="AK1051" s="113"/>
      <c r="AL1051" s="113"/>
      <c r="AM1051" s="113"/>
      <c r="AN1051" s="2">
        <f t="shared" si="231"/>
        <v>0</v>
      </c>
      <c r="AO1051" s="2">
        <f t="shared" si="232"/>
        <v>0</v>
      </c>
      <c r="AP1051" s="2">
        <f>IF(AA1051='User Input'!$C$1,1,0)</f>
        <v>0</v>
      </c>
      <c r="AQ1051" s="2">
        <f t="shared" si="220"/>
        <v>0</v>
      </c>
      <c r="AR1051" s="2">
        <f t="shared" si="221"/>
        <v>0</v>
      </c>
      <c r="AS1051" s="2">
        <f t="shared" si="222"/>
        <v>0</v>
      </c>
      <c r="AT1051" s="2">
        <f t="shared" si="223"/>
        <v>0</v>
      </c>
      <c r="AU1051" s="9">
        <f t="shared" si="224"/>
        <v>0</v>
      </c>
    </row>
    <row r="1052" spans="1:47" s="202" customFormat="1">
      <c r="A1052" s="272"/>
      <c r="B1052" s="272"/>
      <c r="C1052" s="203"/>
      <c r="D1052" s="203"/>
      <c r="E1052" s="204"/>
      <c r="F1052" s="198"/>
      <c r="G1052" s="198"/>
      <c r="H1052" s="198"/>
      <c r="I1052" s="198"/>
      <c r="J1052" s="117"/>
      <c r="K1052" s="113"/>
      <c r="L1052" s="113"/>
      <c r="M1052" s="113"/>
      <c r="N1052" s="113"/>
      <c r="O1052" s="113"/>
      <c r="P1052" s="205"/>
      <c r="Q1052" s="2">
        <f t="shared" si="225"/>
        <v>0</v>
      </c>
      <c r="R1052" s="2">
        <f>IF(D1052='User Input'!$C$1,1,0)</f>
        <v>0</v>
      </c>
      <c r="S1052" s="2">
        <f t="shared" si="229"/>
        <v>0</v>
      </c>
      <c r="T1052" s="2">
        <f t="shared" si="230"/>
        <v>0</v>
      </c>
      <c r="U1052" s="2">
        <f t="shared" si="226"/>
        <v>0</v>
      </c>
      <c r="V1052" s="2">
        <f t="shared" si="227"/>
        <v>0</v>
      </c>
      <c r="W1052" s="9">
        <f t="shared" si="228"/>
        <v>0</v>
      </c>
      <c r="X1052" s="221"/>
      <c r="Y1052" s="276"/>
      <c r="Z1052" s="207"/>
      <c r="AA1052" s="203"/>
      <c r="AB1052" s="206"/>
      <c r="AC1052" s="198"/>
      <c r="AD1052" s="198"/>
      <c r="AE1052" s="198"/>
      <c r="AF1052" s="198"/>
      <c r="AG1052" s="216"/>
      <c r="AH1052" s="199"/>
      <c r="AI1052" s="197"/>
      <c r="AJ1052" s="197"/>
      <c r="AK1052" s="113"/>
      <c r="AL1052" s="113"/>
      <c r="AM1052" s="113"/>
      <c r="AN1052" s="2">
        <f t="shared" si="231"/>
        <v>0</v>
      </c>
      <c r="AO1052" s="2">
        <f t="shared" si="232"/>
        <v>0</v>
      </c>
      <c r="AP1052" s="2">
        <f>IF(AA1052='User Input'!$C$1,1,0)</f>
        <v>0</v>
      </c>
      <c r="AQ1052" s="2">
        <f t="shared" si="220"/>
        <v>0</v>
      </c>
      <c r="AR1052" s="2">
        <f t="shared" si="221"/>
        <v>0</v>
      </c>
      <c r="AS1052" s="2">
        <f t="shared" si="222"/>
        <v>0</v>
      </c>
      <c r="AT1052" s="2">
        <f t="shared" si="223"/>
        <v>0</v>
      </c>
      <c r="AU1052" s="9">
        <f t="shared" si="224"/>
        <v>0</v>
      </c>
    </row>
    <row r="1053" spans="1:47" s="202" customFormat="1">
      <c r="A1053" s="272"/>
      <c r="B1053" s="272"/>
      <c r="C1053" s="203"/>
      <c r="D1053" s="203"/>
      <c r="E1053" s="204"/>
      <c r="F1053" s="198"/>
      <c r="G1053" s="198"/>
      <c r="H1053" s="198"/>
      <c r="I1053" s="198"/>
      <c r="J1053" s="117"/>
      <c r="K1053" s="113"/>
      <c r="L1053" s="113"/>
      <c r="M1053" s="113"/>
      <c r="N1053" s="113"/>
      <c r="O1053" s="113"/>
      <c r="P1053" s="205"/>
      <c r="Q1053" s="2">
        <f t="shared" si="225"/>
        <v>0</v>
      </c>
      <c r="R1053" s="2">
        <f>IF(D1053='User Input'!$C$1,1,0)</f>
        <v>0</v>
      </c>
      <c r="S1053" s="2">
        <f t="shared" si="229"/>
        <v>0</v>
      </c>
      <c r="T1053" s="2">
        <f t="shared" si="230"/>
        <v>0</v>
      </c>
      <c r="U1053" s="2">
        <f t="shared" si="226"/>
        <v>0</v>
      </c>
      <c r="V1053" s="2">
        <f t="shared" si="227"/>
        <v>0</v>
      </c>
      <c r="W1053" s="9">
        <f t="shared" si="228"/>
        <v>0</v>
      </c>
      <c r="X1053" s="221"/>
      <c r="Y1053" s="276"/>
      <c r="Z1053" s="207"/>
      <c r="AA1053" s="203"/>
      <c r="AB1053" s="206"/>
      <c r="AC1053" s="198"/>
      <c r="AD1053" s="198"/>
      <c r="AE1053" s="198"/>
      <c r="AF1053" s="198"/>
      <c r="AG1053" s="216"/>
      <c r="AH1053" s="199"/>
      <c r="AI1053" s="197"/>
      <c r="AJ1053" s="197"/>
      <c r="AK1053" s="113"/>
      <c r="AL1053" s="113"/>
      <c r="AM1053" s="113"/>
      <c r="AN1053" s="2">
        <f t="shared" si="231"/>
        <v>0</v>
      </c>
      <c r="AO1053" s="2">
        <f t="shared" si="232"/>
        <v>0</v>
      </c>
      <c r="AP1053" s="2">
        <f>IF(AA1053='User Input'!$C$1,1,0)</f>
        <v>0</v>
      </c>
      <c r="AQ1053" s="2">
        <f t="shared" si="220"/>
        <v>0</v>
      </c>
      <c r="AR1053" s="2">
        <f t="shared" si="221"/>
        <v>0</v>
      </c>
      <c r="AS1053" s="2">
        <f t="shared" si="222"/>
        <v>0</v>
      </c>
      <c r="AT1053" s="2">
        <f t="shared" si="223"/>
        <v>0</v>
      </c>
      <c r="AU1053" s="9">
        <f t="shared" si="224"/>
        <v>0</v>
      </c>
    </row>
    <row r="1054" spans="1:47" s="202" customFormat="1">
      <c r="A1054" s="272"/>
      <c r="B1054" s="272"/>
      <c r="C1054" s="203"/>
      <c r="D1054" s="203"/>
      <c r="E1054" s="204"/>
      <c r="F1054" s="198"/>
      <c r="G1054" s="198"/>
      <c r="H1054" s="198"/>
      <c r="I1054" s="198"/>
      <c r="J1054" s="117"/>
      <c r="K1054" s="113"/>
      <c r="L1054" s="113"/>
      <c r="M1054" s="113"/>
      <c r="N1054" s="113"/>
      <c r="O1054" s="113"/>
      <c r="P1054" s="205"/>
      <c r="Q1054" s="2">
        <f t="shared" si="225"/>
        <v>0</v>
      </c>
      <c r="R1054" s="2">
        <f>IF(D1054='User Input'!$C$1,1,0)</f>
        <v>0</v>
      </c>
      <c r="S1054" s="2">
        <f t="shared" si="229"/>
        <v>0</v>
      </c>
      <c r="T1054" s="2">
        <f t="shared" si="230"/>
        <v>0</v>
      </c>
      <c r="U1054" s="2">
        <f t="shared" si="226"/>
        <v>0</v>
      </c>
      <c r="V1054" s="2">
        <f t="shared" si="227"/>
        <v>0</v>
      </c>
      <c r="W1054" s="9">
        <f t="shared" si="228"/>
        <v>0</v>
      </c>
      <c r="X1054" s="221"/>
      <c r="Y1054" s="276"/>
      <c r="Z1054" s="207"/>
      <c r="AA1054" s="203"/>
      <c r="AB1054" s="206"/>
      <c r="AC1054" s="198"/>
      <c r="AD1054" s="198"/>
      <c r="AE1054" s="198"/>
      <c r="AF1054" s="198"/>
      <c r="AG1054" s="216"/>
      <c r="AH1054" s="199"/>
      <c r="AI1054" s="197"/>
      <c r="AJ1054" s="197"/>
      <c r="AK1054" s="113"/>
      <c r="AL1054" s="113"/>
      <c r="AM1054" s="113"/>
      <c r="AN1054" s="2">
        <f t="shared" si="231"/>
        <v>0</v>
      </c>
      <c r="AO1054" s="2">
        <f t="shared" si="232"/>
        <v>0</v>
      </c>
      <c r="AP1054" s="2">
        <f>IF(AA1054='User Input'!$C$1,1,0)</f>
        <v>0</v>
      </c>
      <c r="AQ1054" s="2">
        <f t="shared" si="220"/>
        <v>0</v>
      </c>
      <c r="AR1054" s="2">
        <f t="shared" si="221"/>
        <v>0</v>
      </c>
      <c r="AS1054" s="2">
        <f t="shared" si="222"/>
        <v>0</v>
      </c>
      <c r="AT1054" s="2">
        <f t="shared" si="223"/>
        <v>0</v>
      </c>
      <c r="AU1054" s="9">
        <f t="shared" si="224"/>
        <v>0</v>
      </c>
    </row>
    <row r="1055" spans="1:47" s="202" customFormat="1">
      <c r="A1055" s="272"/>
      <c r="B1055" s="272"/>
      <c r="C1055" s="203"/>
      <c r="D1055" s="203"/>
      <c r="E1055" s="204"/>
      <c r="F1055" s="198"/>
      <c r="G1055" s="198"/>
      <c r="H1055" s="198"/>
      <c r="I1055" s="198"/>
      <c r="J1055" s="117"/>
      <c r="K1055" s="113"/>
      <c r="L1055" s="113"/>
      <c r="M1055" s="113"/>
      <c r="N1055" s="113"/>
      <c r="O1055" s="113"/>
      <c r="P1055" s="205"/>
      <c r="Q1055" s="2">
        <f t="shared" si="225"/>
        <v>0</v>
      </c>
      <c r="R1055" s="2">
        <f>IF(D1055='User Input'!$C$1,1,0)</f>
        <v>0</v>
      </c>
      <c r="S1055" s="2">
        <f t="shared" si="229"/>
        <v>0</v>
      </c>
      <c r="T1055" s="2">
        <f t="shared" si="230"/>
        <v>0</v>
      </c>
      <c r="U1055" s="2">
        <f t="shared" si="226"/>
        <v>0</v>
      </c>
      <c r="V1055" s="2">
        <f t="shared" si="227"/>
        <v>0</v>
      </c>
      <c r="W1055" s="9">
        <f t="shared" si="228"/>
        <v>0</v>
      </c>
      <c r="X1055" s="221"/>
      <c r="Y1055" s="276"/>
      <c r="Z1055" s="207"/>
      <c r="AA1055" s="203"/>
      <c r="AB1055" s="206"/>
      <c r="AC1055" s="198"/>
      <c r="AD1055" s="198"/>
      <c r="AE1055" s="198"/>
      <c r="AF1055" s="198"/>
      <c r="AG1055" s="216"/>
      <c r="AH1055" s="199"/>
      <c r="AI1055" s="197"/>
      <c r="AJ1055" s="197"/>
      <c r="AK1055" s="113"/>
      <c r="AL1055" s="113"/>
      <c r="AM1055" s="113"/>
      <c r="AN1055" s="2">
        <f t="shared" si="231"/>
        <v>0</v>
      </c>
      <c r="AO1055" s="2">
        <f t="shared" si="232"/>
        <v>0</v>
      </c>
      <c r="AP1055" s="2">
        <f>IF(AA1055='User Input'!$C$1,1,0)</f>
        <v>0</v>
      </c>
      <c r="AQ1055" s="2">
        <f t="shared" si="220"/>
        <v>0</v>
      </c>
      <c r="AR1055" s="2">
        <f t="shared" si="221"/>
        <v>0</v>
      </c>
      <c r="AS1055" s="2">
        <f t="shared" si="222"/>
        <v>0</v>
      </c>
      <c r="AT1055" s="2">
        <f t="shared" si="223"/>
        <v>0</v>
      </c>
      <c r="AU1055" s="9">
        <f t="shared" si="224"/>
        <v>0</v>
      </c>
    </row>
    <row r="1056" spans="1:47" s="202" customFormat="1">
      <c r="A1056" s="272"/>
      <c r="B1056" s="272"/>
      <c r="C1056" s="203"/>
      <c r="D1056" s="203"/>
      <c r="E1056" s="204"/>
      <c r="F1056" s="198"/>
      <c r="G1056" s="198"/>
      <c r="H1056" s="198"/>
      <c r="I1056" s="198"/>
      <c r="J1056" s="117"/>
      <c r="K1056" s="113"/>
      <c r="L1056" s="113"/>
      <c r="M1056" s="113"/>
      <c r="N1056" s="113"/>
      <c r="O1056" s="113"/>
      <c r="P1056" s="205"/>
      <c r="Q1056" s="2">
        <f t="shared" si="225"/>
        <v>0</v>
      </c>
      <c r="R1056" s="2">
        <f>IF(D1056='User Input'!$C$1,1,0)</f>
        <v>0</v>
      </c>
      <c r="S1056" s="2">
        <f t="shared" si="229"/>
        <v>0</v>
      </c>
      <c r="T1056" s="2">
        <f t="shared" si="230"/>
        <v>0</v>
      </c>
      <c r="U1056" s="2">
        <f t="shared" si="226"/>
        <v>0</v>
      </c>
      <c r="V1056" s="2">
        <f t="shared" si="227"/>
        <v>0</v>
      </c>
      <c r="W1056" s="9">
        <f t="shared" si="228"/>
        <v>0</v>
      </c>
      <c r="X1056" s="221"/>
      <c r="Y1056" s="276"/>
      <c r="Z1056" s="207"/>
      <c r="AA1056" s="203"/>
      <c r="AB1056" s="206"/>
      <c r="AC1056" s="198"/>
      <c r="AD1056" s="198"/>
      <c r="AE1056" s="198"/>
      <c r="AF1056" s="198"/>
      <c r="AG1056" s="216"/>
      <c r="AH1056" s="199"/>
      <c r="AI1056" s="197"/>
      <c r="AJ1056" s="197"/>
      <c r="AK1056" s="113"/>
      <c r="AL1056" s="113"/>
      <c r="AM1056" s="113"/>
      <c r="AN1056" s="2">
        <f t="shared" si="231"/>
        <v>0</v>
      </c>
      <c r="AO1056" s="2">
        <f t="shared" si="232"/>
        <v>0</v>
      </c>
      <c r="AP1056" s="2">
        <f>IF(AA1056='User Input'!$C$1,1,0)</f>
        <v>0</v>
      </c>
      <c r="AQ1056" s="2">
        <f t="shared" si="220"/>
        <v>0</v>
      </c>
      <c r="AR1056" s="2">
        <f t="shared" si="221"/>
        <v>0</v>
      </c>
      <c r="AS1056" s="2">
        <f t="shared" si="222"/>
        <v>0</v>
      </c>
      <c r="AT1056" s="2">
        <f t="shared" si="223"/>
        <v>0</v>
      </c>
      <c r="AU1056" s="9">
        <f t="shared" si="224"/>
        <v>0</v>
      </c>
    </row>
    <row r="1057" spans="1:47" s="202" customFormat="1">
      <c r="A1057" s="272"/>
      <c r="B1057" s="272"/>
      <c r="C1057" s="203"/>
      <c r="D1057" s="203"/>
      <c r="E1057" s="204"/>
      <c r="F1057" s="198"/>
      <c r="G1057" s="198"/>
      <c r="H1057" s="198"/>
      <c r="I1057" s="198"/>
      <c r="J1057" s="117"/>
      <c r="K1057" s="113"/>
      <c r="L1057" s="113"/>
      <c r="M1057" s="113"/>
      <c r="N1057" s="113"/>
      <c r="O1057" s="113"/>
      <c r="P1057" s="205"/>
      <c r="Q1057" s="2">
        <f t="shared" si="225"/>
        <v>0</v>
      </c>
      <c r="R1057" s="2">
        <f>IF(D1057='User Input'!$C$1,1,0)</f>
        <v>0</v>
      </c>
      <c r="S1057" s="2">
        <f t="shared" si="229"/>
        <v>0</v>
      </c>
      <c r="T1057" s="2">
        <f t="shared" si="230"/>
        <v>0</v>
      </c>
      <c r="U1057" s="2">
        <f t="shared" si="226"/>
        <v>0</v>
      </c>
      <c r="V1057" s="2">
        <f t="shared" si="227"/>
        <v>0</v>
      </c>
      <c r="W1057" s="9">
        <f t="shared" si="228"/>
        <v>0</v>
      </c>
      <c r="X1057" s="221"/>
      <c r="Y1057" s="276"/>
      <c r="Z1057" s="207"/>
      <c r="AA1057" s="203"/>
      <c r="AB1057" s="206"/>
      <c r="AC1057" s="198"/>
      <c r="AD1057" s="198"/>
      <c r="AE1057" s="198"/>
      <c r="AF1057" s="198"/>
      <c r="AG1057" s="216"/>
      <c r="AH1057" s="199"/>
      <c r="AI1057" s="197"/>
      <c r="AJ1057" s="197"/>
      <c r="AK1057" s="113"/>
      <c r="AL1057" s="113"/>
      <c r="AM1057" s="113"/>
      <c r="AN1057" s="2">
        <f t="shared" si="231"/>
        <v>0</v>
      </c>
      <c r="AO1057" s="2">
        <f t="shared" si="232"/>
        <v>0</v>
      </c>
      <c r="AP1057" s="2">
        <f>IF(AA1057='User Input'!$C$1,1,0)</f>
        <v>0</v>
      </c>
      <c r="AQ1057" s="2">
        <f t="shared" si="220"/>
        <v>0</v>
      </c>
      <c r="AR1057" s="2">
        <f t="shared" si="221"/>
        <v>0</v>
      </c>
      <c r="AS1057" s="2">
        <f t="shared" si="222"/>
        <v>0</v>
      </c>
      <c r="AT1057" s="2">
        <f t="shared" si="223"/>
        <v>0</v>
      </c>
      <c r="AU1057" s="9">
        <f t="shared" si="224"/>
        <v>0</v>
      </c>
    </row>
    <row r="1058" spans="1:47" s="202" customFormat="1">
      <c r="A1058" s="272"/>
      <c r="B1058" s="272"/>
      <c r="C1058" s="203"/>
      <c r="D1058" s="203"/>
      <c r="E1058" s="204"/>
      <c r="F1058" s="198"/>
      <c r="G1058" s="198"/>
      <c r="H1058" s="198"/>
      <c r="I1058" s="198"/>
      <c r="J1058" s="117"/>
      <c r="K1058" s="113"/>
      <c r="L1058" s="113"/>
      <c r="M1058" s="113"/>
      <c r="N1058" s="113"/>
      <c r="O1058" s="113"/>
      <c r="P1058" s="205"/>
      <c r="Q1058" s="2">
        <f t="shared" si="225"/>
        <v>0</v>
      </c>
      <c r="R1058" s="2">
        <f>IF(D1058='User Input'!$C$1,1,0)</f>
        <v>0</v>
      </c>
      <c r="S1058" s="2">
        <f t="shared" si="229"/>
        <v>0</v>
      </c>
      <c r="T1058" s="2">
        <f t="shared" si="230"/>
        <v>0</v>
      </c>
      <c r="U1058" s="2">
        <f t="shared" si="226"/>
        <v>0</v>
      </c>
      <c r="V1058" s="2">
        <f t="shared" si="227"/>
        <v>0</v>
      </c>
      <c r="W1058" s="9">
        <f t="shared" si="228"/>
        <v>0</v>
      </c>
      <c r="X1058" s="221"/>
      <c r="Y1058" s="276"/>
      <c r="Z1058" s="207"/>
      <c r="AA1058" s="203"/>
      <c r="AB1058" s="206"/>
      <c r="AC1058" s="198"/>
      <c r="AD1058" s="198"/>
      <c r="AE1058" s="198"/>
      <c r="AF1058" s="198"/>
      <c r="AG1058" s="216"/>
      <c r="AH1058" s="199"/>
      <c r="AI1058" s="197"/>
      <c r="AJ1058" s="197"/>
      <c r="AK1058" s="113"/>
      <c r="AL1058" s="113"/>
      <c r="AM1058" s="113"/>
      <c r="AN1058" s="2">
        <f t="shared" si="231"/>
        <v>0</v>
      </c>
      <c r="AO1058" s="2">
        <f t="shared" si="232"/>
        <v>0</v>
      </c>
      <c r="AP1058" s="2">
        <f>IF(AA1058='User Input'!$C$1,1,0)</f>
        <v>0</v>
      </c>
      <c r="AQ1058" s="2">
        <f t="shared" si="220"/>
        <v>0</v>
      </c>
      <c r="AR1058" s="2">
        <f t="shared" si="221"/>
        <v>0</v>
      </c>
      <c r="AS1058" s="2">
        <f t="shared" si="222"/>
        <v>0</v>
      </c>
      <c r="AT1058" s="2">
        <f t="shared" si="223"/>
        <v>0</v>
      </c>
      <c r="AU1058" s="9">
        <f t="shared" si="224"/>
        <v>0</v>
      </c>
    </row>
    <row r="1059" spans="1:47" s="202" customFormat="1">
      <c r="A1059" s="272"/>
      <c r="B1059" s="272"/>
      <c r="C1059" s="203"/>
      <c r="D1059" s="203"/>
      <c r="E1059" s="204"/>
      <c r="F1059" s="198"/>
      <c r="G1059" s="198"/>
      <c r="H1059" s="198"/>
      <c r="I1059" s="198"/>
      <c r="J1059" s="117"/>
      <c r="K1059" s="113"/>
      <c r="L1059" s="113"/>
      <c r="M1059" s="113"/>
      <c r="N1059" s="113"/>
      <c r="O1059" s="113"/>
      <c r="P1059" s="205"/>
      <c r="Q1059" s="2">
        <f t="shared" si="225"/>
        <v>0</v>
      </c>
      <c r="R1059" s="2">
        <f>IF(D1059='User Input'!$C$1,1,0)</f>
        <v>0</v>
      </c>
      <c r="S1059" s="2">
        <f t="shared" si="229"/>
        <v>0</v>
      </c>
      <c r="T1059" s="2">
        <f t="shared" si="230"/>
        <v>0</v>
      </c>
      <c r="U1059" s="2">
        <f t="shared" si="226"/>
        <v>0</v>
      </c>
      <c r="V1059" s="2">
        <f t="shared" si="227"/>
        <v>0</v>
      </c>
      <c r="W1059" s="9">
        <f t="shared" si="228"/>
        <v>0</v>
      </c>
      <c r="X1059" s="221"/>
      <c r="Y1059" s="276"/>
      <c r="Z1059" s="207"/>
      <c r="AA1059" s="203"/>
      <c r="AB1059" s="206"/>
      <c r="AC1059" s="198"/>
      <c r="AD1059" s="198"/>
      <c r="AE1059" s="198"/>
      <c r="AF1059" s="198"/>
      <c r="AG1059" s="216"/>
      <c r="AH1059" s="199"/>
      <c r="AI1059" s="197"/>
      <c r="AJ1059" s="197"/>
      <c r="AK1059" s="113"/>
      <c r="AL1059" s="113"/>
      <c r="AM1059" s="113"/>
      <c r="AN1059" s="2">
        <f t="shared" si="231"/>
        <v>0</v>
      </c>
      <c r="AO1059" s="2">
        <f t="shared" si="232"/>
        <v>0</v>
      </c>
      <c r="AP1059" s="2">
        <f>IF(AA1059='User Input'!$C$1,1,0)</f>
        <v>0</v>
      </c>
      <c r="AQ1059" s="2">
        <f t="shared" si="220"/>
        <v>0</v>
      </c>
      <c r="AR1059" s="2">
        <f t="shared" si="221"/>
        <v>0</v>
      </c>
      <c r="AS1059" s="2">
        <f t="shared" si="222"/>
        <v>0</v>
      </c>
      <c r="AT1059" s="2">
        <f t="shared" si="223"/>
        <v>0</v>
      </c>
      <c r="AU1059" s="9">
        <f t="shared" si="224"/>
        <v>0</v>
      </c>
    </row>
    <row r="1060" spans="1:47" s="202" customFormat="1">
      <c r="A1060" s="272"/>
      <c r="B1060" s="272"/>
      <c r="C1060" s="203"/>
      <c r="D1060" s="203"/>
      <c r="E1060" s="204"/>
      <c r="F1060" s="198"/>
      <c r="G1060" s="198"/>
      <c r="H1060" s="198"/>
      <c r="I1060" s="198"/>
      <c r="J1060" s="117"/>
      <c r="K1060" s="113"/>
      <c r="L1060" s="113"/>
      <c r="M1060" s="113"/>
      <c r="N1060" s="113"/>
      <c r="O1060" s="113"/>
      <c r="P1060" s="205"/>
      <c r="Q1060" s="2">
        <f t="shared" si="225"/>
        <v>0</v>
      </c>
      <c r="R1060" s="2">
        <f>IF(D1060='User Input'!$C$1,1,0)</f>
        <v>0</v>
      </c>
      <c r="S1060" s="2">
        <f t="shared" si="229"/>
        <v>0</v>
      </c>
      <c r="T1060" s="2">
        <f t="shared" si="230"/>
        <v>0</v>
      </c>
      <c r="U1060" s="2">
        <f t="shared" si="226"/>
        <v>0</v>
      </c>
      <c r="V1060" s="2">
        <f t="shared" si="227"/>
        <v>0</v>
      </c>
      <c r="W1060" s="9">
        <f t="shared" si="228"/>
        <v>0</v>
      </c>
      <c r="X1060" s="221"/>
      <c r="Y1060" s="276"/>
      <c r="Z1060" s="207"/>
      <c r="AA1060" s="203"/>
      <c r="AB1060" s="206"/>
      <c r="AC1060" s="198"/>
      <c r="AD1060" s="198"/>
      <c r="AE1060" s="198"/>
      <c r="AF1060" s="198"/>
      <c r="AG1060" s="216"/>
      <c r="AH1060" s="199"/>
      <c r="AI1060" s="197"/>
      <c r="AJ1060" s="197"/>
      <c r="AK1060" s="113"/>
      <c r="AL1060" s="113"/>
      <c r="AM1060" s="113"/>
      <c r="AN1060" s="2">
        <f t="shared" si="231"/>
        <v>0</v>
      </c>
      <c r="AO1060" s="2">
        <f t="shared" si="232"/>
        <v>0</v>
      </c>
      <c r="AP1060" s="2">
        <f>IF(AA1060='User Input'!$C$1,1,0)</f>
        <v>0</v>
      </c>
      <c r="AQ1060" s="2">
        <f t="shared" ref="AQ1060:AQ1123" si="233">AP1060+AQ1059</f>
        <v>0</v>
      </c>
      <c r="AR1060" s="2">
        <f t="shared" ref="AR1060:AR1123" si="234">IF(AQ1060=AQ1059,0,AQ1060)</f>
        <v>0</v>
      </c>
      <c r="AS1060" s="2">
        <f t="shared" ref="AS1060:AS1123" si="235">Z1060</f>
        <v>0</v>
      </c>
      <c r="AT1060" s="2">
        <f t="shared" ref="AT1060:AT1123" si="236">AB1060</f>
        <v>0</v>
      </c>
      <c r="AU1060" s="9">
        <f t="shared" ref="AU1060:AU1123" si="237">AG1060</f>
        <v>0</v>
      </c>
    </row>
    <row r="1061" spans="1:47" s="202" customFormat="1">
      <c r="A1061" s="272"/>
      <c r="B1061" s="272"/>
      <c r="C1061" s="203"/>
      <c r="D1061" s="203"/>
      <c r="E1061" s="204"/>
      <c r="F1061" s="198"/>
      <c r="G1061" s="198"/>
      <c r="H1061" s="198"/>
      <c r="I1061" s="198"/>
      <c r="J1061" s="117"/>
      <c r="K1061" s="113"/>
      <c r="L1061" s="113"/>
      <c r="M1061" s="113"/>
      <c r="N1061" s="113"/>
      <c r="O1061" s="113"/>
      <c r="P1061" s="205"/>
      <c r="Q1061" s="2">
        <f t="shared" si="225"/>
        <v>0</v>
      </c>
      <c r="R1061" s="2">
        <f>IF(D1061='User Input'!$C$1,1,0)</f>
        <v>0</v>
      </c>
      <c r="S1061" s="2">
        <f t="shared" si="229"/>
        <v>0</v>
      </c>
      <c r="T1061" s="2">
        <f t="shared" si="230"/>
        <v>0</v>
      </c>
      <c r="U1061" s="2">
        <f t="shared" si="226"/>
        <v>0</v>
      </c>
      <c r="V1061" s="2">
        <f t="shared" si="227"/>
        <v>0</v>
      </c>
      <c r="W1061" s="9">
        <f t="shared" si="228"/>
        <v>0</v>
      </c>
      <c r="X1061" s="221"/>
      <c r="Y1061" s="276"/>
      <c r="Z1061" s="207"/>
      <c r="AA1061" s="203"/>
      <c r="AB1061" s="206"/>
      <c r="AC1061" s="198"/>
      <c r="AD1061" s="198"/>
      <c r="AE1061" s="198"/>
      <c r="AF1061" s="198"/>
      <c r="AG1061" s="216"/>
      <c r="AH1061" s="199"/>
      <c r="AI1061" s="197"/>
      <c r="AJ1061" s="197"/>
      <c r="AK1061" s="113"/>
      <c r="AL1061" s="113"/>
      <c r="AM1061" s="113"/>
      <c r="AN1061" s="2">
        <f t="shared" si="231"/>
        <v>0</v>
      </c>
      <c r="AO1061" s="2">
        <f t="shared" si="232"/>
        <v>0</v>
      </c>
      <c r="AP1061" s="2">
        <f>IF(AA1061='User Input'!$C$1,1,0)</f>
        <v>0</v>
      </c>
      <c r="AQ1061" s="2">
        <f t="shared" si="233"/>
        <v>0</v>
      </c>
      <c r="AR1061" s="2">
        <f t="shared" si="234"/>
        <v>0</v>
      </c>
      <c r="AS1061" s="2">
        <f t="shared" si="235"/>
        <v>0</v>
      </c>
      <c r="AT1061" s="2">
        <f t="shared" si="236"/>
        <v>0</v>
      </c>
      <c r="AU1061" s="9">
        <f t="shared" si="237"/>
        <v>0</v>
      </c>
    </row>
    <row r="1062" spans="1:47" s="202" customFormat="1">
      <c r="A1062" s="272"/>
      <c r="B1062" s="272"/>
      <c r="C1062" s="203"/>
      <c r="D1062" s="203"/>
      <c r="E1062" s="204"/>
      <c r="F1062" s="198"/>
      <c r="G1062" s="198"/>
      <c r="H1062" s="198"/>
      <c r="I1062" s="198"/>
      <c r="J1062" s="117"/>
      <c r="K1062" s="113"/>
      <c r="L1062" s="113"/>
      <c r="M1062" s="113"/>
      <c r="N1062" s="113"/>
      <c r="O1062" s="113"/>
      <c r="P1062" s="205"/>
      <c r="Q1062" s="2">
        <f t="shared" si="225"/>
        <v>0</v>
      </c>
      <c r="R1062" s="2">
        <f>IF(D1062='User Input'!$C$1,1,0)</f>
        <v>0</v>
      </c>
      <c r="S1062" s="2">
        <f t="shared" si="229"/>
        <v>0</v>
      </c>
      <c r="T1062" s="2">
        <f t="shared" si="230"/>
        <v>0</v>
      </c>
      <c r="U1062" s="2">
        <f t="shared" si="226"/>
        <v>0</v>
      </c>
      <c r="V1062" s="2">
        <f t="shared" si="227"/>
        <v>0</v>
      </c>
      <c r="W1062" s="9">
        <f t="shared" si="228"/>
        <v>0</v>
      </c>
      <c r="X1062" s="221"/>
      <c r="Y1062" s="276"/>
      <c r="Z1062" s="207"/>
      <c r="AA1062" s="203"/>
      <c r="AB1062" s="206"/>
      <c r="AC1062" s="198"/>
      <c r="AD1062" s="198"/>
      <c r="AE1062" s="198"/>
      <c r="AF1062" s="198"/>
      <c r="AG1062" s="216"/>
      <c r="AH1062" s="199"/>
      <c r="AI1062" s="197"/>
      <c r="AJ1062" s="197"/>
      <c r="AK1062" s="113"/>
      <c r="AL1062" s="113"/>
      <c r="AM1062" s="113"/>
      <c r="AN1062" s="2">
        <f t="shared" si="231"/>
        <v>0</v>
      </c>
      <c r="AO1062" s="2">
        <f t="shared" si="232"/>
        <v>0</v>
      </c>
      <c r="AP1062" s="2">
        <f>IF(AA1062='User Input'!$C$1,1,0)</f>
        <v>0</v>
      </c>
      <c r="AQ1062" s="2">
        <f t="shared" si="233"/>
        <v>0</v>
      </c>
      <c r="AR1062" s="2">
        <f t="shared" si="234"/>
        <v>0</v>
      </c>
      <c r="AS1062" s="2">
        <f t="shared" si="235"/>
        <v>0</v>
      </c>
      <c r="AT1062" s="2">
        <f t="shared" si="236"/>
        <v>0</v>
      </c>
      <c r="AU1062" s="9">
        <f t="shared" si="237"/>
        <v>0</v>
      </c>
    </row>
    <row r="1063" spans="1:47" s="202" customFormat="1">
      <c r="A1063" s="272"/>
      <c r="B1063" s="272"/>
      <c r="C1063" s="203"/>
      <c r="D1063" s="203"/>
      <c r="E1063" s="204"/>
      <c r="F1063" s="198"/>
      <c r="G1063" s="198"/>
      <c r="H1063" s="198"/>
      <c r="I1063" s="198"/>
      <c r="J1063" s="117"/>
      <c r="K1063" s="113"/>
      <c r="L1063" s="113"/>
      <c r="M1063" s="113"/>
      <c r="N1063" s="113"/>
      <c r="O1063" s="113"/>
      <c r="P1063" s="205"/>
      <c r="Q1063" s="2">
        <f t="shared" si="225"/>
        <v>0</v>
      </c>
      <c r="R1063" s="2">
        <f>IF(D1063='User Input'!$C$1,1,0)</f>
        <v>0</v>
      </c>
      <c r="S1063" s="2">
        <f t="shared" si="229"/>
        <v>0</v>
      </c>
      <c r="T1063" s="2">
        <f t="shared" si="230"/>
        <v>0</v>
      </c>
      <c r="U1063" s="2">
        <f t="shared" si="226"/>
        <v>0</v>
      </c>
      <c r="V1063" s="2">
        <f t="shared" si="227"/>
        <v>0</v>
      </c>
      <c r="W1063" s="9">
        <f t="shared" si="228"/>
        <v>0</v>
      </c>
      <c r="X1063" s="221"/>
      <c r="Y1063" s="276"/>
      <c r="Z1063" s="207"/>
      <c r="AA1063" s="203"/>
      <c r="AB1063" s="206"/>
      <c r="AC1063" s="198"/>
      <c r="AD1063" s="198"/>
      <c r="AE1063" s="198"/>
      <c r="AF1063" s="198"/>
      <c r="AG1063" s="216"/>
      <c r="AH1063" s="199"/>
      <c r="AI1063" s="197"/>
      <c r="AJ1063" s="197"/>
      <c r="AK1063" s="113"/>
      <c r="AL1063" s="113"/>
      <c r="AM1063" s="113"/>
      <c r="AN1063" s="2">
        <f t="shared" si="231"/>
        <v>0</v>
      </c>
      <c r="AO1063" s="2">
        <f t="shared" si="232"/>
        <v>0</v>
      </c>
      <c r="AP1063" s="2">
        <f>IF(AA1063='User Input'!$C$1,1,0)</f>
        <v>0</v>
      </c>
      <c r="AQ1063" s="2">
        <f t="shared" si="233"/>
        <v>0</v>
      </c>
      <c r="AR1063" s="2">
        <f t="shared" si="234"/>
        <v>0</v>
      </c>
      <c r="AS1063" s="2">
        <f t="shared" si="235"/>
        <v>0</v>
      </c>
      <c r="AT1063" s="2">
        <f t="shared" si="236"/>
        <v>0</v>
      </c>
      <c r="AU1063" s="9">
        <f t="shared" si="237"/>
        <v>0</v>
      </c>
    </row>
    <row r="1064" spans="1:47" s="202" customFormat="1">
      <c r="A1064" s="272"/>
      <c r="B1064" s="272"/>
      <c r="C1064" s="203"/>
      <c r="D1064" s="203"/>
      <c r="E1064" s="204"/>
      <c r="F1064" s="198"/>
      <c r="G1064" s="198"/>
      <c r="H1064" s="198"/>
      <c r="I1064" s="198"/>
      <c r="J1064" s="117"/>
      <c r="K1064" s="113"/>
      <c r="L1064" s="113"/>
      <c r="M1064" s="113"/>
      <c r="N1064" s="113"/>
      <c r="O1064" s="113"/>
      <c r="P1064" s="205"/>
      <c r="Q1064" s="2">
        <f t="shared" si="225"/>
        <v>0</v>
      </c>
      <c r="R1064" s="2">
        <f>IF(D1064='User Input'!$C$1,1,0)</f>
        <v>0</v>
      </c>
      <c r="S1064" s="2">
        <f t="shared" si="229"/>
        <v>0</v>
      </c>
      <c r="T1064" s="2">
        <f t="shared" si="230"/>
        <v>0</v>
      </c>
      <c r="U1064" s="2">
        <f t="shared" si="226"/>
        <v>0</v>
      </c>
      <c r="V1064" s="2">
        <f t="shared" si="227"/>
        <v>0</v>
      </c>
      <c r="W1064" s="9">
        <f t="shared" si="228"/>
        <v>0</v>
      </c>
      <c r="X1064" s="221"/>
      <c r="Y1064" s="276"/>
      <c r="Z1064" s="207"/>
      <c r="AA1064" s="203"/>
      <c r="AB1064" s="206"/>
      <c r="AC1064" s="198"/>
      <c r="AD1064" s="198"/>
      <c r="AE1064" s="198"/>
      <c r="AF1064" s="198"/>
      <c r="AG1064" s="216"/>
      <c r="AH1064" s="199"/>
      <c r="AI1064" s="197"/>
      <c r="AJ1064" s="197"/>
      <c r="AK1064" s="113"/>
      <c r="AL1064" s="113"/>
      <c r="AM1064" s="113"/>
      <c r="AN1064" s="2">
        <f t="shared" si="231"/>
        <v>0</v>
      </c>
      <c r="AO1064" s="2">
        <f t="shared" si="232"/>
        <v>0</v>
      </c>
      <c r="AP1064" s="2">
        <f>IF(AA1064='User Input'!$C$1,1,0)</f>
        <v>0</v>
      </c>
      <c r="AQ1064" s="2">
        <f t="shared" si="233"/>
        <v>0</v>
      </c>
      <c r="AR1064" s="2">
        <f t="shared" si="234"/>
        <v>0</v>
      </c>
      <c r="AS1064" s="2">
        <f t="shared" si="235"/>
        <v>0</v>
      </c>
      <c r="AT1064" s="2">
        <f t="shared" si="236"/>
        <v>0</v>
      </c>
      <c r="AU1064" s="9">
        <f t="shared" si="237"/>
        <v>0</v>
      </c>
    </row>
    <row r="1065" spans="1:47" s="202" customFormat="1">
      <c r="A1065" s="272"/>
      <c r="B1065" s="272"/>
      <c r="C1065" s="203"/>
      <c r="D1065" s="203"/>
      <c r="E1065" s="204"/>
      <c r="F1065" s="198"/>
      <c r="G1065" s="198"/>
      <c r="H1065" s="198"/>
      <c r="I1065" s="198"/>
      <c r="J1065" s="117"/>
      <c r="K1065" s="113"/>
      <c r="L1065" s="113"/>
      <c r="M1065" s="113"/>
      <c r="N1065" s="113"/>
      <c r="O1065" s="113"/>
      <c r="P1065" s="205"/>
      <c r="Q1065" s="2">
        <f t="shared" si="225"/>
        <v>0</v>
      </c>
      <c r="R1065" s="2">
        <f>IF(D1065='User Input'!$C$1,1,0)</f>
        <v>0</v>
      </c>
      <c r="S1065" s="2">
        <f t="shared" si="229"/>
        <v>0</v>
      </c>
      <c r="T1065" s="2">
        <f t="shared" si="230"/>
        <v>0</v>
      </c>
      <c r="U1065" s="2">
        <f t="shared" si="226"/>
        <v>0</v>
      </c>
      <c r="V1065" s="2">
        <f t="shared" si="227"/>
        <v>0</v>
      </c>
      <c r="W1065" s="9">
        <f t="shared" si="228"/>
        <v>0</v>
      </c>
      <c r="X1065" s="221"/>
      <c r="Y1065" s="276"/>
      <c r="Z1065" s="207"/>
      <c r="AA1065" s="203"/>
      <c r="AB1065" s="206"/>
      <c r="AC1065" s="198"/>
      <c r="AD1065" s="198"/>
      <c r="AE1065" s="198"/>
      <c r="AF1065" s="198"/>
      <c r="AG1065" s="216"/>
      <c r="AH1065" s="199"/>
      <c r="AI1065" s="197"/>
      <c r="AJ1065" s="197"/>
      <c r="AK1065" s="113"/>
      <c r="AL1065" s="113"/>
      <c r="AM1065" s="113"/>
      <c r="AN1065" s="2">
        <f t="shared" si="231"/>
        <v>0</v>
      </c>
      <c r="AO1065" s="2">
        <f t="shared" si="232"/>
        <v>0</v>
      </c>
      <c r="AP1065" s="2">
        <f>IF(AA1065='User Input'!$C$1,1,0)</f>
        <v>0</v>
      </c>
      <c r="AQ1065" s="2">
        <f t="shared" si="233"/>
        <v>0</v>
      </c>
      <c r="AR1065" s="2">
        <f t="shared" si="234"/>
        <v>0</v>
      </c>
      <c r="AS1065" s="2">
        <f t="shared" si="235"/>
        <v>0</v>
      </c>
      <c r="AT1065" s="2">
        <f t="shared" si="236"/>
        <v>0</v>
      </c>
      <c r="AU1065" s="9">
        <f t="shared" si="237"/>
        <v>0</v>
      </c>
    </row>
    <row r="1066" spans="1:47" s="202" customFormat="1">
      <c r="A1066" s="272"/>
      <c r="B1066" s="272"/>
      <c r="C1066" s="203"/>
      <c r="D1066" s="203"/>
      <c r="E1066" s="204"/>
      <c r="F1066" s="198"/>
      <c r="G1066" s="198"/>
      <c r="H1066" s="198"/>
      <c r="I1066" s="198"/>
      <c r="J1066" s="117"/>
      <c r="K1066" s="113"/>
      <c r="L1066" s="113"/>
      <c r="M1066" s="113"/>
      <c r="N1066" s="113"/>
      <c r="O1066" s="113"/>
      <c r="P1066" s="205"/>
      <c r="Q1066" s="2">
        <f t="shared" si="225"/>
        <v>0</v>
      </c>
      <c r="R1066" s="2">
        <f>IF(D1066='User Input'!$C$1,1,0)</f>
        <v>0</v>
      </c>
      <c r="S1066" s="2">
        <f t="shared" si="229"/>
        <v>0</v>
      </c>
      <c r="T1066" s="2">
        <f t="shared" si="230"/>
        <v>0</v>
      </c>
      <c r="U1066" s="2">
        <f t="shared" si="226"/>
        <v>0</v>
      </c>
      <c r="V1066" s="2">
        <f t="shared" si="227"/>
        <v>0</v>
      </c>
      <c r="W1066" s="9">
        <f t="shared" si="228"/>
        <v>0</v>
      </c>
      <c r="X1066" s="221"/>
      <c r="Y1066" s="276"/>
      <c r="Z1066" s="207"/>
      <c r="AA1066" s="203"/>
      <c r="AB1066" s="206"/>
      <c r="AC1066" s="198"/>
      <c r="AD1066" s="198"/>
      <c r="AE1066" s="198"/>
      <c r="AF1066" s="198"/>
      <c r="AG1066" s="216"/>
      <c r="AH1066" s="199"/>
      <c r="AI1066" s="197"/>
      <c r="AJ1066" s="197"/>
      <c r="AK1066" s="113"/>
      <c r="AL1066" s="113"/>
      <c r="AM1066" s="113"/>
      <c r="AN1066" s="2">
        <f t="shared" si="231"/>
        <v>0</v>
      </c>
      <c r="AO1066" s="2">
        <f t="shared" si="232"/>
        <v>0</v>
      </c>
      <c r="AP1066" s="2">
        <f>IF(AA1066='User Input'!$C$1,1,0)</f>
        <v>0</v>
      </c>
      <c r="AQ1066" s="2">
        <f t="shared" si="233"/>
        <v>0</v>
      </c>
      <c r="AR1066" s="2">
        <f t="shared" si="234"/>
        <v>0</v>
      </c>
      <c r="AS1066" s="2">
        <f t="shared" si="235"/>
        <v>0</v>
      </c>
      <c r="AT1066" s="2">
        <f t="shared" si="236"/>
        <v>0</v>
      </c>
      <c r="AU1066" s="9">
        <f t="shared" si="237"/>
        <v>0</v>
      </c>
    </row>
    <row r="1067" spans="1:47" s="202" customFormat="1">
      <c r="A1067" s="272"/>
      <c r="B1067" s="272"/>
      <c r="C1067" s="203"/>
      <c r="D1067" s="203"/>
      <c r="E1067" s="204"/>
      <c r="F1067" s="198"/>
      <c r="G1067" s="198"/>
      <c r="H1067" s="198"/>
      <c r="I1067" s="198"/>
      <c r="J1067" s="117"/>
      <c r="K1067" s="113"/>
      <c r="L1067" s="113"/>
      <c r="M1067" s="113"/>
      <c r="N1067" s="113"/>
      <c r="O1067" s="113"/>
      <c r="P1067" s="205"/>
      <c r="Q1067" s="2">
        <f t="shared" si="225"/>
        <v>0</v>
      </c>
      <c r="R1067" s="2">
        <f>IF(D1067='User Input'!$C$1,1,0)</f>
        <v>0</v>
      </c>
      <c r="S1067" s="2">
        <f t="shared" si="229"/>
        <v>0</v>
      </c>
      <c r="T1067" s="2">
        <f t="shared" si="230"/>
        <v>0</v>
      </c>
      <c r="U1067" s="2">
        <f t="shared" si="226"/>
        <v>0</v>
      </c>
      <c r="V1067" s="2">
        <f t="shared" si="227"/>
        <v>0</v>
      </c>
      <c r="W1067" s="9">
        <f t="shared" si="228"/>
        <v>0</v>
      </c>
      <c r="X1067" s="221"/>
      <c r="Y1067" s="276"/>
      <c r="Z1067" s="207"/>
      <c r="AA1067" s="203"/>
      <c r="AB1067" s="206"/>
      <c r="AC1067" s="198"/>
      <c r="AD1067" s="198"/>
      <c r="AE1067" s="198"/>
      <c r="AF1067" s="198"/>
      <c r="AG1067" s="216"/>
      <c r="AH1067" s="199"/>
      <c r="AI1067" s="197"/>
      <c r="AJ1067" s="197"/>
      <c r="AK1067" s="113"/>
      <c r="AL1067" s="113"/>
      <c r="AM1067" s="113"/>
      <c r="AN1067" s="2">
        <f t="shared" si="231"/>
        <v>0</v>
      </c>
      <c r="AO1067" s="2">
        <f t="shared" si="232"/>
        <v>0</v>
      </c>
      <c r="AP1067" s="2">
        <f>IF(AA1067='User Input'!$C$1,1,0)</f>
        <v>0</v>
      </c>
      <c r="AQ1067" s="2">
        <f t="shared" si="233"/>
        <v>0</v>
      </c>
      <c r="AR1067" s="2">
        <f t="shared" si="234"/>
        <v>0</v>
      </c>
      <c r="AS1067" s="2">
        <f t="shared" si="235"/>
        <v>0</v>
      </c>
      <c r="AT1067" s="2">
        <f t="shared" si="236"/>
        <v>0</v>
      </c>
      <c r="AU1067" s="9">
        <f t="shared" si="237"/>
        <v>0</v>
      </c>
    </row>
    <row r="1068" spans="1:47" s="202" customFormat="1">
      <c r="A1068" s="272"/>
      <c r="B1068" s="272"/>
      <c r="C1068" s="203"/>
      <c r="D1068" s="203"/>
      <c r="E1068" s="204"/>
      <c r="F1068" s="198"/>
      <c r="G1068" s="198"/>
      <c r="H1068" s="198"/>
      <c r="I1068" s="198"/>
      <c r="J1068" s="117"/>
      <c r="K1068" s="113"/>
      <c r="L1068" s="113"/>
      <c r="M1068" s="113"/>
      <c r="N1068" s="113"/>
      <c r="O1068" s="113"/>
      <c r="P1068" s="205"/>
      <c r="Q1068" s="2">
        <f t="shared" si="225"/>
        <v>0</v>
      </c>
      <c r="R1068" s="2">
        <f>IF(D1068='User Input'!$C$1,1,0)</f>
        <v>0</v>
      </c>
      <c r="S1068" s="2">
        <f t="shared" si="229"/>
        <v>0</v>
      </c>
      <c r="T1068" s="2">
        <f t="shared" si="230"/>
        <v>0</v>
      </c>
      <c r="U1068" s="2">
        <f t="shared" si="226"/>
        <v>0</v>
      </c>
      <c r="V1068" s="2">
        <f t="shared" si="227"/>
        <v>0</v>
      </c>
      <c r="W1068" s="9">
        <f t="shared" si="228"/>
        <v>0</v>
      </c>
      <c r="X1068" s="221"/>
      <c r="Y1068" s="276"/>
      <c r="Z1068" s="207"/>
      <c r="AA1068" s="203"/>
      <c r="AB1068" s="206"/>
      <c r="AC1068" s="198"/>
      <c r="AD1068" s="198"/>
      <c r="AE1068" s="198"/>
      <c r="AF1068" s="198"/>
      <c r="AG1068" s="216"/>
      <c r="AH1068" s="199"/>
      <c r="AI1068" s="197"/>
      <c r="AJ1068" s="197"/>
      <c r="AK1068" s="113"/>
      <c r="AL1068" s="113"/>
      <c r="AM1068" s="113"/>
      <c r="AN1068" s="2">
        <f t="shared" si="231"/>
        <v>0</v>
      </c>
      <c r="AO1068" s="2">
        <f t="shared" si="232"/>
        <v>0</v>
      </c>
      <c r="AP1068" s="2">
        <f>IF(AA1068='User Input'!$C$1,1,0)</f>
        <v>0</v>
      </c>
      <c r="AQ1068" s="2">
        <f t="shared" si="233"/>
        <v>0</v>
      </c>
      <c r="AR1068" s="2">
        <f t="shared" si="234"/>
        <v>0</v>
      </c>
      <c r="AS1068" s="2">
        <f t="shared" si="235"/>
        <v>0</v>
      </c>
      <c r="AT1068" s="2">
        <f t="shared" si="236"/>
        <v>0</v>
      </c>
      <c r="AU1068" s="9">
        <f t="shared" si="237"/>
        <v>0</v>
      </c>
    </row>
    <row r="1069" spans="1:47" s="202" customFormat="1">
      <c r="A1069" s="272"/>
      <c r="B1069" s="272"/>
      <c r="C1069" s="203"/>
      <c r="D1069" s="203"/>
      <c r="E1069" s="204"/>
      <c r="F1069" s="198"/>
      <c r="G1069" s="198"/>
      <c r="H1069" s="198"/>
      <c r="I1069" s="198"/>
      <c r="J1069" s="117"/>
      <c r="K1069" s="113"/>
      <c r="L1069" s="113"/>
      <c r="M1069" s="113"/>
      <c r="N1069" s="113"/>
      <c r="O1069" s="113"/>
      <c r="P1069" s="205"/>
      <c r="Q1069" s="2">
        <f t="shared" si="225"/>
        <v>0</v>
      </c>
      <c r="R1069" s="2">
        <f>IF(D1069='User Input'!$C$1,1,0)</f>
        <v>0</v>
      </c>
      <c r="S1069" s="2">
        <f t="shared" si="229"/>
        <v>0</v>
      </c>
      <c r="T1069" s="2">
        <f t="shared" si="230"/>
        <v>0</v>
      </c>
      <c r="U1069" s="2">
        <f t="shared" si="226"/>
        <v>0</v>
      </c>
      <c r="V1069" s="2">
        <f t="shared" si="227"/>
        <v>0</v>
      </c>
      <c r="W1069" s="9">
        <f t="shared" si="228"/>
        <v>0</v>
      </c>
      <c r="X1069" s="221"/>
      <c r="Y1069" s="276"/>
      <c r="Z1069" s="207"/>
      <c r="AA1069" s="203"/>
      <c r="AB1069" s="206"/>
      <c r="AC1069" s="198"/>
      <c r="AD1069" s="198"/>
      <c r="AE1069" s="198"/>
      <c r="AF1069" s="198"/>
      <c r="AG1069" s="216"/>
      <c r="AH1069" s="199"/>
      <c r="AI1069" s="197"/>
      <c r="AJ1069" s="197"/>
      <c r="AK1069" s="113"/>
      <c r="AL1069" s="113"/>
      <c r="AM1069" s="113"/>
      <c r="AN1069" s="2">
        <f t="shared" si="231"/>
        <v>0</v>
      </c>
      <c r="AO1069" s="2">
        <f t="shared" si="232"/>
        <v>0</v>
      </c>
      <c r="AP1069" s="2">
        <f>IF(AA1069='User Input'!$C$1,1,0)</f>
        <v>0</v>
      </c>
      <c r="AQ1069" s="2">
        <f t="shared" si="233"/>
        <v>0</v>
      </c>
      <c r="AR1069" s="2">
        <f t="shared" si="234"/>
        <v>0</v>
      </c>
      <c r="AS1069" s="2">
        <f t="shared" si="235"/>
        <v>0</v>
      </c>
      <c r="AT1069" s="2">
        <f t="shared" si="236"/>
        <v>0</v>
      </c>
      <c r="AU1069" s="9">
        <f t="shared" si="237"/>
        <v>0</v>
      </c>
    </row>
    <row r="1070" spans="1:47" s="202" customFormat="1">
      <c r="A1070" s="272"/>
      <c r="B1070" s="272"/>
      <c r="C1070" s="203"/>
      <c r="D1070" s="203"/>
      <c r="E1070" s="204"/>
      <c r="F1070" s="198"/>
      <c r="G1070" s="198"/>
      <c r="H1070" s="198"/>
      <c r="I1070" s="198"/>
      <c r="J1070" s="117"/>
      <c r="K1070" s="113"/>
      <c r="L1070" s="113"/>
      <c r="M1070" s="113"/>
      <c r="N1070" s="113"/>
      <c r="O1070" s="113"/>
      <c r="P1070" s="205"/>
      <c r="Q1070" s="2">
        <f t="shared" si="225"/>
        <v>0</v>
      </c>
      <c r="R1070" s="2">
        <f>IF(D1070='User Input'!$C$1,1,0)</f>
        <v>0</v>
      </c>
      <c r="S1070" s="2">
        <f t="shared" si="229"/>
        <v>0</v>
      </c>
      <c r="T1070" s="2">
        <f t="shared" si="230"/>
        <v>0</v>
      </c>
      <c r="U1070" s="2">
        <f t="shared" si="226"/>
        <v>0</v>
      </c>
      <c r="V1070" s="2">
        <f t="shared" si="227"/>
        <v>0</v>
      </c>
      <c r="W1070" s="9">
        <f t="shared" si="228"/>
        <v>0</v>
      </c>
      <c r="X1070" s="221"/>
      <c r="Y1070" s="276"/>
      <c r="Z1070" s="207"/>
      <c r="AA1070" s="203"/>
      <c r="AB1070" s="206"/>
      <c r="AC1070" s="198"/>
      <c r="AD1070" s="198"/>
      <c r="AE1070" s="198"/>
      <c r="AF1070" s="198"/>
      <c r="AG1070" s="216"/>
      <c r="AH1070" s="199"/>
      <c r="AI1070" s="197"/>
      <c r="AJ1070" s="197"/>
      <c r="AK1070" s="113"/>
      <c r="AL1070" s="113"/>
      <c r="AM1070" s="113"/>
      <c r="AN1070" s="2">
        <f t="shared" si="231"/>
        <v>0</v>
      </c>
      <c r="AO1070" s="2">
        <f t="shared" si="232"/>
        <v>0</v>
      </c>
      <c r="AP1070" s="2">
        <f>IF(AA1070='User Input'!$C$1,1,0)</f>
        <v>0</v>
      </c>
      <c r="AQ1070" s="2">
        <f t="shared" si="233"/>
        <v>0</v>
      </c>
      <c r="AR1070" s="2">
        <f t="shared" si="234"/>
        <v>0</v>
      </c>
      <c r="AS1070" s="2">
        <f t="shared" si="235"/>
        <v>0</v>
      </c>
      <c r="AT1070" s="2">
        <f t="shared" si="236"/>
        <v>0</v>
      </c>
      <c r="AU1070" s="9">
        <f t="shared" si="237"/>
        <v>0</v>
      </c>
    </row>
    <row r="1071" spans="1:47" s="202" customFormat="1">
      <c r="A1071" s="272"/>
      <c r="B1071" s="272"/>
      <c r="C1071" s="203"/>
      <c r="D1071" s="203"/>
      <c r="E1071" s="204"/>
      <c r="F1071" s="198"/>
      <c r="G1071" s="198"/>
      <c r="H1071" s="198"/>
      <c r="I1071" s="198"/>
      <c r="J1071" s="117"/>
      <c r="K1071" s="113"/>
      <c r="L1071" s="113"/>
      <c r="M1071" s="113"/>
      <c r="N1071" s="113"/>
      <c r="O1071" s="113"/>
      <c r="P1071" s="205"/>
      <c r="Q1071" s="2">
        <f t="shared" si="225"/>
        <v>0</v>
      </c>
      <c r="R1071" s="2">
        <f>IF(D1071='User Input'!$C$1,1,0)</f>
        <v>0</v>
      </c>
      <c r="S1071" s="2">
        <f t="shared" si="229"/>
        <v>0</v>
      </c>
      <c r="T1071" s="2">
        <f t="shared" si="230"/>
        <v>0</v>
      </c>
      <c r="U1071" s="2">
        <f t="shared" si="226"/>
        <v>0</v>
      </c>
      <c r="V1071" s="2">
        <f t="shared" si="227"/>
        <v>0</v>
      </c>
      <c r="W1071" s="9">
        <f t="shared" si="228"/>
        <v>0</v>
      </c>
      <c r="X1071" s="221"/>
      <c r="Y1071" s="276"/>
      <c r="Z1071" s="207"/>
      <c r="AA1071" s="203"/>
      <c r="AB1071" s="206"/>
      <c r="AC1071" s="198"/>
      <c r="AD1071" s="198"/>
      <c r="AE1071" s="198"/>
      <c r="AF1071" s="198"/>
      <c r="AG1071" s="216"/>
      <c r="AH1071" s="199"/>
      <c r="AI1071" s="197"/>
      <c r="AJ1071" s="197"/>
      <c r="AK1071" s="113"/>
      <c r="AL1071" s="113"/>
      <c r="AM1071" s="113"/>
      <c r="AN1071" s="2">
        <f t="shared" si="231"/>
        <v>0</v>
      </c>
      <c r="AO1071" s="2">
        <f t="shared" si="232"/>
        <v>0</v>
      </c>
      <c r="AP1071" s="2">
        <f>IF(AA1071='User Input'!$C$1,1,0)</f>
        <v>0</v>
      </c>
      <c r="AQ1071" s="2">
        <f t="shared" si="233"/>
        <v>0</v>
      </c>
      <c r="AR1071" s="2">
        <f t="shared" si="234"/>
        <v>0</v>
      </c>
      <c r="AS1071" s="2">
        <f t="shared" si="235"/>
        <v>0</v>
      </c>
      <c r="AT1071" s="2">
        <f t="shared" si="236"/>
        <v>0</v>
      </c>
      <c r="AU1071" s="9">
        <f t="shared" si="237"/>
        <v>0</v>
      </c>
    </row>
    <row r="1072" spans="1:47" s="202" customFormat="1">
      <c r="A1072" s="272"/>
      <c r="B1072" s="272"/>
      <c r="C1072" s="203"/>
      <c r="D1072" s="203"/>
      <c r="E1072" s="204"/>
      <c r="F1072" s="198"/>
      <c r="G1072" s="198"/>
      <c r="H1072" s="198"/>
      <c r="I1072" s="198"/>
      <c r="J1072" s="117"/>
      <c r="K1072" s="113"/>
      <c r="L1072" s="113"/>
      <c r="M1072" s="113"/>
      <c r="N1072" s="113"/>
      <c r="O1072" s="113"/>
      <c r="P1072" s="205"/>
      <c r="Q1072" s="2">
        <f t="shared" si="225"/>
        <v>0</v>
      </c>
      <c r="R1072" s="2">
        <f>IF(D1072='User Input'!$C$1,1,0)</f>
        <v>0</v>
      </c>
      <c r="S1072" s="2">
        <f t="shared" si="229"/>
        <v>0</v>
      </c>
      <c r="T1072" s="2">
        <f t="shared" si="230"/>
        <v>0</v>
      </c>
      <c r="U1072" s="2">
        <f t="shared" si="226"/>
        <v>0</v>
      </c>
      <c r="V1072" s="2">
        <f t="shared" si="227"/>
        <v>0</v>
      </c>
      <c r="W1072" s="9">
        <f t="shared" si="228"/>
        <v>0</v>
      </c>
      <c r="X1072" s="221"/>
      <c r="Y1072" s="276"/>
      <c r="Z1072" s="207"/>
      <c r="AA1072" s="203"/>
      <c r="AB1072" s="206"/>
      <c r="AC1072" s="198"/>
      <c r="AD1072" s="198"/>
      <c r="AE1072" s="198"/>
      <c r="AF1072" s="198"/>
      <c r="AG1072" s="216"/>
      <c r="AH1072" s="199"/>
      <c r="AI1072" s="197"/>
      <c r="AJ1072" s="197"/>
      <c r="AK1072" s="113"/>
      <c r="AL1072" s="113"/>
      <c r="AM1072" s="113"/>
      <c r="AN1072" s="2">
        <f t="shared" si="231"/>
        <v>0</v>
      </c>
      <c r="AO1072" s="2">
        <f t="shared" si="232"/>
        <v>0</v>
      </c>
      <c r="AP1072" s="2">
        <f>IF(AA1072='User Input'!$C$1,1,0)</f>
        <v>0</v>
      </c>
      <c r="AQ1072" s="2">
        <f t="shared" si="233"/>
        <v>0</v>
      </c>
      <c r="AR1072" s="2">
        <f t="shared" si="234"/>
        <v>0</v>
      </c>
      <c r="AS1072" s="2">
        <f t="shared" si="235"/>
        <v>0</v>
      </c>
      <c r="AT1072" s="2">
        <f t="shared" si="236"/>
        <v>0</v>
      </c>
      <c r="AU1072" s="9">
        <f t="shared" si="237"/>
        <v>0</v>
      </c>
    </row>
    <row r="1073" spans="1:47" s="202" customFormat="1">
      <c r="A1073" s="272"/>
      <c r="B1073" s="272"/>
      <c r="C1073" s="203"/>
      <c r="D1073" s="203"/>
      <c r="E1073" s="204"/>
      <c r="F1073" s="198"/>
      <c r="G1073" s="198"/>
      <c r="H1073" s="198"/>
      <c r="I1073" s="198"/>
      <c r="J1073" s="117"/>
      <c r="K1073" s="113"/>
      <c r="L1073" s="113"/>
      <c r="M1073" s="113"/>
      <c r="N1073" s="113"/>
      <c r="O1073" s="113"/>
      <c r="P1073" s="205"/>
      <c r="Q1073" s="2">
        <f t="shared" si="225"/>
        <v>0</v>
      </c>
      <c r="R1073" s="2">
        <f>IF(D1073='User Input'!$C$1,1,0)</f>
        <v>0</v>
      </c>
      <c r="S1073" s="2">
        <f t="shared" si="229"/>
        <v>0</v>
      </c>
      <c r="T1073" s="2">
        <f t="shared" si="230"/>
        <v>0</v>
      </c>
      <c r="U1073" s="2">
        <f t="shared" si="226"/>
        <v>0</v>
      </c>
      <c r="V1073" s="2">
        <f t="shared" si="227"/>
        <v>0</v>
      </c>
      <c r="W1073" s="9">
        <f t="shared" si="228"/>
        <v>0</v>
      </c>
      <c r="X1073" s="221"/>
      <c r="Y1073" s="276"/>
      <c r="Z1073" s="207"/>
      <c r="AA1073" s="203"/>
      <c r="AB1073" s="206"/>
      <c r="AC1073" s="198"/>
      <c r="AD1073" s="198"/>
      <c r="AE1073" s="198"/>
      <c r="AF1073" s="198"/>
      <c r="AG1073" s="216"/>
      <c r="AH1073" s="199"/>
      <c r="AI1073" s="197"/>
      <c r="AJ1073" s="197"/>
      <c r="AK1073" s="113"/>
      <c r="AL1073" s="113"/>
      <c r="AM1073" s="113"/>
      <c r="AN1073" s="2">
        <f t="shared" si="231"/>
        <v>0</v>
      </c>
      <c r="AO1073" s="2">
        <f t="shared" si="232"/>
        <v>0</v>
      </c>
      <c r="AP1073" s="2">
        <f>IF(AA1073='User Input'!$C$1,1,0)</f>
        <v>0</v>
      </c>
      <c r="AQ1073" s="2">
        <f t="shared" si="233"/>
        <v>0</v>
      </c>
      <c r="AR1073" s="2">
        <f t="shared" si="234"/>
        <v>0</v>
      </c>
      <c r="AS1073" s="2">
        <f t="shared" si="235"/>
        <v>0</v>
      </c>
      <c r="AT1073" s="2">
        <f t="shared" si="236"/>
        <v>0</v>
      </c>
      <c r="AU1073" s="9">
        <f t="shared" si="237"/>
        <v>0</v>
      </c>
    </row>
    <row r="1074" spans="1:47" s="202" customFormat="1">
      <c r="A1074" s="272"/>
      <c r="B1074" s="272"/>
      <c r="C1074" s="203"/>
      <c r="D1074" s="203"/>
      <c r="E1074" s="204"/>
      <c r="F1074" s="198"/>
      <c r="G1074" s="198"/>
      <c r="H1074" s="198"/>
      <c r="I1074" s="198"/>
      <c r="J1074" s="117"/>
      <c r="K1074" s="113"/>
      <c r="L1074" s="113"/>
      <c r="M1074" s="113"/>
      <c r="N1074" s="113"/>
      <c r="O1074" s="113"/>
      <c r="P1074" s="205"/>
      <c r="Q1074" s="2">
        <f t="shared" si="225"/>
        <v>0</v>
      </c>
      <c r="R1074" s="2">
        <f>IF(D1074='User Input'!$C$1,1,0)</f>
        <v>0</v>
      </c>
      <c r="S1074" s="2">
        <f t="shared" si="229"/>
        <v>0</v>
      </c>
      <c r="T1074" s="2">
        <f t="shared" si="230"/>
        <v>0</v>
      </c>
      <c r="U1074" s="2">
        <f t="shared" si="226"/>
        <v>0</v>
      </c>
      <c r="V1074" s="2">
        <f t="shared" si="227"/>
        <v>0</v>
      </c>
      <c r="W1074" s="9">
        <f t="shared" si="228"/>
        <v>0</v>
      </c>
      <c r="X1074" s="221"/>
      <c r="Y1074" s="276"/>
      <c r="Z1074" s="207"/>
      <c r="AA1074" s="203"/>
      <c r="AB1074" s="206"/>
      <c r="AC1074" s="198"/>
      <c r="AD1074" s="198"/>
      <c r="AE1074" s="198"/>
      <c r="AF1074" s="198"/>
      <c r="AG1074" s="216"/>
      <c r="AH1074" s="199"/>
      <c r="AI1074" s="197"/>
      <c r="AJ1074" s="197"/>
      <c r="AK1074" s="113"/>
      <c r="AL1074" s="113"/>
      <c r="AM1074" s="113"/>
      <c r="AN1074" s="2">
        <f t="shared" si="231"/>
        <v>0</v>
      </c>
      <c r="AO1074" s="2">
        <f t="shared" si="232"/>
        <v>0</v>
      </c>
      <c r="AP1074" s="2">
        <f>IF(AA1074='User Input'!$C$1,1,0)</f>
        <v>0</v>
      </c>
      <c r="AQ1074" s="2">
        <f t="shared" si="233"/>
        <v>0</v>
      </c>
      <c r="AR1074" s="2">
        <f t="shared" si="234"/>
        <v>0</v>
      </c>
      <c r="AS1074" s="2">
        <f t="shared" si="235"/>
        <v>0</v>
      </c>
      <c r="AT1074" s="2">
        <f t="shared" si="236"/>
        <v>0</v>
      </c>
      <c r="AU1074" s="9">
        <f t="shared" si="237"/>
        <v>0</v>
      </c>
    </row>
    <row r="1075" spans="1:47" s="202" customFormat="1">
      <c r="A1075" s="272"/>
      <c r="B1075" s="272"/>
      <c r="C1075" s="203"/>
      <c r="D1075" s="203"/>
      <c r="E1075" s="204"/>
      <c r="F1075" s="198"/>
      <c r="G1075" s="198"/>
      <c r="H1075" s="198"/>
      <c r="I1075" s="198"/>
      <c r="J1075" s="117"/>
      <c r="K1075" s="113"/>
      <c r="L1075" s="113"/>
      <c r="M1075" s="113"/>
      <c r="N1075" s="113"/>
      <c r="O1075" s="113"/>
      <c r="P1075" s="205"/>
      <c r="Q1075" s="2">
        <f t="shared" si="225"/>
        <v>0</v>
      </c>
      <c r="R1075" s="2">
        <f>IF(D1075='User Input'!$C$1,1,0)</f>
        <v>0</v>
      </c>
      <c r="S1075" s="2">
        <f t="shared" si="229"/>
        <v>0</v>
      </c>
      <c r="T1075" s="2">
        <f t="shared" si="230"/>
        <v>0</v>
      </c>
      <c r="U1075" s="2">
        <f t="shared" si="226"/>
        <v>0</v>
      </c>
      <c r="V1075" s="2">
        <f t="shared" si="227"/>
        <v>0</v>
      </c>
      <c r="W1075" s="9">
        <f t="shared" si="228"/>
        <v>0</v>
      </c>
      <c r="X1075" s="221"/>
      <c r="Y1075" s="276"/>
      <c r="Z1075" s="207"/>
      <c r="AA1075" s="203"/>
      <c r="AB1075" s="206"/>
      <c r="AC1075" s="198"/>
      <c r="AD1075" s="198"/>
      <c r="AE1075" s="198"/>
      <c r="AF1075" s="198"/>
      <c r="AG1075" s="216"/>
      <c r="AH1075" s="199"/>
      <c r="AI1075" s="197"/>
      <c r="AJ1075" s="197"/>
      <c r="AK1075" s="113"/>
      <c r="AL1075" s="113"/>
      <c r="AM1075" s="113"/>
      <c r="AN1075" s="2">
        <f t="shared" si="231"/>
        <v>0</v>
      </c>
      <c r="AO1075" s="2">
        <f t="shared" si="232"/>
        <v>0</v>
      </c>
      <c r="AP1075" s="2">
        <f>IF(AA1075='User Input'!$C$1,1,0)</f>
        <v>0</v>
      </c>
      <c r="AQ1075" s="2">
        <f t="shared" si="233"/>
        <v>0</v>
      </c>
      <c r="AR1075" s="2">
        <f t="shared" si="234"/>
        <v>0</v>
      </c>
      <c r="AS1075" s="2">
        <f t="shared" si="235"/>
        <v>0</v>
      </c>
      <c r="AT1075" s="2">
        <f t="shared" si="236"/>
        <v>0</v>
      </c>
      <c r="AU1075" s="9">
        <f t="shared" si="237"/>
        <v>0</v>
      </c>
    </row>
    <row r="1076" spans="1:47" s="202" customFormat="1">
      <c r="A1076" s="272"/>
      <c r="B1076" s="272"/>
      <c r="C1076" s="203"/>
      <c r="D1076" s="203"/>
      <c r="E1076" s="204"/>
      <c r="F1076" s="198"/>
      <c r="G1076" s="198"/>
      <c r="H1076" s="198"/>
      <c r="I1076" s="198"/>
      <c r="J1076" s="117"/>
      <c r="K1076" s="113"/>
      <c r="L1076" s="113"/>
      <c r="M1076" s="113"/>
      <c r="N1076" s="113"/>
      <c r="O1076" s="113"/>
      <c r="P1076" s="205"/>
      <c r="Q1076" s="2">
        <f t="shared" si="225"/>
        <v>0</v>
      </c>
      <c r="R1076" s="2">
        <f>IF(D1076='User Input'!$C$1,1,0)</f>
        <v>0</v>
      </c>
      <c r="S1076" s="2">
        <f t="shared" si="229"/>
        <v>0</v>
      </c>
      <c r="T1076" s="2">
        <f t="shared" si="230"/>
        <v>0</v>
      </c>
      <c r="U1076" s="2">
        <f t="shared" si="226"/>
        <v>0</v>
      </c>
      <c r="V1076" s="2">
        <f t="shared" si="227"/>
        <v>0</v>
      </c>
      <c r="W1076" s="9">
        <f t="shared" si="228"/>
        <v>0</v>
      </c>
      <c r="X1076" s="221"/>
      <c r="Y1076" s="276"/>
      <c r="Z1076" s="207"/>
      <c r="AA1076" s="203"/>
      <c r="AB1076" s="206"/>
      <c r="AC1076" s="198"/>
      <c r="AD1076" s="198"/>
      <c r="AE1076" s="198"/>
      <c r="AF1076" s="198"/>
      <c r="AG1076" s="216"/>
      <c r="AH1076" s="199"/>
      <c r="AI1076" s="197"/>
      <c r="AJ1076" s="197"/>
      <c r="AK1076" s="113"/>
      <c r="AL1076" s="113"/>
      <c r="AM1076" s="113"/>
      <c r="AN1076" s="2">
        <f t="shared" si="231"/>
        <v>0</v>
      </c>
      <c r="AO1076" s="2">
        <f t="shared" si="232"/>
        <v>0</v>
      </c>
      <c r="AP1076" s="2">
        <f>IF(AA1076='User Input'!$C$1,1,0)</f>
        <v>0</v>
      </c>
      <c r="AQ1076" s="2">
        <f t="shared" si="233"/>
        <v>0</v>
      </c>
      <c r="AR1076" s="2">
        <f t="shared" si="234"/>
        <v>0</v>
      </c>
      <c r="AS1076" s="2">
        <f t="shared" si="235"/>
        <v>0</v>
      </c>
      <c r="AT1076" s="2">
        <f t="shared" si="236"/>
        <v>0</v>
      </c>
      <c r="AU1076" s="9">
        <f t="shared" si="237"/>
        <v>0</v>
      </c>
    </row>
    <row r="1077" spans="1:47" s="202" customFormat="1">
      <c r="A1077" s="272"/>
      <c r="B1077" s="272"/>
      <c r="C1077" s="203"/>
      <c r="D1077" s="203"/>
      <c r="E1077" s="204"/>
      <c r="F1077" s="198"/>
      <c r="G1077" s="198"/>
      <c r="H1077" s="198"/>
      <c r="I1077" s="198"/>
      <c r="J1077" s="117"/>
      <c r="K1077" s="113"/>
      <c r="L1077" s="113"/>
      <c r="M1077" s="113"/>
      <c r="N1077" s="113"/>
      <c r="O1077" s="113"/>
      <c r="P1077" s="205"/>
      <c r="Q1077" s="2">
        <f t="shared" si="225"/>
        <v>0</v>
      </c>
      <c r="R1077" s="2">
        <f>IF(D1077='User Input'!$C$1,1,0)</f>
        <v>0</v>
      </c>
      <c r="S1077" s="2">
        <f t="shared" si="229"/>
        <v>0</v>
      </c>
      <c r="T1077" s="2">
        <f t="shared" si="230"/>
        <v>0</v>
      </c>
      <c r="U1077" s="2">
        <f t="shared" si="226"/>
        <v>0</v>
      </c>
      <c r="V1077" s="2">
        <f t="shared" si="227"/>
        <v>0</v>
      </c>
      <c r="W1077" s="9">
        <f t="shared" si="228"/>
        <v>0</v>
      </c>
      <c r="X1077" s="221"/>
      <c r="Y1077" s="276"/>
      <c r="Z1077" s="207"/>
      <c r="AA1077" s="203"/>
      <c r="AB1077" s="206"/>
      <c r="AC1077" s="198"/>
      <c r="AD1077" s="198"/>
      <c r="AE1077" s="198"/>
      <c r="AF1077" s="198"/>
      <c r="AG1077" s="216"/>
      <c r="AH1077" s="199"/>
      <c r="AI1077" s="197"/>
      <c r="AJ1077" s="197"/>
      <c r="AK1077" s="113"/>
      <c r="AL1077" s="113"/>
      <c r="AM1077" s="113"/>
      <c r="AN1077" s="2">
        <f t="shared" si="231"/>
        <v>0</v>
      </c>
      <c r="AO1077" s="2">
        <f t="shared" si="232"/>
        <v>0</v>
      </c>
      <c r="AP1077" s="2">
        <f>IF(AA1077='User Input'!$C$1,1,0)</f>
        <v>0</v>
      </c>
      <c r="AQ1077" s="2">
        <f t="shared" si="233"/>
        <v>0</v>
      </c>
      <c r="AR1077" s="2">
        <f t="shared" si="234"/>
        <v>0</v>
      </c>
      <c r="AS1077" s="2">
        <f t="shared" si="235"/>
        <v>0</v>
      </c>
      <c r="AT1077" s="2">
        <f t="shared" si="236"/>
        <v>0</v>
      </c>
      <c r="AU1077" s="9">
        <f t="shared" si="237"/>
        <v>0</v>
      </c>
    </row>
    <row r="1078" spans="1:47" s="202" customFormat="1">
      <c r="A1078" s="272"/>
      <c r="B1078" s="272"/>
      <c r="C1078" s="203"/>
      <c r="D1078" s="203"/>
      <c r="E1078" s="204"/>
      <c r="F1078" s="198"/>
      <c r="G1078" s="198"/>
      <c r="H1078" s="198"/>
      <c r="I1078" s="198"/>
      <c r="J1078" s="117"/>
      <c r="K1078" s="113"/>
      <c r="L1078" s="113"/>
      <c r="M1078" s="113"/>
      <c r="N1078" s="113"/>
      <c r="O1078" s="113"/>
      <c r="P1078" s="205"/>
      <c r="Q1078" s="2">
        <f t="shared" si="225"/>
        <v>0</v>
      </c>
      <c r="R1078" s="2">
        <f>IF(D1078='User Input'!$C$1,1,0)</f>
        <v>0</v>
      </c>
      <c r="S1078" s="2">
        <f t="shared" si="229"/>
        <v>0</v>
      </c>
      <c r="T1078" s="2">
        <f t="shared" si="230"/>
        <v>0</v>
      </c>
      <c r="U1078" s="2">
        <f t="shared" si="226"/>
        <v>0</v>
      </c>
      <c r="V1078" s="2">
        <f t="shared" si="227"/>
        <v>0</v>
      </c>
      <c r="W1078" s="9">
        <f t="shared" si="228"/>
        <v>0</v>
      </c>
      <c r="X1078" s="221"/>
      <c r="Y1078" s="276"/>
      <c r="Z1078" s="207"/>
      <c r="AA1078" s="203"/>
      <c r="AB1078" s="206"/>
      <c r="AC1078" s="198"/>
      <c r="AD1078" s="198"/>
      <c r="AE1078" s="198"/>
      <c r="AF1078" s="198"/>
      <c r="AG1078" s="216"/>
      <c r="AH1078" s="199"/>
      <c r="AI1078" s="197"/>
      <c r="AJ1078" s="197"/>
      <c r="AK1078" s="113"/>
      <c r="AL1078" s="113"/>
      <c r="AM1078" s="113"/>
      <c r="AN1078" s="2">
        <f t="shared" si="231"/>
        <v>0</v>
      </c>
      <c r="AO1078" s="2">
        <f t="shared" si="232"/>
        <v>0</v>
      </c>
      <c r="AP1078" s="2">
        <f>IF(AA1078='User Input'!$C$1,1,0)</f>
        <v>0</v>
      </c>
      <c r="AQ1078" s="2">
        <f t="shared" si="233"/>
        <v>0</v>
      </c>
      <c r="AR1078" s="2">
        <f t="shared" si="234"/>
        <v>0</v>
      </c>
      <c r="AS1078" s="2">
        <f t="shared" si="235"/>
        <v>0</v>
      </c>
      <c r="AT1078" s="2">
        <f t="shared" si="236"/>
        <v>0</v>
      </c>
      <c r="AU1078" s="9">
        <f t="shared" si="237"/>
        <v>0</v>
      </c>
    </row>
    <row r="1079" spans="1:47" s="202" customFormat="1">
      <c r="A1079" s="272"/>
      <c r="B1079" s="272"/>
      <c r="C1079" s="203"/>
      <c r="D1079" s="203"/>
      <c r="E1079" s="204"/>
      <c r="F1079" s="198"/>
      <c r="G1079" s="198"/>
      <c r="H1079" s="198"/>
      <c r="I1079" s="198"/>
      <c r="J1079" s="117"/>
      <c r="K1079" s="113"/>
      <c r="L1079" s="113"/>
      <c r="M1079" s="113"/>
      <c r="N1079" s="113"/>
      <c r="O1079" s="113"/>
      <c r="P1079" s="205"/>
      <c r="Q1079" s="2">
        <f t="shared" si="225"/>
        <v>0</v>
      </c>
      <c r="R1079" s="2">
        <f>IF(D1079='User Input'!$C$1,1,0)</f>
        <v>0</v>
      </c>
      <c r="S1079" s="2">
        <f t="shared" si="229"/>
        <v>0</v>
      </c>
      <c r="T1079" s="2">
        <f t="shared" si="230"/>
        <v>0</v>
      </c>
      <c r="U1079" s="2">
        <f t="shared" si="226"/>
        <v>0</v>
      </c>
      <c r="V1079" s="2">
        <f t="shared" si="227"/>
        <v>0</v>
      </c>
      <c r="W1079" s="9">
        <f t="shared" si="228"/>
        <v>0</v>
      </c>
      <c r="X1079" s="221"/>
      <c r="Y1079" s="276"/>
      <c r="Z1079" s="207"/>
      <c r="AA1079" s="203"/>
      <c r="AB1079" s="206"/>
      <c r="AC1079" s="198"/>
      <c r="AD1079" s="198"/>
      <c r="AE1079" s="198"/>
      <c r="AF1079" s="198"/>
      <c r="AG1079" s="216"/>
      <c r="AH1079" s="199"/>
      <c r="AI1079" s="197"/>
      <c r="AJ1079" s="197"/>
      <c r="AK1079" s="113"/>
      <c r="AL1079" s="113"/>
      <c r="AM1079" s="113"/>
      <c r="AN1079" s="2">
        <f t="shared" si="231"/>
        <v>0</v>
      </c>
      <c r="AO1079" s="2">
        <f t="shared" si="232"/>
        <v>0</v>
      </c>
      <c r="AP1079" s="2">
        <f>IF(AA1079='User Input'!$C$1,1,0)</f>
        <v>0</v>
      </c>
      <c r="AQ1079" s="2">
        <f t="shared" si="233"/>
        <v>0</v>
      </c>
      <c r="AR1079" s="2">
        <f t="shared" si="234"/>
        <v>0</v>
      </c>
      <c r="AS1079" s="2">
        <f t="shared" si="235"/>
        <v>0</v>
      </c>
      <c r="AT1079" s="2">
        <f t="shared" si="236"/>
        <v>0</v>
      </c>
      <c r="AU1079" s="9">
        <f t="shared" si="237"/>
        <v>0</v>
      </c>
    </row>
    <row r="1080" spans="1:47" s="202" customFormat="1">
      <c r="A1080" s="272"/>
      <c r="B1080" s="272"/>
      <c r="C1080" s="203"/>
      <c r="D1080" s="203"/>
      <c r="E1080" s="204"/>
      <c r="F1080" s="198"/>
      <c r="G1080" s="198"/>
      <c r="H1080" s="198"/>
      <c r="I1080" s="198"/>
      <c r="J1080" s="117"/>
      <c r="K1080" s="113"/>
      <c r="L1080" s="113"/>
      <c r="M1080" s="113"/>
      <c r="N1080" s="113"/>
      <c r="O1080" s="113"/>
      <c r="P1080" s="205"/>
      <c r="Q1080" s="2">
        <f t="shared" si="225"/>
        <v>0</v>
      </c>
      <c r="R1080" s="2">
        <f>IF(D1080='User Input'!$C$1,1,0)</f>
        <v>0</v>
      </c>
      <c r="S1080" s="2">
        <f t="shared" si="229"/>
        <v>0</v>
      </c>
      <c r="T1080" s="2">
        <f t="shared" si="230"/>
        <v>0</v>
      </c>
      <c r="U1080" s="2">
        <f t="shared" si="226"/>
        <v>0</v>
      </c>
      <c r="V1080" s="2">
        <f t="shared" si="227"/>
        <v>0</v>
      </c>
      <c r="W1080" s="9">
        <f t="shared" si="228"/>
        <v>0</v>
      </c>
      <c r="X1080" s="221"/>
      <c r="Y1080" s="276"/>
      <c r="Z1080" s="207"/>
      <c r="AA1080" s="203"/>
      <c r="AB1080" s="206"/>
      <c r="AC1080" s="198"/>
      <c r="AD1080" s="198"/>
      <c r="AE1080" s="198"/>
      <c r="AF1080" s="198"/>
      <c r="AG1080" s="216"/>
      <c r="AH1080" s="199"/>
      <c r="AI1080" s="197"/>
      <c r="AJ1080" s="197"/>
      <c r="AK1080" s="113"/>
      <c r="AL1080" s="113"/>
      <c r="AM1080" s="113"/>
      <c r="AN1080" s="2">
        <f t="shared" si="231"/>
        <v>0</v>
      </c>
      <c r="AO1080" s="2">
        <f t="shared" si="232"/>
        <v>0</v>
      </c>
      <c r="AP1080" s="2">
        <f>IF(AA1080='User Input'!$C$1,1,0)</f>
        <v>0</v>
      </c>
      <c r="AQ1080" s="2">
        <f t="shared" si="233"/>
        <v>0</v>
      </c>
      <c r="AR1080" s="2">
        <f t="shared" si="234"/>
        <v>0</v>
      </c>
      <c r="AS1080" s="2">
        <f t="shared" si="235"/>
        <v>0</v>
      </c>
      <c r="AT1080" s="2">
        <f t="shared" si="236"/>
        <v>0</v>
      </c>
      <c r="AU1080" s="9">
        <f t="shared" si="237"/>
        <v>0</v>
      </c>
    </row>
    <row r="1081" spans="1:47" s="202" customFormat="1">
      <c r="A1081" s="272"/>
      <c r="B1081" s="272"/>
      <c r="C1081" s="203"/>
      <c r="D1081" s="203"/>
      <c r="E1081" s="204"/>
      <c r="F1081" s="198"/>
      <c r="G1081" s="198"/>
      <c r="H1081" s="198"/>
      <c r="I1081" s="198"/>
      <c r="J1081" s="117"/>
      <c r="K1081" s="113"/>
      <c r="L1081" s="113"/>
      <c r="M1081" s="113"/>
      <c r="N1081" s="113"/>
      <c r="O1081" s="113"/>
      <c r="P1081" s="205"/>
      <c r="Q1081" s="2">
        <f t="shared" si="225"/>
        <v>0</v>
      </c>
      <c r="R1081" s="2">
        <f>IF(D1081='User Input'!$C$1,1,0)</f>
        <v>0</v>
      </c>
      <c r="S1081" s="2">
        <f t="shared" si="229"/>
        <v>0</v>
      </c>
      <c r="T1081" s="2">
        <f t="shared" si="230"/>
        <v>0</v>
      </c>
      <c r="U1081" s="2">
        <f t="shared" si="226"/>
        <v>0</v>
      </c>
      <c r="V1081" s="2">
        <f t="shared" si="227"/>
        <v>0</v>
      </c>
      <c r="W1081" s="9">
        <f t="shared" si="228"/>
        <v>0</v>
      </c>
      <c r="X1081" s="221"/>
      <c r="Y1081" s="276"/>
      <c r="Z1081" s="207"/>
      <c r="AA1081" s="203"/>
      <c r="AB1081" s="206"/>
      <c r="AC1081" s="198"/>
      <c r="AD1081" s="198"/>
      <c r="AE1081" s="198"/>
      <c r="AF1081" s="198"/>
      <c r="AG1081" s="216"/>
      <c r="AH1081" s="199"/>
      <c r="AI1081" s="197"/>
      <c r="AJ1081" s="197"/>
      <c r="AK1081" s="113"/>
      <c r="AL1081" s="113"/>
      <c r="AM1081" s="113"/>
      <c r="AN1081" s="2">
        <f t="shared" si="231"/>
        <v>0</v>
      </c>
      <c r="AO1081" s="2">
        <f t="shared" si="232"/>
        <v>0</v>
      </c>
      <c r="AP1081" s="2">
        <f>IF(AA1081='User Input'!$C$1,1,0)</f>
        <v>0</v>
      </c>
      <c r="AQ1081" s="2">
        <f t="shared" si="233"/>
        <v>0</v>
      </c>
      <c r="AR1081" s="2">
        <f t="shared" si="234"/>
        <v>0</v>
      </c>
      <c r="AS1081" s="2">
        <f t="shared" si="235"/>
        <v>0</v>
      </c>
      <c r="AT1081" s="2">
        <f t="shared" si="236"/>
        <v>0</v>
      </c>
      <c r="AU1081" s="9">
        <f t="shared" si="237"/>
        <v>0</v>
      </c>
    </row>
    <row r="1082" spans="1:47" s="202" customFormat="1">
      <c r="A1082" s="272"/>
      <c r="B1082" s="272"/>
      <c r="C1082" s="203"/>
      <c r="D1082" s="203"/>
      <c r="E1082" s="204"/>
      <c r="F1082" s="198"/>
      <c r="G1082" s="198"/>
      <c r="H1082" s="198"/>
      <c r="I1082" s="198"/>
      <c r="J1082" s="117"/>
      <c r="K1082" s="113"/>
      <c r="L1082" s="113"/>
      <c r="M1082" s="113"/>
      <c r="N1082" s="113"/>
      <c r="O1082" s="113"/>
      <c r="P1082" s="205"/>
      <c r="Q1082" s="2">
        <f t="shared" si="225"/>
        <v>0</v>
      </c>
      <c r="R1082" s="2">
        <f>IF(D1082='User Input'!$C$1,1,0)</f>
        <v>0</v>
      </c>
      <c r="S1082" s="2">
        <f t="shared" si="229"/>
        <v>0</v>
      </c>
      <c r="T1082" s="2">
        <f t="shared" si="230"/>
        <v>0</v>
      </c>
      <c r="U1082" s="2">
        <f t="shared" si="226"/>
        <v>0</v>
      </c>
      <c r="V1082" s="2">
        <f t="shared" si="227"/>
        <v>0</v>
      </c>
      <c r="W1082" s="9">
        <f t="shared" si="228"/>
        <v>0</v>
      </c>
      <c r="X1082" s="221"/>
      <c r="Y1082" s="276"/>
      <c r="Z1082" s="207"/>
      <c r="AA1082" s="203"/>
      <c r="AB1082" s="206"/>
      <c r="AC1082" s="198"/>
      <c r="AD1082" s="198"/>
      <c r="AE1082" s="198"/>
      <c r="AF1082" s="198"/>
      <c r="AG1082" s="216"/>
      <c r="AH1082" s="199"/>
      <c r="AI1082" s="197"/>
      <c r="AJ1082" s="197"/>
      <c r="AK1082" s="113"/>
      <c r="AL1082" s="113"/>
      <c r="AM1082" s="113"/>
      <c r="AN1082" s="2">
        <f t="shared" si="231"/>
        <v>0</v>
      </c>
      <c r="AO1082" s="2">
        <f t="shared" si="232"/>
        <v>0</v>
      </c>
      <c r="AP1082" s="2">
        <f>IF(AA1082='User Input'!$C$1,1,0)</f>
        <v>0</v>
      </c>
      <c r="AQ1082" s="2">
        <f t="shared" si="233"/>
        <v>0</v>
      </c>
      <c r="AR1082" s="2">
        <f t="shared" si="234"/>
        <v>0</v>
      </c>
      <c r="AS1082" s="2">
        <f t="shared" si="235"/>
        <v>0</v>
      </c>
      <c r="AT1082" s="2">
        <f t="shared" si="236"/>
        <v>0</v>
      </c>
      <c r="AU1082" s="9">
        <f t="shared" si="237"/>
        <v>0</v>
      </c>
    </row>
    <row r="1083" spans="1:47" s="202" customFormat="1">
      <c r="A1083" s="272"/>
      <c r="B1083" s="272"/>
      <c r="C1083" s="203"/>
      <c r="D1083" s="203"/>
      <c r="E1083" s="204"/>
      <c r="F1083" s="198"/>
      <c r="G1083" s="198"/>
      <c r="H1083" s="198"/>
      <c r="I1083" s="198"/>
      <c r="J1083" s="117"/>
      <c r="K1083" s="113"/>
      <c r="L1083" s="113"/>
      <c r="M1083" s="113"/>
      <c r="N1083" s="113"/>
      <c r="O1083" s="113"/>
      <c r="P1083" s="205"/>
      <c r="Q1083" s="2">
        <f t="shared" si="225"/>
        <v>0</v>
      </c>
      <c r="R1083" s="2">
        <f>IF(D1083='User Input'!$C$1,1,0)</f>
        <v>0</v>
      </c>
      <c r="S1083" s="2">
        <f t="shared" si="229"/>
        <v>0</v>
      </c>
      <c r="T1083" s="2">
        <f t="shared" si="230"/>
        <v>0</v>
      </c>
      <c r="U1083" s="2">
        <f t="shared" si="226"/>
        <v>0</v>
      </c>
      <c r="V1083" s="2">
        <f t="shared" si="227"/>
        <v>0</v>
      </c>
      <c r="W1083" s="9">
        <f t="shared" si="228"/>
        <v>0</v>
      </c>
      <c r="X1083" s="221"/>
      <c r="Y1083" s="276"/>
      <c r="Z1083" s="207"/>
      <c r="AA1083" s="203"/>
      <c r="AB1083" s="206"/>
      <c r="AC1083" s="198"/>
      <c r="AD1083" s="198"/>
      <c r="AE1083" s="198"/>
      <c r="AF1083" s="198"/>
      <c r="AG1083" s="216"/>
      <c r="AH1083" s="199"/>
      <c r="AI1083" s="197"/>
      <c r="AJ1083" s="197"/>
      <c r="AK1083" s="113"/>
      <c r="AL1083" s="113"/>
      <c r="AM1083" s="113"/>
      <c r="AN1083" s="2">
        <f t="shared" si="231"/>
        <v>0</v>
      </c>
      <c r="AO1083" s="2">
        <f t="shared" si="232"/>
        <v>0</v>
      </c>
      <c r="AP1083" s="2">
        <f>IF(AA1083='User Input'!$C$1,1,0)</f>
        <v>0</v>
      </c>
      <c r="AQ1083" s="2">
        <f t="shared" si="233"/>
        <v>0</v>
      </c>
      <c r="AR1083" s="2">
        <f t="shared" si="234"/>
        <v>0</v>
      </c>
      <c r="AS1083" s="2">
        <f t="shared" si="235"/>
        <v>0</v>
      </c>
      <c r="AT1083" s="2">
        <f t="shared" si="236"/>
        <v>0</v>
      </c>
      <c r="AU1083" s="9">
        <f t="shared" si="237"/>
        <v>0</v>
      </c>
    </row>
    <row r="1084" spans="1:47" s="202" customFormat="1">
      <c r="A1084" s="272"/>
      <c r="B1084" s="272"/>
      <c r="C1084" s="203"/>
      <c r="D1084" s="203"/>
      <c r="E1084" s="204"/>
      <c r="F1084" s="198"/>
      <c r="G1084" s="198"/>
      <c r="H1084" s="198"/>
      <c r="I1084" s="198"/>
      <c r="J1084" s="117"/>
      <c r="K1084" s="113"/>
      <c r="L1084" s="113"/>
      <c r="M1084" s="113"/>
      <c r="N1084" s="113"/>
      <c r="O1084" s="113"/>
      <c r="P1084" s="205"/>
      <c r="Q1084" s="2">
        <f t="shared" si="225"/>
        <v>0</v>
      </c>
      <c r="R1084" s="2">
        <f>IF(D1084='User Input'!$C$1,1,0)</f>
        <v>0</v>
      </c>
      <c r="S1084" s="2">
        <f t="shared" si="229"/>
        <v>0</v>
      </c>
      <c r="T1084" s="2">
        <f t="shared" si="230"/>
        <v>0</v>
      </c>
      <c r="U1084" s="2">
        <f t="shared" si="226"/>
        <v>0</v>
      </c>
      <c r="V1084" s="2">
        <f t="shared" si="227"/>
        <v>0</v>
      </c>
      <c r="W1084" s="9">
        <f t="shared" si="228"/>
        <v>0</v>
      </c>
      <c r="X1084" s="221"/>
      <c r="Y1084" s="276"/>
      <c r="Z1084" s="207"/>
      <c r="AA1084" s="203"/>
      <c r="AB1084" s="206"/>
      <c r="AC1084" s="198"/>
      <c r="AD1084" s="198"/>
      <c r="AE1084" s="198"/>
      <c r="AF1084" s="198"/>
      <c r="AG1084" s="216"/>
      <c r="AH1084" s="199"/>
      <c r="AI1084" s="197"/>
      <c r="AJ1084" s="197"/>
      <c r="AK1084" s="113"/>
      <c r="AL1084" s="113"/>
      <c r="AM1084" s="113"/>
      <c r="AN1084" s="2">
        <f t="shared" si="231"/>
        <v>0</v>
      </c>
      <c r="AO1084" s="2">
        <f t="shared" si="232"/>
        <v>0</v>
      </c>
      <c r="AP1084" s="2">
        <f>IF(AA1084='User Input'!$C$1,1,0)</f>
        <v>0</v>
      </c>
      <c r="AQ1084" s="2">
        <f t="shared" si="233"/>
        <v>0</v>
      </c>
      <c r="AR1084" s="2">
        <f t="shared" si="234"/>
        <v>0</v>
      </c>
      <c r="AS1084" s="2">
        <f t="shared" si="235"/>
        <v>0</v>
      </c>
      <c r="AT1084" s="2">
        <f t="shared" si="236"/>
        <v>0</v>
      </c>
      <c r="AU1084" s="9">
        <f t="shared" si="237"/>
        <v>0</v>
      </c>
    </row>
    <row r="1085" spans="1:47" s="202" customFormat="1">
      <c r="A1085" s="272"/>
      <c r="B1085" s="272"/>
      <c r="C1085" s="203"/>
      <c r="D1085" s="203"/>
      <c r="E1085" s="204"/>
      <c r="F1085" s="198"/>
      <c r="G1085" s="198"/>
      <c r="H1085" s="198"/>
      <c r="I1085" s="198"/>
      <c r="J1085" s="117"/>
      <c r="K1085" s="113"/>
      <c r="L1085" s="113"/>
      <c r="M1085" s="113"/>
      <c r="N1085" s="113"/>
      <c r="O1085" s="113"/>
      <c r="P1085" s="205"/>
      <c r="Q1085" s="2">
        <f t="shared" si="225"/>
        <v>0</v>
      </c>
      <c r="R1085" s="2">
        <f>IF(D1085='User Input'!$C$1,1,0)</f>
        <v>0</v>
      </c>
      <c r="S1085" s="2">
        <f t="shared" si="229"/>
        <v>0</v>
      </c>
      <c r="T1085" s="2">
        <f t="shared" si="230"/>
        <v>0</v>
      </c>
      <c r="U1085" s="2">
        <f t="shared" si="226"/>
        <v>0</v>
      </c>
      <c r="V1085" s="2">
        <f t="shared" si="227"/>
        <v>0</v>
      </c>
      <c r="W1085" s="9">
        <f t="shared" si="228"/>
        <v>0</v>
      </c>
      <c r="X1085" s="221"/>
      <c r="Y1085" s="276"/>
      <c r="Z1085" s="207"/>
      <c r="AA1085" s="203"/>
      <c r="AB1085" s="206"/>
      <c r="AC1085" s="198"/>
      <c r="AD1085" s="198"/>
      <c r="AE1085" s="198"/>
      <c r="AF1085" s="198"/>
      <c r="AG1085" s="216"/>
      <c r="AH1085" s="199"/>
      <c r="AI1085" s="197"/>
      <c r="AJ1085" s="197"/>
      <c r="AK1085" s="113"/>
      <c r="AL1085" s="113"/>
      <c r="AM1085" s="113"/>
      <c r="AN1085" s="2">
        <f t="shared" si="231"/>
        <v>0</v>
      </c>
      <c r="AO1085" s="2">
        <f t="shared" si="232"/>
        <v>0</v>
      </c>
      <c r="AP1085" s="2">
        <f>IF(AA1085='User Input'!$C$1,1,0)</f>
        <v>0</v>
      </c>
      <c r="AQ1085" s="2">
        <f t="shared" si="233"/>
        <v>0</v>
      </c>
      <c r="AR1085" s="2">
        <f t="shared" si="234"/>
        <v>0</v>
      </c>
      <c r="AS1085" s="2">
        <f t="shared" si="235"/>
        <v>0</v>
      </c>
      <c r="AT1085" s="2">
        <f t="shared" si="236"/>
        <v>0</v>
      </c>
      <c r="AU1085" s="9">
        <f t="shared" si="237"/>
        <v>0</v>
      </c>
    </row>
    <row r="1086" spans="1:47" s="202" customFormat="1">
      <c r="A1086" s="272"/>
      <c r="B1086" s="272"/>
      <c r="C1086" s="203"/>
      <c r="D1086" s="203"/>
      <c r="E1086" s="204"/>
      <c r="F1086" s="198"/>
      <c r="G1086" s="198"/>
      <c r="H1086" s="198"/>
      <c r="I1086" s="198"/>
      <c r="J1086" s="117"/>
      <c r="K1086" s="113"/>
      <c r="L1086" s="113"/>
      <c r="M1086" s="113"/>
      <c r="N1086" s="113"/>
      <c r="O1086" s="113"/>
      <c r="P1086" s="205"/>
      <c r="Q1086" s="2">
        <f t="shared" si="225"/>
        <v>0</v>
      </c>
      <c r="R1086" s="2">
        <f>IF(D1086='User Input'!$C$1,1,0)</f>
        <v>0</v>
      </c>
      <c r="S1086" s="2">
        <f t="shared" si="229"/>
        <v>0</v>
      </c>
      <c r="T1086" s="2">
        <f t="shared" si="230"/>
        <v>0</v>
      </c>
      <c r="U1086" s="2">
        <f t="shared" si="226"/>
        <v>0</v>
      </c>
      <c r="V1086" s="2">
        <f t="shared" si="227"/>
        <v>0</v>
      </c>
      <c r="W1086" s="9">
        <f t="shared" si="228"/>
        <v>0</v>
      </c>
      <c r="X1086" s="221"/>
      <c r="Y1086" s="276"/>
      <c r="Z1086" s="207"/>
      <c r="AA1086" s="203"/>
      <c r="AB1086" s="206"/>
      <c r="AC1086" s="198"/>
      <c r="AD1086" s="198"/>
      <c r="AE1086" s="198"/>
      <c r="AF1086" s="198"/>
      <c r="AG1086" s="216"/>
      <c r="AH1086" s="199"/>
      <c r="AI1086" s="197"/>
      <c r="AJ1086" s="197"/>
      <c r="AK1086" s="113"/>
      <c r="AL1086" s="113"/>
      <c r="AM1086" s="113"/>
      <c r="AN1086" s="2">
        <f t="shared" si="231"/>
        <v>0</v>
      </c>
      <c r="AO1086" s="2">
        <f t="shared" si="232"/>
        <v>0</v>
      </c>
      <c r="AP1086" s="2">
        <f>IF(AA1086='User Input'!$C$1,1,0)</f>
        <v>0</v>
      </c>
      <c r="AQ1086" s="2">
        <f t="shared" si="233"/>
        <v>0</v>
      </c>
      <c r="AR1086" s="2">
        <f t="shared" si="234"/>
        <v>0</v>
      </c>
      <c r="AS1086" s="2">
        <f t="shared" si="235"/>
        <v>0</v>
      </c>
      <c r="AT1086" s="2">
        <f t="shared" si="236"/>
        <v>0</v>
      </c>
      <c r="AU1086" s="9">
        <f t="shared" si="237"/>
        <v>0</v>
      </c>
    </row>
    <row r="1087" spans="1:47" s="202" customFormat="1">
      <c r="A1087" s="272"/>
      <c r="B1087" s="272"/>
      <c r="C1087" s="203"/>
      <c r="D1087" s="203"/>
      <c r="E1087" s="204"/>
      <c r="F1087" s="198"/>
      <c r="G1087" s="198"/>
      <c r="H1087" s="198"/>
      <c r="I1087" s="198"/>
      <c r="J1087" s="117"/>
      <c r="K1087" s="113"/>
      <c r="L1087" s="113"/>
      <c r="M1087" s="113"/>
      <c r="N1087" s="113"/>
      <c r="O1087" s="113"/>
      <c r="P1087" s="205"/>
      <c r="Q1087" s="2">
        <f t="shared" si="225"/>
        <v>0</v>
      </c>
      <c r="R1087" s="2">
        <f>IF(D1087='User Input'!$C$1,1,0)</f>
        <v>0</v>
      </c>
      <c r="S1087" s="2">
        <f t="shared" si="229"/>
        <v>0</v>
      </c>
      <c r="T1087" s="2">
        <f t="shared" si="230"/>
        <v>0</v>
      </c>
      <c r="U1087" s="2">
        <f t="shared" si="226"/>
        <v>0</v>
      </c>
      <c r="V1087" s="2">
        <f t="shared" si="227"/>
        <v>0</v>
      </c>
      <c r="W1087" s="9">
        <f t="shared" si="228"/>
        <v>0</v>
      </c>
      <c r="X1087" s="221"/>
      <c r="Y1087" s="276"/>
      <c r="Z1087" s="207"/>
      <c r="AA1087" s="203"/>
      <c r="AB1087" s="206"/>
      <c r="AC1087" s="198"/>
      <c r="AD1087" s="198"/>
      <c r="AE1087" s="198"/>
      <c r="AF1087" s="198"/>
      <c r="AG1087" s="216"/>
      <c r="AH1087" s="199"/>
      <c r="AI1087" s="197"/>
      <c r="AJ1087" s="197"/>
      <c r="AK1087" s="113"/>
      <c r="AL1087" s="113"/>
      <c r="AM1087" s="113"/>
      <c r="AN1087" s="2">
        <f t="shared" si="231"/>
        <v>0</v>
      </c>
      <c r="AO1087" s="2">
        <f t="shared" si="232"/>
        <v>0</v>
      </c>
      <c r="AP1087" s="2">
        <f>IF(AA1087='User Input'!$C$1,1,0)</f>
        <v>0</v>
      </c>
      <c r="AQ1087" s="2">
        <f t="shared" si="233"/>
        <v>0</v>
      </c>
      <c r="AR1087" s="2">
        <f t="shared" si="234"/>
        <v>0</v>
      </c>
      <c r="AS1087" s="2">
        <f t="shared" si="235"/>
        <v>0</v>
      </c>
      <c r="AT1087" s="2">
        <f t="shared" si="236"/>
        <v>0</v>
      </c>
      <c r="AU1087" s="9">
        <f t="shared" si="237"/>
        <v>0</v>
      </c>
    </row>
    <row r="1088" spans="1:47" s="202" customFormat="1">
      <c r="A1088" s="272"/>
      <c r="B1088" s="272"/>
      <c r="C1088" s="203"/>
      <c r="D1088" s="203"/>
      <c r="E1088" s="204"/>
      <c r="F1088" s="198"/>
      <c r="G1088" s="198"/>
      <c r="H1088" s="198"/>
      <c r="I1088" s="198"/>
      <c r="J1088" s="117"/>
      <c r="K1088" s="113"/>
      <c r="L1088" s="113"/>
      <c r="M1088" s="113"/>
      <c r="N1088" s="113"/>
      <c r="O1088" s="113"/>
      <c r="P1088" s="205"/>
      <c r="Q1088" s="2">
        <f t="shared" si="225"/>
        <v>0</v>
      </c>
      <c r="R1088" s="2">
        <f>IF(D1088='User Input'!$C$1,1,0)</f>
        <v>0</v>
      </c>
      <c r="S1088" s="2">
        <f t="shared" si="229"/>
        <v>0</v>
      </c>
      <c r="T1088" s="2">
        <f t="shared" si="230"/>
        <v>0</v>
      </c>
      <c r="U1088" s="2">
        <f t="shared" si="226"/>
        <v>0</v>
      </c>
      <c r="V1088" s="2">
        <f t="shared" si="227"/>
        <v>0</v>
      </c>
      <c r="W1088" s="9">
        <f t="shared" si="228"/>
        <v>0</v>
      </c>
      <c r="X1088" s="221"/>
      <c r="Y1088" s="276"/>
      <c r="Z1088" s="207"/>
      <c r="AA1088" s="203"/>
      <c r="AB1088" s="206"/>
      <c r="AC1088" s="198"/>
      <c r="AD1088" s="198"/>
      <c r="AE1088" s="198"/>
      <c r="AF1088" s="198"/>
      <c r="AG1088" s="216"/>
      <c r="AH1088" s="199"/>
      <c r="AI1088" s="197"/>
      <c r="AJ1088" s="197"/>
      <c r="AK1088" s="113"/>
      <c r="AL1088" s="113"/>
      <c r="AM1088" s="113"/>
      <c r="AN1088" s="2">
        <f t="shared" si="231"/>
        <v>0</v>
      </c>
      <c r="AO1088" s="2">
        <f t="shared" si="232"/>
        <v>0</v>
      </c>
      <c r="AP1088" s="2">
        <f>IF(AA1088='User Input'!$C$1,1,0)</f>
        <v>0</v>
      </c>
      <c r="AQ1088" s="2">
        <f t="shared" si="233"/>
        <v>0</v>
      </c>
      <c r="AR1088" s="2">
        <f t="shared" si="234"/>
        <v>0</v>
      </c>
      <c r="AS1088" s="2">
        <f t="shared" si="235"/>
        <v>0</v>
      </c>
      <c r="AT1088" s="2">
        <f t="shared" si="236"/>
        <v>0</v>
      </c>
      <c r="AU1088" s="9">
        <f t="shared" si="237"/>
        <v>0</v>
      </c>
    </row>
    <row r="1089" spans="1:47" s="202" customFormat="1">
      <c r="A1089" s="272"/>
      <c r="B1089" s="272"/>
      <c r="C1089" s="203"/>
      <c r="D1089" s="203"/>
      <c r="E1089" s="204"/>
      <c r="F1089" s="198"/>
      <c r="G1089" s="198"/>
      <c r="H1089" s="198"/>
      <c r="I1089" s="198"/>
      <c r="J1089" s="117"/>
      <c r="K1089" s="113"/>
      <c r="L1089" s="113"/>
      <c r="M1089" s="113"/>
      <c r="N1089" s="113"/>
      <c r="O1089" s="113"/>
      <c r="P1089" s="205"/>
      <c r="Q1089" s="2">
        <f t="shared" si="225"/>
        <v>0</v>
      </c>
      <c r="R1089" s="2">
        <f>IF(D1089='User Input'!$C$1,1,0)</f>
        <v>0</v>
      </c>
      <c r="S1089" s="2">
        <f t="shared" si="229"/>
        <v>0</v>
      </c>
      <c r="T1089" s="2">
        <f t="shared" si="230"/>
        <v>0</v>
      </c>
      <c r="U1089" s="2">
        <f t="shared" si="226"/>
        <v>0</v>
      </c>
      <c r="V1089" s="2">
        <f t="shared" si="227"/>
        <v>0</v>
      </c>
      <c r="W1089" s="9">
        <f t="shared" si="228"/>
        <v>0</v>
      </c>
      <c r="X1089" s="221"/>
      <c r="Y1089" s="276"/>
      <c r="Z1089" s="207"/>
      <c r="AA1089" s="203"/>
      <c r="AB1089" s="206"/>
      <c r="AC1089" s="198"/>
      <c r="AD1089" s="198"/>
      <c r="AE1089" s="198"/>
      <c r="AF1089" s="198"/>
      <c r="AG1089" s="216"/>
      <c r="AH1089" s="199"/>
      <c r="AI1089" s="197"/>
      <c r="AJ1089" s="197"/>
      <c r="AK1089" s="113"/>
      <c r="AL1089" s="113"/>
      <c r="AM1089" s="113"/>
      <c r="AN1089" s="2">
        <f t="shared" si="231"/>
        <v>0</v>
      </c>
      <c r="AO1089" s="2">
        <f t="shared" si="232"/>
        <v>0</v>
      </c>
      <c r="AP1089" s="2">
        <f>IF(AA1089='User Input'!$C$1,1,0)</f>
        <v>0</v>
      </c>
      <c r="AQ1089" s="2">
        <f t="shared" si="233"/>
        <v>0</v>
      </c>
      <c r="AR1089" s="2">
        <f t="shared" si="234"/>
        <v>0</v>
      </c>
      <c r="AS1089" s="2">
        <f t="shared" si="235"/>
        <v>0</v>
      </c>
      <c r="AT1089" s="2">
        <f t="shared" si="236"/>
        <v>0</v>
      </c>
      <c r="AU1089" s="9">
        <f t="shared" si="237"/>
        <v>0</v>
      </c>
    </row>
    <row r="1090" spans="1:47" s="202" customFormat="1">
      <c r="A1090" s="272"/>
      <c r="B1090" s="272"/>
      <c r="C1090" s="203"/>
      <c r="D1090" s="203"/>
      <c r="E1090" s="204"/>
      <c r="F1090" s="198"/>
      <c r="G1090" s="198"/>
      <c r="H1090" s="198"/>
      <c r="I1090" s="198"/>
      <c r="J1090" s="117"/>
      <c r="K1090" s="113"/>
      <c r="L1090" s="113"/>
      <c r="M1090" s="113"/>
      <c r="N1090" s="113"/>
      <c r="O1090" s="113"/>
      <c r="P1090" s="205"/>
      <c r="Q1090" s="2">
        <f t="shared" si="225"/>
        <v>0</v>
      </c>
      <c r="R1090" s="2">
        <f>IF(D1090='User Input'!$C$1,1,0)</f>
        <v>0</v>
      </c>
      <c r="S1090" s="2">
        <f t="shared" si="229"/>
        <v>0</v>
      </c>
      <c r="T1090" s="2">
        <f t="shared" si="230"/>
        <v>0</v>
      </c>
      <c r="U1090" s="2">
        <f t="shared" si="226"/>
        <v>0</v>
      </c>
      <c r="V1090" s="2">
        <f t="shared" si="227"/>
        <v>0</v>
      </c>
      <c r="W1090" s="9">
        <f t="shared" si="228"/>
        <v>0</v>
      </c>
      <c r="X1090" s="221"/>
      <c r="Y1090" s="276"/>
      <c r="Z1090" s="207"/>
      <c r="AA1090" s="203"/>
      <c r="AB1090" s="206"/>
      <c r="AC1090" s="198"/>
      <c r="AD1090" s="198"/>
      <c r="AE1090" s="198"/>
      <c r="AF1090" s="198"/>
      <c r="AG1090" s="216"/>
      <c r="AH1090" s="199"/>
      <c r="AI1090" s="197"/>
      <c r="AJ1090" s="197"/>
      <c r="AK1090" s="113"/>
      <c r="AL1090" s="113"/>
      <c r="AM1090" s="113"/>
      <c r="AN1090" s="2">
        <f t="shared" si="231"/>
        <v>0</v>
      </c>
      <c r="AO1090" s="2">
        <f t="shared" si="232"/>
        <v>0</v>
      </c>
      <c r="AP1090" s="2">
        <f>IF(AA1090='User Input'!$C$1,1,0)</f>
        <v>0</v>
      </c>
      <c r="AQ1090" s="2">
        <f t="shared" si="233"/>
        <v>0</v>
      </c>
      <c r="AR1090" s="2">
        <f t="shared" si="234"/>
        <v>0</v>
      </c>
      <c r="AS1090" s="2">
        <f t="shared" si="235"/>
        <v>0</v>
      </c>
      <c r="AT1090" s="2">
        <f t="shared" si="236"/>
        <v>0</v>
      </c>
      <c r="AU1090" s="9">
        <f t="shared" si="237"/>
        <v>0</v>
      </c>
    </row>
    <row r="1091" spans="1:47" s="202" customFormat="1">
      <c r="A1091" s="272"/>
      <c r="B1091" s="272"/>
      <c r="C1091" s="203"/>
      <c r="D1091" s="203"/>
      <c r="E1091" s="204"/>
      <c r="F1091" s="198"/>
      <c r="G1091" s="198"/>
      <c r="H1091" s="198"/>
      <c r="I1091" s="198"/>
      <c r="J1091" s="117"/>
      <c r="K1091" s="113"/>
      <c r="L1091" s="113"/>
      <c r="M1091" s="113"/>
      <c r="N1091" s="113"/>
      <c r="O1091" s="113"/>
      <c r="P1091" s="205"/>
      <c r="Q1091" s="2">
        <f t="shared" ref="Q1091:Q1154" si="238">P1091*K1091</f>
        <v>0</v>
      </c>
      <c r="R1091" s="2">
        <f>IF(D1091='User Input'!$C$1,1,0)</f>
        <v>0</v>
      </c>
      <c r="S1091" s="2">
        <f t="shared" si="229"/>
        <v>0</v>
      </c>
      <c r="T1091" s="2">
        <f t="shared" si="230"/>
        <v>0</v>
      </c>
      <c r="U1091" s="2">
        <f t="shared" ref="U1091:U1154" si="239">C1091</f>
        <v>0</v>
      </c>
      <c r="V1091" s="2">
        <f t="shared" ref="V1091:V1154" si="240">E1091</f>
        <v>0</v>
      </c>
      <c r="W1091" s="9">
        <f t="shared" ref="W1091:W1154" si="241">J1091</f>
        <v>0</v>
      </c>
      <c r="X1091" s="221"/>
      <c r="Y1091" s="276"/>
      <c r="Z1091" s="207"/>
      <c r="AA1091" s="203"/>
      <c r="AB1091" s="206"/>
      <c r="AC1091" s="198"/>
      <c r="AD1091" s="198"/>
      <c r="AE1091" s="198"/>
      <c r="AF1091" s="198"/>
      <c r="AG1091" s="216"/>
      <c r="AH1091" s="199"/>
      <c r="AI1091" s="197"/>
      <c r="AJ1091" s="197"/>
      <c r="AK1091" s="113"/>
      <c r="AL1091" s="113"/>
      <c r="AM1091" s="113"/>
      <c r="AN1091" s="2">
        <f t="shared" si="231"/>
        <v>0</v>
      </c>
      <c r="AO1091" s="2">
        <f t="shared" si="232"/>
        <v>0</v>
      </c>
      <c r="AP1091" s="2">
        <f>IF(AA1091='User Input'!$C$1,1,0)</f>
        <v>0</v>
      </c>
      <c r="AQ1091" s="2">
        <f t="shared" si="233"/>
        <v>0</v>
      </c>
      <c r="AR1091" s="2">
        <f t="shared" si="234"/>
        <v>0</v>
      </c>
      <c r="AS1091" s="2">
        <f t="shared" si="235"/>
        <v>0</v>
      </c>
      <c r="AT1091" s="2">
        <f t="shared" si="236"/>
        <v>0</v>
      </c>
      <c r="AU1091" s="9">
        <f t="shared" si="237"/>
        <v>0</v>
      </c>
    </row>
    <row r="1092" spans="1:47" s="202" customFormat="1">
      <c r="A1092" s="272"/>
      <c r="B1092" s="272"/>
      <c r="C1092" s="203"/>
      <c r="D1092" s="203"/>
      <c r="E1092" s="204"/>
      <c r="F1092" s="198"/>
      <c r="G1092" s="198"/>
      <c r="H1092" s="198"/>
      <c r="I1092" s="198"/>
      <c r="J1092" s="117"/>
      <c r="K1092" s="113"/>
      <c r="L1092" s="113"/>
      <c r="M1092" s="113"/>
      <c r="N1092" s="113"/>
      <c r="O1092" s="113"/>
      <c r="P1092" s="205"/>
      <c r="Q1092" s="2">
        <f t="shared" si="238"/>
        <v>0</v>
      </c>
      <c r="R1092" s="2">
        <f>IF(D1092='User Input'!$C$1,1,0)</f>
        <v>0</v>
      </c>
      <c r="S1092" s="2">
        <f t="shared" ref="S1092:S1155" si="242">R1092+S1091</f>
        <v>0</v>
      </c>
      <c r="T1092" s="2">
        <f t="shared" ref="T1092:T1155" si="243">IF(S1092=S1091,0,S1092)</f>
        <v>0</v>
      </c>
      <c r="U1092" s="2">
        <f t="shared" si="239"/>
        <v>0</v>
      </c>
      <c r="V1092" s="2">
        <f t="shared" si="240"/>
        <v>0</v>
      </c>
      <c r="W1092" s="9">
        <f t="shared" si="241"/>
        <v>0</v>
      </c>
      <c r="X1092" s="221"/>
      <c r="Y1092" s="276"/>
      <c r="Z1092" s="207"/>
      <c r="AA1092" s="203"/>
      <c r="AB1092" s="206"/>
      <c r="AC1092" s="198"/>
      <c r="AD1092" s="198"/>
      <c r="AE1092" s="198"/>
      <c r="AF1092" s="198"/>
      <c r="AG1092" s="216"/>
      <c r="AH1092" s="199"/>
      <c r="AI1092" s="197"/>
      <c r="AJ1092" s="197"/>
      <c r="AK1092" s="113"/>
      <c r="AL1092" s="113"/>
      <c r="AM1092" s="113"/>
      <c r="AN1092" s="2">
        <f t="shared" ref="AN1092:AN1155" si="244">AI1092*AH1092</f>
        <v>0</v>
      </c>
      <c r="AO1092" s="2">
        <f t="shared" ref="AO1092:AO1155" si="245">AJ1092*AH1092</f>
        <v>0</v>
      </c>
      <c r="AP1092" s="2">
        <f>IF(AA1092='User Input'!$C$1,1,0)</f>
        <v>0</v>
      </c>
      <c r="AQ1092" s="2">
        <f t="shared" si="233"/>
        <v>0</v>
      </c>
      <c r="AR1092" s="2">
        <f t="shared" si="234"/>
        <v>0</v>
      </c>
      <c r="AS1092" s="2">
        <f t="shared" si="235"/>
        <v>0</v>
      </c>
      <c r="AT1092" s="2">
        <f t="shared" si="236"/>
        <v>0</v>
      </c>
      <c r="AU1092" s="9">
        <f t="shared" si="237"/>
        <v>0</v>
      </c>
    </row>
    <row r="1093" spans="1:47" s="202" customFormat="1">
      <c r="A1093" s="272"/>
      <c r="B1093" s="272"/>
      <c r="C1093" s="203"/>
      <c r="D1093" s="203"/>
      <c r="E1093" s="204"/>
      <c r="F1093" s="198"/>
      <c r="G1093" s="198"/>
      <c r="H1093" s="198"/>
      <c r="I1093" s="198"/>
      <c r="J1093" s="117"/>
      <c r="K1093" s="113"/>
      <c r="L1093" s="113"/>
      <c r="M1093" s="113"/>
      <c r="N1093" s="113"/>
      <c r="O1093" s="113"/>
      <c r="P1093" s="205"/>
      <c r="Q1093" s="2">
        <f t="shared" si="238"/>
        <v>0</v>
      </c>
      <c r="R1093" s="2">
        <f>IF(D1093='User Input'!$C$1,1,0)</f>
        <v>0</v>
      </c>
      <c r="S1093" s="2">
        <f t="shared" si="242"/>
        <v>0</v>
      </c>
      <c r="T1093" s="2">
        <f t="shared" si="243"/>
        <v>0</v>
      </c>
      <c r="U1093" s="2">
        <f t="shared" si="239"/>
        <v>0</v>
      </c>
      <c r="V1093" s="2">
        <f t="shared" si="240"/>
        <v>0</v>
      </c>
      <c r="W1093" s="9">
        <f t="shared" si="241"/>
        <v>0</v>
      </c>
      <c r="X1093" s="221"/>
      <c r="Y1093" s="276"/>
      <c r="Z1093" s="207"/>
      <c r="AA1093" s="203"/>
      <c r="AB1093" s="206"/>
      <c r="AC1093" s="198"/>
      <c r="AD1093" s="198"/>
      <c r="AE1093" s="198"/>
      <c r="AF1093" s="198"/>
      <c r="AG1093" s="216"/>
      <c r="AH1093" s="199"/>
      <c r="AI1093" s="197"/>
      <c r="AJ1093" s="197"/>
      <c r="AK1093" s="113"/>
      <c r="AL1093" s="113"/>
      <c r="AM1093" s="113"/>
      <c r="AN1093" s="2">
        <f t="shared" si="244"/>
        <v>0</v>
      </c>
      <c r="AO1093" s="2">
        <f t="shared" si="245"/>
        <v>0</v>
      </c>
      <c r="AP1093" s="2">
        <f>IF(AA1093='User Input'!$C$1,1,0)</f>
        <v>0</v>
      </c>
      <c r="AQ1093" s="2">
        <f t="shared" si="233"/>
        <v>0</v>
      </c>
      <c r="AR1093" s="2">
        <f t="shared" si="234"/>
        <v>0</v>
      </c>
      <c r="AS1093" s="2">
        <f t="shared" si="235"/>
        <v>0</v>
      </c>
      <c r="AT1093" s="2">
        <f t="shared" si="236"/>
        <v>0</v>
      </c>
      <c r="AU1093" s="9">
        <f t="shared" si="237"/>
        <v>0</v>
      </c>
    </row>
    <row r="1094" spans="1:47" s="202" customFormat="1">
      <c r="A1094" s="272"/>
      <c r="B1094" s="272"/>
      <c r="C1094" s="203"/>
      <c r="D1094" s="203"/>
      <c r="E1094" s="204"/>
      <c r="F1094" s="198"/>
      <c r="G1094" s="198"/>
      <c r="H1094" s="198"/>
      <c r="I1094" s="198"/>
      <c r="J1094" s="117"/>
      <c r="K1094" s="113"/>
      <c r="L1094" s="113"/>
      <c r="M1094" s="113"/>
      <c r="N1094" s="113"/>
      <c r="O1094" s="113"/>
      <c r="P1094" s="205"/>
      <c r="Q1094" s="2">
        <f t="shared" si="238"/>
        <v>0</v>
      </c>
      <c r="R1094" s="2">
        <f>IF(D1094='User Input'!$C$1,1,0)</f>
        <v>0</v>
      </c>
      <c r="S1094" s="2">
        <f t="shared" si="242"/>
        <v>0</v>
      </c>
      <c r="T1094" s="2">
        <f t="shared" si="243"/>
        <v>0</v>
      </c>
      <c r="U1094" s="2">
        <f t="shared" si="239"/>
        <v>0</v>
      </c>
      <c r="V1094" s="2">
        <f t="shared" si="240"/>
        <v>0</v>
      </c>
      <c r="W1094" s="9">
        <f t="shared" si="241"/>
        <v>0</v>
      </c>
      <c r="X1094" s="221"/>
      <c r="Y1094" s="276"/>
      <c r="Z1094" s="207"/>
      <c r="AA1094" s="203"/>
      <c r="AB1094" s="206"/>
      <c r="AC1094" s="198"/>
      <c r="AD1094" s="198"/>
      <c r="AE1094" s="198"/>
      <c r="AF1094" s="198"/>
      <c r="AG1094" s="216"/>
      <c r="AH1094" s="199"/>
      <c r="AI1094" s="197"/>
      <c r="AJ1094" s="197"/>
      <c r="AK1094" s="113"/>
      <c r="AL1094" s="113"/>
      <c r="AM1094" s="113"/>
      <c r="AN1094" s="2">
        <f t="shared" si="244"/>
        <v>0</v>
      </c>
      <c r="AO1094" s="2">
        <f t="shared" si="245"/>
        <v>0</v>
      </c>
      <c r="AP1094" s="2">
        <f>IF(AA1094='User Input'!$C$1,1,0)</f>
        <v>0</v>
      </c>
      <c r="AQ1094" s="2">
        <f t="shared" si="233"/>
        <v>0</v>
      </c>
      <c r="AR1094" s="2">
        <f t="shared" si="234"/>
        <v>0</v>
      </c>
      <c r="AS1094" s="2">
        <f t="shared" si="235"/>
        <v>0</v>
      </c>
      <c r="AT1094" s="2">
        <f t="shared" si="236"/>
        <v>0</v>
      </c>
      <c r="AU1094" s="9">
        <f t="shared" si="237"/>
        <v>0</v>
      </c>
    </row>
    <row r="1095" spans="1:47" s="202" customFormat="1">
      <c r="A1095" s="272"/>
      <c r="B1095" s="272"/>
      <c r="C1095" s="203"/>
      <c r="D1095" s="203"/>
      <c r="E1095" s="204"/>
      <c r="F1095" s="198"/>
      <c r="G1095" s="198"/>
      <c r="H1095" s="198"/>
      <c r="I1095" s="198"/>
      <c r="J1095" s="117"/>
      <c r="K1095" s="113"/>
      <c r="L1095" s="113"/>
      <c r="M1095" s="113"/>
      <c r="N1095" s="113"/>
      <c r="O1095" s="113"/>
      <c r="P1095" s="205"/>
      <c r="Q1095" s="2">
        <f t="shared" si="238"/>
        <v>0</v>
      </c>
      <c r="R1095" s="2">
        <f>IF(D1095='User Input'!$C$1,1,0)</f>
        <v>0</v>
      </c>
      <c r="S1095" s="2">
        <f t="shared" si="242"/>
        <v>0</v>
      </c>
      <c r="T1095" s="2">
        <f t="shared" si="243"/>
        <v>0</v>
      </c>
      <c r="U1095" s="2">
        <f t="shared" si="239"/>
        <v>0</v>
      </c>
      <c r="V1095" s="2">
        <f t="shared" si="240"/>
        <v>0</v>
      </c>
      <c r="W1095" s="9">
        <f t="shared" si="241"/>
        <v>0</v>
      </c>
      <c r="X1095" s="221"/>
      <c r="Y1095" s="276"/>
      <c r="Z1095" s="207"/>
      <c r="AA1095" s="203"/>
      <c r="AB1095" s="206"/>
      <c r="AC1095" s="198"/>
      <c r="AD1095" s="198"/>
      <c r="AE1095" s="198"/>
      <c r="AF1095" s="198"/>
      <c r="AG1095" s="216"/>
      <c r="AH1095" s="199"/>
      <c r="AI1095" s="197"/>
      <c r="AJ1095" s="197"/>
      <c r="AK1095" s="113"/>
      <c r="AL1095" s="113"/>
      <c r="AM1095" s="113"/>
      <c r="AN1095" s="2">
        <f t="shared" si="244"/>
        <v>0</v>
      </c>
      <c r="AO1095" s="2">
        <f t="shared" si="245"/>
        <v>0</v>
      </c>
      <c r="AP1095" s="2">
        <f>IF(AA1095='User Input'!$C$1,1,0)</f>
        <v>0</v>
      </c>
      <c r="AQ1095" s="2">
        <f t="shared" si="233"/>
        <v>0</v>
      </c>
      <c r="AR1095" s="2">
        <f t="shared" si="234"/>
        <v>0</v>
      </c>
      <c r="AS1095" s="2">
        <f t="shared" si="235"/>
        <v>0</v>
      </c>
      <c r="AT1095" s="2">
        <f t="shared" si="236"/>
        <v>0</v>
      </c>
      <c r="AU1095" s="9">
        <f t="shared" si="237"/>
        <v>0</v>
      </c>
    </row>
    <row r="1096" spans="1:47" s="202" customFormat="1">
      <c r="A1096" s="272"/>
      <c r="B1096" s="272"/>
      <c r="C1096" s="203"/>
      <c r="D1096" s="203"/>
      <c r="E1096" s="204"/>
      <c r="F1096" s="198"/>
      <c r="G1096" s="198"/>
      <c r="H1096" s="198"/>
      <c r="I1096" s="198"/>
      <c r="J1096" s="117"/>
      <c r="K1096" s="113"/>
      <c r="L1096" s="113"/>
      <c r="M1096" s="113"/>
      <c r="N1096" s="113"/>
      <c r="O1096" s="113"/>
      <c r="P1096" s="205"/>
      <c r="Q1096" s="2">
        <f t="shared" si="238"/>
        <v>0</v>
      </c>
      <c r="R1096" s="2">
        <f>IF(D1096='User Input'!$C$1,1,0)</f>
        <v>0</v>
      </c>
      <c r="S1096" s="2">
        <f t="shared" si="242"/>
        <v>0</v>
      </c>
      <c r="T1096" s="2">
        <f t="shared" si="243"/>
        <v>0</v>
      </c>
      <c r="U1096" s="2">
        <f t="shared" si="239"/>
        <v>0</v>
      </c>
      <c r="V1096" s="2">
        <f t="shared" si="240"/>
        <v>0</v>
      </c>
      <c r="W1096" s="9">
        <f t="shared" si="241"/>
        <v>0</v>
      </c>
      <c r="X1096" s="221"/>
      <c r="Y1096" s="276"/>
      <c r="Z1096" s="207"/>
      <c r="AA1096" s="203"/>
      <c r="AB1096" s="206"/>
      <c r="AC1096" s="198"/>
      <c r="AD1096" s="198"/>
      <c r="AE1096" s="198"/>
      <c r="AF1096" s="198"/>
      <c r="AG1096" s="216"/>
      <c r="AH1096" s="199"/>
      <c r="AI1096" s="197"/>
      <c r="AJ1096" s="197"/>
      <c r="AK1096" s="113"/>
      <c r="AL1096" s="113"/>
      <c r="AM1096" s="113"/>
      <c r="AN1096" s="2">
        <f t="shared" si="244"/>
        <v>0</v>
      </c>
      <c r="AO1096" s="2">
        <f t="shared" si="245"/>
        <v>0</v>
      </c>
      <c r="AP1096" s="2">
        <f>IF(AA1096='User Input'!$C$1,1,0)</f>
        <v>0</v>
      </c>
      <c r="AQ1096" s="2">
        <f t="shared" si="233"/>
        <v>0</v>
      </c>
      <c r="AR1096" s="2">
        <f t="shared" si="234"/>
        <v>0</v>
      </c>
      <c r="AS1096" s="2">
        <f t="shared" si="235"/>
        <v>0</v>
      </c>
      <c r="AT1096" s="2">
        <f t="shared" si="236"/>
        <v>0</v>
      </c>
      <c r="AU1096" s="9">
        <f t="shared" si="237"/>
        <v>0</v>
      </c>
    </row>
    <row r="1097" spans="1:47" s="202" customFormat="1">
      <c r="A1097" s="272"/>
      <c r="B1097" s="272"/>
      <c r="C1097" s="203"/>
      <c r="D1097" s="203"/>
      <c r="E1097" s="204"/>
      <c r="F1097" s="198"/>
      <c r="G1097" s="198"/>
      <c r="H1097" s="198"/>
      <c r="I1097" s="198"/>
      <c r="J1097" s="117"/>
      <c r="K1097" s="113"/>
      <c r="L1097" s="113"/>
      <c r="M1097" s="113"/>
      <c r="N1097" s="113"/>
      <c r="O1097" s="113"/>
      <c r="P1097" s="205"/>
      <c r="Q1097" s="2">
        <f t="shared" si="238"/>
        <v>0</v>
      </c>
      <c r="R1097" s="2">
        <f>IF(D1097='User Input'!$C$1,1,0)</f>
        <v>0</v>
      </c>
      <c r="S1097" s="2">
        <f t="shared" si="242"/>
        <v>0</v>
      </c>
      <c r="T1097" s="2">
        <f t="shared" si="243"/>
        <v>0</v>
      </c>
      <c r="U1097" s="2">
        <f t="shared" si="239"/>
        <v>0</v>
      </c>
      <c r="V1097" s="2">
        <f t="shared" si="240"/>
        <v>0</v>
      </c>
      <c r="W1097" s="9">
        <f t="shared" si="241"/>
        <v>0</v>
      </c>
      <c r="X1097" s="221"/>
      <c r="Y1097" s="276"/>
      <c r="Z1097" s="207"/>
      <c r="AA1097" s="203"/>
      <c r="AB1097" s="206"/>
      <c r="AC1097" s="198"/>
      <c r="AD1097" s="198"/>
      <c r="AE1097" s="198"/>
      <c r="AF1097" s="198"/>
      <c r="AG1097" s="216"/>
      <c r="AH1097" s="199"/>
      <c r="AI1097" s="197"/>
      <c r="AJ1097" s="197"/>
      <c r="AK1097" s="113"/>
      <c r="AL1097" s="113"/>
      <c r="AM1097" s="113"/>
      <c r="AN1097" s="2">
        <f t="shared" si="244"/>
        <v>0</v>
      </c>
      <c r="AO1097" s="2">
        <f t="shared" si="245"/>
        <v>0</v>
      </c>
      <c r="AP1097" s="2">
        <f>IF(AA1097='User Input'!$C$1,1,0)</f>
        <v>0</v>
      </c>
      <c r="AQ1097" s="2">
        <f t="shared" si="233"/>
        <v>0</v>
      </c>
      <c r="AR1097" s="2">
        <f t="shared" si="234"/>
        <v>0</v>
      </c>
      <c r="AS1097" s="2">
        <f t="shared" si="235"/>
        <v>0</v>
      </c>
      <c r="AT1097" s="2">
        <f t="shared" si="236"/>
        <v>0</v>
      </c>
      <c r="AU1097" s="9">
        <f t="shared" si="237"/>
        <v>0</v>
      </c>
    </row>
    <row r="1098" spans="1:47" s="202" customFormat="1">
      <c r="A1098" s="272"/>
      <c r="B1098" s="272"/>
      <c r="C1098" s="203"/>
      <c r="D1098" s="203"/>
      <c r="E1098" s="204"/>
      <c r="F1098" s="198"/>
      <c r="G1098" s="198"/>
      <c r="H1098" s="198"/>
      <c r="I1098" s="198"/>
      <c r="J1098" s="117"/>
      <c r="K1098" s="113"/>
      <c r="L1098" s="113"/>
      <c r="M1098" s="113"/>
      <c r="N1098" s="113"/>
      <c r="O1098" s="113"/>
      <c r="P1098" s="205"/>
      <c r="Q1098" s="2">
        <f t="shared" si="238"/>
        <v>0</v>
      </c>
      <c r="R1098" s="2">
        <f>IF(D1098='User Input'!$C$1,1,0)</f>
        <v>0</v>
      </c>
      <c r="S1098" s="2">
        <f t="shared" si="242"/>
        <v>0</v>
      </c>
      <c r="T1098" s="2">
        <f t="shared" si="243"/>
        <v>0</v>
      </c>
      <c r="U1098" s="2">
        <f t="shared" si="239"/>
        <v>0</v>
      </c>
      <c r="V1098" s="2">
        <f t="shared" si="240"/>
        <v>0</v>
      </c>
      <c r="W1098" s="9">
        <f t="shared" si="241"/>
        <v>0</v>
      </c>
      <c r="X1098" s="221"/>
      <c r="Y1098" s="276"/>
      <c r="Z1098" s="207"/>
      <c r="AA1098" s="203"/>
      <c r="AB1098" s="206"/>
      <c r="AC1098" s="198"/>
      <c r="AD1098" s="198"/>
      <c r="AE1098" s="198"/>
      <c r="AF1098" s="198"/>
      <c r="AG1098" s="216"/>
      <c r="AH1098" s="199"/>
      <c r="AI1098" s="197"/>
      <c r="AJ1098" s="197"/>
      <c r="AK1098" s="113"/>
      <c r="AL1098" s="113"/>
      <c r="AM1098" s="113"/>
      <c r="AN1098" s="2">
        <f t="shared" si="244"/>
        <v>0</v>
      </c>
      <c r="AO1098" s="2">
        <f t="shared" si="245"/>
        <v>0</v>
      </c>
      <c r="AP1098" s="2">
        <f>IF(AA1098='User Input'!$C$1,1,0)</f>
        <v>0</v>
      </c>
      <c r="AQ1098" s="2">
        <f t="shared" si="233"/>
        <v>0</v>
      </c>
      <c r="AR1098" s="2">
        <f t="shared" si="234"/>
        <v>0</v>
      </c>
      <c r="AS1098" s="2">
        <f t="shared" si="235"/>
        <v>0</v>
      </c>
      <c r="AT1098" s="2">
        <f t="shared" si="236"/>
        <v>0</v>
      </c>
      <c r="AU1098" s="9">
        <f t="shared" si="237"/>
        <v>0</v>
      </c>
    </row>
    <row r="1099" spans="1:47" s="202" customFormat="1">
      <c r="A1099" s="272"/>
      <c r="B1099" s="272"/>
      <c r="C1099" s="203"/>
      <c r="D1099" s="203"/>
      <c r="E1099" s="204"/>
      <c r="F1099" s="198"/>
      <c r="G1099" s="198"/>
      <c r="H1099" s="198"/>
      <c r="I1099" s="198"/>
      <c r="J1099" s="117"/>
      <c r="K1099" s="113"/>
      <c r="L1099" s="113"/>
      <c r="M1099" s="113"/>
      <c r="N1099" s="113"/>
      <c r="O1099" s="113"/>
      <c r="P1099" s="205"/>
      <c r="Q1099" s="2">
        <f t="shared" si="238"/>
        <v>0</v>
      </c>
      <c r="R1099" s="2">
        <f>IF(D1099='User Input'!$C$1,1,0)</f>
        <v>0</v>
      </c>
      <c r="S1099" s="2">
        <f t="shared" si="242"/>
        <v>0</v>
      </c>
      <c r="T1099" s="2">
        <f t="shared" si="243"/>
        <v>0</v>
      </c>
      <c r="U1099" s="2">
        <f t="shared" si="239"/>
        <v>0</v>
      </c>
      <c r="V1099" s="2">
        <f t="shared" si="240"/>
        <v>0</v>
      </c>
      <c r="W1099" s="9">
        <f t="shared" si="241"/>
        <v>0</v>
      </c>
      <c r="X1099" s="221"/>
      <c r="Y1099" s="276"/>
      <c r="Z1099" s="207"/>
      <c r="AA1099" s="203"/>
      <c r="AB1099" s="206"/>
      <c r="AC1099" s="198"/>
      <c r="AD1099" s="198"/>
      <c r="AE1099" s="198"/>
      <c r="AF1099" s="198"/>
      <c r="AG1099" s="216"/>
      <c r="AH1099" s="199"/>
      <c r="AI1099" s="197"/>
      <c r="AJ1099" s="197"/>
      <c r="AK1099" s="113"/>
      <c r="AL1099" s="113"/>
      <c r="AM1099" s="113"/>
      <c r="AN1099" s="2">
        <f t="shared" si="244"/>
        <v>0</v>
      </c>
      <c r="AO1099" s="2">
        <f t="shared" si="245"/>
        <v>0</v>
      </c>
      <c r="AP1099" s="2">
        <f>IF(AA1099='User Input'!$C$1,1,0)</f>
        <v>0</v>
      </c>
      <c r="AQ1099" s="2">
        <f t="shared" si="233"/>
        <v>0</v>
      </c>
      <c r="AR1099" s="2">
        <f t="shared" si="234"/>
        <v>0</v>
      </c>
      <c r="AS1099" s="2">
        <f t="shared" si="235"/>
        <v>0</v>
      </c>
      <c r="AT1099" s="2">
        <f t="shared" si="236"/>
        <v>0</v>
      </c>
      <c r="AU1099" s="9">
        <f t="shared" si="237"/>
        <v>0</v>
      </c>
    </row>
    <row r="1100" spans="1:47" s="202" customFormat="1">
      <c r="A1100" s="272"/>
      <c r="B1100" s="272"/>
      <c r="C1100" s="203"/>
      <c r="D1100" s="203"/>
      <c r="E1100" s="204"/>
      <c r="F1100" s="198"/>
      <c r="G1100" s="198"/>
      <c r="H1100" s="198"/>
      <c r="I1100" s="198"/>
      <c r="J1100" s="117"/>
      <c r="K1100" s="113"/>
      <c r="L1100" s="113"/>
      <c r="M1100" s="113"/>
      <c r="N1100" s="113"/>
      <c r="O1100" s="113"/>
      <c r="P1100" s="205"/>
      <c r="Q1100" s="2">
        <f t="shared" si="238"/>
        <v>0</v>
      </c>
      <c r="R1100" s="2">
        <f>IF(D1100='User Input'!$C$1,1,0)</f>
        <v>0</v>
      </c>
      <c r="S1100" s="2">
        <f t="shared" si="242"/>
        <v>0</v>
      </c>
      <c r="T1100" s="2">
        <f t="shared" si="243"/>
        <v>0</v>
      </c>
      <c r="U1100" s="2">
        <f t="shared" si="239"/>
        <v>0</v>
      </c>
      <c r="V1100" s="2">
        <f t="shared" si="240"/>
        <v>0</v>
      </c>
      <c r="W1100" s="9">
        <f t="shared" si="241"/>
        <v>0</v>
      </c>
      <c r="X1100" s="221"/>
      <c r="Y1100" s="276"/>
      <c r="Z1100" s="207"/>
      <c r="AA1100" s="203"/>
      <c r="AB1100" s="206"/>
      <c r="AC1100" s="198"/>
      <c r="AD1100" s="198"/>
      <c r="AE1100" s="198"/>
      <c r="AF1100" s="198"/>
      <c r="AG1100" s="216"/>
      <c r="AH1100" s="199"/>
      <c r="AI1100" s="197"/>
      <c r="AJ1100" s="197"/>
      <c r="AK1100" s="113"/>
      <c r="AL1100" s="113"/>
      <c r="AM1100" s="113"/>
      <c r="AN1100" s="2">
        <f t="shared" si="244"/>
        <v>0</v>
      </c>
      <c r="AO1100" s="2">
        <f t="shared" si="245"/>
        <v>0</v>
      </c>
      <c r="AP1100" s="2">
        <f>IF(AA1100='User Input'!$C$1,1,0)</f>
        <v>0</v>
      </c>
      <c r="AQ1100" s="2">
        <f t="shared" si="233"/>
        <v>0</v>
      </c>
      <c r="AR1100" s="2">
        <f t="shared" si="234"/>
        <v>0</v>
      </c>
      <c r="AS1100" s="2">
        <f t="shared" si="235"/>
        <v>0</v>
      </c>
      <c r="AT1100" s="2">
        <f t="shared" si="236"/>
        <v>0</v>
      </c>
      <c r="AU1100" s="9">
        <f t="shared" si="237"/>
        <v>0</v>
      </c>
    </row>
    <row r="1101" spans="1:47" s="202" customFormat="1">
      <c r="A1101" s="272"/>
      <c r="B1101" s="272"/>
      <c r="C1101" s="203"/>
      <c r="D1101" s="203"/>
      <c r="E1101" s="204"/>
      <c r="F1101" s="198"/>
      <c r="G1101" s="198"/>
      <c r="H1101" s="198"/>
      <c r="I1101" s="198"/>
      <c r="J1101" s="117"/>
      <c r="K1101" s="113"/>
      <c r="L1101" s="113"/>
      <c r="M1101" s="113"/>
      <c r="N1101" s="113"/>
      <c r="O1101" s="113"/>
      <c r="P1101" s="205"/>
      <c r="Q1101" s="2">
        <f t="shared" si="238"/>
        <v>0</v>
      </c>
      <c r="R1101" s="2">
        <f>IF(D1101='User Input'!$C$1,1,0)</f>
        <v>0</v>
      </c>
      <c r="S1101" s="2">
        <f t="shared" si="242"/>
        <v>0</v>
      </c>
      <c r="T1101" s="2">
        <f t="shared" si="243"/>
        <v>0</v>
      </c>
      <c r="U1101" s="2">
        <f t="shared" si="239"/>
        <v>0</v>
      </c>
      <c r="V1101" s="2">
        <f t="shared" si="240"/>
        <v>0</v>
      </c>
      <c r="W1101" s="9">
        <f t="shared" si="241"/>
        <v>0</v>
      </c>
      <c r="X1101" s="221"/>
      <c r="Y1101" s="276"/>
      <c r="Z1101" s="207"/>
      <c r="AA1101" s="203"/>
      <c r="AB1101" s="206"/>
      <c r="AC1101" s="198"/>
      <c r="AD1101" s="198"/>
      <c r="AE1101" s="198"/>
      <c r="AF1101" s="198"/>
      <c r="AG1101" s="216"/>
      <c r="AH1101" s="199"/>
      <c r="AI1101" s="197"/>
      <c r="AJ1101" s="197"/>
      <c r="AK1101" s="113"/>
      <c r="AL1101" s="113"/>
      <c r="AM1101" s="113"/>
      <c r="AN1101" s="2">
        <f t="shared" si="244"/>
        <v>0</v>
      </c>
      <c r="AO1101" s="2">
        <f t="shared" si="245"/>
        <v>0</v>
      </c>
      <c r="AP1101" s="2">
        <f>IF(AA1101='User Input'!$C$1,1,0)</f>
        <v>0</v>
      </c>
      <c r="AQ1101" s="2">
        <f t="shared" si="233"/>
        <v>0</v>
      </c>
      <c r="AR1101" s="2">
        <f t="shared" si="234"/>
        <v>0</v>
      </c>
      <c r="AS1101" s="2">
        <f t="shared" si="235"/>
        <v>0</v>
      </c>
      <c r="AT1101" s="2">
        <f t="shared" si="236"/>
        <v>0</v>
      </c>
      <c r="AU1101" s="9">
        <f t="shared" si="237"/>
        <v>0</v>
      </c>
    </row>
    <row r="1102" spans="1:47" s="202" customFormat="1">
      <c r="A1102" s="272"/>
      <c r="B1102" s="272"/>
      <c r="C1102" s="203"/>
      <c r="D1102" s="203"/>
      <c r="E1102" s="204"/>
      <c r="F1102" s="198"/>
      <c r="G1102" s="198"/>
      <c r="H1102" s="198"/>
      <c r="I1102" s="198"/>
      <c r="J1102" s="117"/>
      <c r="K1102" s="113"/>
      <c r="L1102" s="113"/>
      <c r="M1102" s="113"/>
      <c r="N1102" s="113"/>
      <c r="O1102" s="113"/>
      <c r="P1102" s="205"/>
      <c r="Q1102" s="2">
        <f t="shared" si="238"/>
        <v>0</v>
      </c>
      <c r="R1102" s="2">
        <f>IF(D1102='User Input'!$C$1,1,0)</f>
        <v>0</v>
      </c>
      <c r="S1102" s="2">
        <f t="shared" si="242"/>
        <v>0</v>
      </c>
      <c r="T1102" s="2">
        <f t="shared" si="243"/>
        <v>0</v>
      </c>
      <c r="U1102" s="2">
        <f t="shared" si="239"/>
        <v>0</v>
      </c>
      <c r="V1102" s="2">
        <f t="shared" si="240"/>
        <v>0</v>
      </c>
      <c r="W1102" s="9">
        <f t="shared" si="241"/>
        <v>0</v>
      </c>
      <c r="X1102" s="221"/>
      <c r="Y1102" s="276"/>
      <c r="Z1102" s="207"/>
      <c r="AA1102" s="203"/>
      <c r="AB1102" s="206"/>
      <c r="AC1102" s="198"/>
      <c r="AD1102" s="198"/>
      <c r="AE1102" s="198"/>
      <c r="AF1102" s="198"/>
      <c r="AG1102" s="216"/>
      <c r="AH1102" s="199"/>
      <c r="AI1102" s="197"/>
      <c r="AJ1102" s="197"/>
      <c r="AK1102" s="113"/>
      <c r="AL1102" s="113"/>
      <c r="AM1102" s="113"/>
      <c r="AN1102" s="2">
        <f t="shared" si="244"/>
        <v>0</v>
      </c>
      <c r="AO1102" s="2">
        <f t="shared" si="245"/>
        <v>0</v>
      </c>
      <c r="AP1102" s="2">
        <f>IF(AA1102='User Input'!$C$1,1,0)</f>
        <v>0</v>
      </c>
      <c r="AQ1102" s="2">
        <f t="shared" si="233"/>
        <v>0</v>
      </c>
      <c r="AR1102" s="2">
        <f t="shared" si="234"/>
        <v>0</v>
      </c>
      <c r="AS1102" s="2">
        <f t="shared" si="235"/>
        <v>0</v>
      </c>
      <c r="AT1102" s="2">
        <f t="shared" si="236"/>
        <v>0</v>
      </c>
      <c r="AU1102" s="9">
        <f t="shared" si="237"/>
        <v>0</v>
      </c>
    </row>
    <row r="1103" spans="1:47" s="202" customFormat="1">
      <c r="A1103" s="272"/>
      <c r="B1103" s="272"/>
      <c r="C1103" s="203"/>
      <c r="D1103" s="203"/>
      <c r="E1103" s="204"/>
      <c r="F1103" s="198"/>
      <c r="G1103" s="198"/>
      <c r="H1103" s="198"/>
      <c r="I1103" s="198"/>
      <c r="J1103" s="117"/>
      <c r="K1103" s="113"/>
      <c r="L1103" s="113"/>
      <c r="M1103" s="113"/>
      <c r="N1103" s="113"/>
      <c r="O1103" s="113"/>
      <c r="P1103" s="205"/>
      <c r="Q1103" s="2">
        <f t="shared" si="238"/>
        <v>0</v>
      </c>
      <c r="R1103" s="2">
        <f>IF(D1103='User Input'!$C$1,1,0)</f>
        <v>0</v>
      </c>
      <c r="S1103" s="2">
        <f t="shared" si="242"/>
        <v>0</v>
      </c>
      <c r="T1103" s="2">
        <f t="shared" si="243"/>
        <v>0</v>
      </c>
      <c r="U1103" s="2">
        <f t="shared" si="239"/>
        <v>0</v>
      </c>
      <c r="V1103" s="2">
        <f t="shared" si="240"/>
        <v>0</v>
      </c>
      <c r="W1103" s="9">
        <f t="shared" si="241"/>
        <v>0</v>
      </c>
      <c r="X1103" s="221"/>
      <c r="Y1103" s="276"/>
      <c r="Z1103" s="207"/>
      <c r="AA1103" s="203"/>
      <c r="AB1103" s="206"/>
      <c r="AC1103" s="198"/>
      <c r="AD1103" s="198"/>
      <c r="AE1103" s="198"/>
      <c r="AF1103" s="198"/>
      <c r="AG1103" s="216"/>
      <c r="AH1103" s="199"/>
      <c r="AI1103" s="197"/>
      <c r="AJ1103" s="197"/>
      <c r="AK1103" s="113"/>
      <c r="AL1103" s="113"/>
      <c r="AM1103" s="113"/>
      <c r="AN1103" s="2">
        <f t="shared" si="244"/>
        <v>0</v>
      </c>
      <c r="AO1103" s="2">
        <f t="shared" si="245"/>
        <v>0</v>
      </c>
      <c r="AP1103" s="2">
        <f>IF(AA1103='User Input'!$C$1,1,0)</f>
        <v>0</v>
      </c>
      <c r="AQ1103" s="2">
        <f t="shared" si="233"/>
        <v>0</v>
      </c>
      <c r="AR1103" s="2">
        <f t="shared" si="234"/>
        <v>0</v>
      </c>
      <c r="AS1103" s="2">
        <f t="shared" si="235"/>
        <v>0</v>
      </c>
      <c r="AT1103" s="2">
        <f t="shared" si="236"/>
        <v>0</v>
      </c>
      <c r="AU1103" s="9">
        <f t="shared" si="237"/>
        <v>0</v>
      </c>
    </row>
    <row r="1104" spans="1:47" s="202" customFormat="1">
      <c r="A1104" s="272"/>
      <c r="B1104" s="272"/>
      <c r="C1104" s="203"/>
      <c r="D1104" s="203"/>
      <c r="E1104" s="204"/>
      <c r="F1104" s="198"/>
      <c r="G1104" s="198"/>
      <c r="H1104" s="198"/>
      <c r="I1104" s="198"/>
      <c r="J1104" s="117"/>
      <c r="K1104" s="113"/>
      <c r="L1104" s="113"/>
      <c r="M1104" s="113"/>
      <c r="N1104" s="113"/>
      <c r="O1104" s="113"/>
      <c r="P1104" s="205"/>
      <c r="Q1104" s="2">
        <f t="shared" si="238"/>
        <v>0</v>
      </c>
      <c r="R1104" s="2">
        <f>IF(D1104='User Input'!$C$1,1,0)</f>
        <v>0</v>
      </c>
      <c r="S1104" s="2">
        <f t="shared" si="242"/>
        <v>0</v>
      </c>
      <c r="T1104" s="2">
        <f t="shared" si="243"/>
        <v>0</v>
      </c>
      <c r="U1104" s="2">
        <f t="shared" si="239"/>
        <v>0</v>
      </c>
      <c r="V1104" s="2">
        <f t="shared" si="240"/>
        <v>0</v>
      </c>
      <c r="W1104" s="9">
        <f t="shared" si="241"/>
        <v>0</v>
      </c>
      <c r="X1104" s="221"/>
      <c r="Y1104" s="276"/>
      <c r="Z1104" s="207"/>
      <c r="AA1104" s="203"/>
      <c r="AB1104" s="206"/>
      <c r="AC1104" s="198"/>
      <c r="AD1104" s="198"/>
      <c r="AE1104" s="198"/>
      <c r="AF1104" s="198"/>
      <c r="AG1104" s="216"/>
      <c r="AH1104" s="199"/>
      <c r="AI1104" s="197"/>
      <c r="AJ1104" s="197"/>
      <c r="AK1104" s="113"/>
      <c r="AL1104" s="113"/>
      <c r="AM1104" s="113"/>
      <c r="AN1104" s="2">
        <f t="shared" si="244"/>
        <v>0</v>
      </c>
      <c r="AO1104" s="2">
        <f t="shared" si="245"/>
        <v>0</v>
      </c>
      <c r="AP1104" s="2">
        <f>IF(AA1104='User Input'!$C$1,1,0)</f>
        <v>0</v>
      </c>
      <c r="AQ1104" s="2">
        <f t="shared" si="233"/>
        <v>0</v>
      </c>
      <c r="AR1104" s="2">
        <f t="shared" si="234"/>
        <v>0</v>
      </c>
      <c r="AS1104" s="2">
        <f t="shared" si="235"/>
        <v>0</v>
      </c>
      <c r="AT1104" s="2">
        <f t="shared" si="236"/>
        <v>0</v>
      </c>
      <c r="AU1104" s="9">
        <f t="shared" si="237"/>
        <v>0</v>
      </c>
    </row>
    <row r="1105" spans="1:47" s="202" customFormat="1">
      <c r="A1105" s="272"/>
      <c r="B1105" s="272"/>
      <c r="C1105" s="203"/>
      <c r="D1105" s="203"/>
      <c r="E1105" s="204"/>
      <c r="F1105" s="198"/>
      <c r="G1105" s="198"/>
      <c r="H1105" s="198"/>
      <c r="I1105" s="198"/>
      <c r="J1105" s="117"/>
      <c r="K1105" s="113"/>
      <c r="L1105" s="113"/>
      <c r="M1105" s="113"/>
      <c r="N1105" s="113"/>
      <c r="O1105" s="113"/>
      <c r="P1105" s="205"/>
      <c r="Q1105" s="2">
        <f t="shared" si="238"/>
        <v>0</v>
      </c>
      <c r="R1105" s="2">
        <f>IF(D1105='User Input'!$C$1,1,0)</f>
        <v>0</v>
      </c>
      <c r="S1105" s="2">
        <f t="shared" si="242"/>
        <v>0</v>
      </c>
      <c r="T1105" s="2">
        <f t="shared" si="243"/>
        <v>0</v>
      </c>
      <c r="U1105" s="2">
        <f t="shared" si="239"/>
        <v>0</v>
      </c>
      <c r="V1105" s="2">
        <f t="shared" si="240"/>
        <v>0</v>
      </c>
      <c r="W1105" s="9">
        <f t="shared" si="241"/>
        <v>0</v>
      </c>
      <c r="X1105" s="221"/>
      <c r="Y1105" s="276"/>
      <c r="Z1105" s="207"/>
      <c r="AA1105" s="203"/>
      <c r="AB1105" s="206"/>
      <c r="AC1105" s="198"/>
      <c r="AD1105" s="198"/>
      <c r="AE1105" s="198"/>
      <c r="AF1105" s="198"/>
      <c r="AG1105" s="216"/>
      <c r="AH1105" s="199"/>
      <c r="AI1105" s="197"/>
      <c r="AJ1105" s="197"/>
      <c r="AK1105" s="113"/>
      <c r="AL1105" s="113"/>
      <c r="AM1105" s="113"/>
      <c r="AN1105" s="2">
        <f t="shared" si="244"/>
        <v>0</v>
      </c>
      <c r="AO1105" s="2">
        <f t="shared" si="245"/>
        <v>0</v>
      </c>
      <c r="AP1105" s="2">
        <f>IF(AA1105='User Input'!$C$1,1,0)</f>
        <v>0</v>
      </c>
      <c r="AQ1105" s="2">
        <f t="shared" si="233"/>
        <v>0</v>
      </c>
      <c r="AR1105" s="2">
        <f t="shared" si="234"/>
        <v>0</v>
      </c>
      <c r="AS1105" s="2">
        <f t="shared" si="235"/>
        <v>0</v>
      </c>
      <c r="AT1105" s="2">
        <f t="shared" si="236"/>
        <v>0</v>
      </c>
      <c r="AU1105" s="9">
        <f t="shared" si="237"/>
        <v>0</v>
      </c>
    </row>
    <row r="1106" spans="1:47" s="202" customFormat="1">
      <c r="A1106" s="272"/>
      <c r="B1106" s="272"/>
      <c r="C1106" s="203"/>
      <c r="D1106" s="203"/>
      <c r="E1106" s="204"/>
      <c r="F1106" s="198"/>
      <c r="G1106" s="198"/>
      <c r="H1106" s="198"/>
      <c r="I1106" s="198"/>
      <c r="J1106" s="117"/>
      <c r="K1106" s="113"/>
      <c r="L1106" s="113"/>
      <c r="M1106" s="113"/>
      <c r="N1106" s="113"/>
      <c r="O1106" s="113"/>
      <c r="P1106" s="205"/>
      <c r="Q1106" s="2">
        <f t="shared" si="238"/>
        <v>0</v>
      </c>
      <c r="R1106" s="2">
        <f>IF(D1106='User Input'!$C$1,1,0)</f>
        <v>0</v>
      </c>
      <c r="S1106" s="2">
        <f t="shared" si="242"/>
        <v>0</v>
      </c>
      <c r="T1106" s="2">
        <f t="shared" si="243"/>
        <v>0</v>
      </c>
      <c r="U1106" s="2">
        <f t="shared" si="239"/>
        <v>0</v>
      </c>
      <c r="V1106" s="2">
        <f t="shared" si="240"/>
        <v>0</v>
      </c>
      <c r="W1106" s="9">
        <f t="shared" si="241"/>
        <v>0</v>
      </c>
      <c r="X1106" s="221"/>
      <c r="Y1106" s="276"/>
      <c r="Z1106" s="207"/>
      <c r="AA1106" s="203"/>
      <c r="AB1106" s="206"/>
      <c r="AC1106" s="198"/>
      <c r="AD1106" s="198"/>
      <c r="AE1106" s="198"/>
      <c r="AF1106" s="198"/>
      <c r="AG1106" s="216"/>
      <c r="AH1106" s="199"/>
      <c r="AI1106" s="197"/>
      <c r="AJ1106" s="197"/>
      <c r="AK1106" s="113"/>
      <c r="AL1106" s="113"/>
      <c r="AM1106" s="113"/>
      <c r="AN1106" s="2">
        <f t="shared" si="244"/>
        <v>0</v>
      </c>
      <c r="AO1106" s="2">
        <f t="shared" si="245"/>
        <v>0</v>
      </c>
      <c r="AP1106" s="2">
        <f>IF(AA1106='User Input'!$C$1,1,0)</f>
        <v>0</v>
      </c>
      <c r="AQ1106" s="2">
        <f t="shared" si="233"/>
        <v>0</v>
      </c>
      <c r="AR1106" s="2">
        <f t="shared" si="234"/>
        <v>0</v>
      </c>
      <c r="AS1106" s="2">
        <f t="shared" si="235"/>
        <v>0</v>
      </c>
      <c r="AT1106" s="2">
        <f t="shared" si="236"/>
        <v>0</v>
      </c>
      <c r="AU1106" s="9">
        <f t="shared" si="237"/>
        <v>0</v>
      </c>
    </row>
    <row r="1107" spans="1:47" s="202" customFormat="1">
      <c r="A1107" s="272"/>
      <c r="B1107" s="272"/>
      <c r="C1107" s="203"/>
      <c r="D1107" s="203"/>
      <c r="E1107" s="204"/>
      <c r="F1107" s="198"/>
      <c r="G1107" s="198"/>
      <c r="H1107" s="198"/>
      <c r="I1107" s="198"/>
      <c r="J1107" s="117"/>
      <c r="K1107" s="113"/>
      <c r="L1107" s="113"/>
      <c r="M1107" s="113"/>
      <c r="N1107" s="113"/>
      <c r="O1107" s="113"/>
      <c r="P1107" s="205"/>
      <c r="Q1107" s="2">
        <f t="shared" si="238"/>
        <v>0</v>
      </c>
      <c r="R1107" s="2">
        <f>IF(D1107='User Input'!$C$1,1,0)</f>
        <v>0</v>
      </c>
      <c r="S1107" s="2">
        <f t="shared" si="242"/>
        <v>0</v>
      </c>
      <c r="T1107" s="2">
        <f t="shared" si="243"/>
        <v>0</v>
      </c>
      <c r="U1107" s="2">
        <f t="shared" si="239"/>
        <v>0</v>
      </c>
      <c r="V1107" s="2">
        <f t="shared" si="240"/>
        <v>0</v>
      </c>
      <c r="W1107" s="9">
        <f t="shared" si="241"/>
        <v>0</v>
      </c>
      <c r="X1107" s="221"/>
      <c r="Y1107" s="276"/>
      <c r="Z1107" s="207"/>
      <c r="AA1107" s="203"/>
      <c r="AB1107" s="206"/>
      <c r="AC1107" s="198"/>
      <c r="AD1107" s="198"/>
      <c r="AE1107" s="198"/>
      <c r="AF1107" s="198"/>
      <c r="AG1107" s="216"/>
      <c r="AH1107" s="199"/>
      <c r="AI1107" s="197"/>
      <c r="AJ1107" s="197"/>
      <c r="AK1107" s="113"/>
      <c r="AL1107" s="113"/>
      <c r="AM1107" s="113"/>
      <c r="AN1107" s="2">
        <f t="shared" si="244"/>
        <v>0</v>
      </c>
      <c r="AO1107" s="2">
        <f t="shared" si="245"/>
        <v>0</v>
      </c>
      <c r="AP1107" s="2">
        <f>IF(AA1107='User Input'!$C$1,1,0)</f>
        <v>0</v>
      </c>
      <c r="AQ1107" s="2">
        <f t="shared" si="233"/>
        <v>0</v>
      </c>
      <c r="AR1107" s="2">
        <f t="shared" si="234"/>
        <v>0</v>
      </c>
      <c r="AS1107" s="2">
        <f t="shared" si="235"/>
        <v>0</v>
      </c>
      <c r="AT1107" s="2">
        <f t="shared" si="236"/>
        <v>0</v>
      </c>
      <c r="AU1107" s="9">
        <f t="shared" si="237"/>
        <v>0</v>
      </c>
    </row>
    <row r="1108" spans="1:47" s="202" customFormat="1">
      <c r="A1108" s="272"/>
      <c r="B1108" s="272"/>
      <c r="C1108" s="203"/>
      <c r="D1108" s="203"/>
      <c r="E1108" s="204"/>
      <c r="F1108" s="198"/>
      <c r="G1108" s="198"/>
      <c r="H1108" s="198"/>
      <c r="I1108" s="198"/>
      <c r="J1108" s="117"/>
      <c r="K1108" s="113"/>
      <c r="L1108" s="113"/>
      <c r="M1108" s="113"/>
      <c r="N1108" s="113"/>
      <c r="O1108" s="113"/>
      <c r="P1108" s="205"/>
      <c r="Q1108" s="2">
        <f t="shared" si="238"/>
        <v>0</v>
      </c>
      <c r="R1108" s="2">
        <f>IF(D1108='User Input'!$C$1,1,0)</f>
        <v>0</v>
      </c>
      <c r="S1108" s="2">
        <f t="shared" si="242"/>
        <v>0</v>
      </c>
      <c r="T1108" s="2">
        <f t="shared" si="243"/>
        <v>0</v>
      </c>
      <c r="U1108" s="2">
        <f t="shared" si="239"/>
        <v>0</v>
      </c>
      <c r="V1108" s="2">
        <f t="shared" si="240"/>
        <v>0</v>
      </c>
      <c r="W1108" s="9">
        <f t="shared" si="241"/>
        <v>0</v>
      </c>
      <c r="X1108" s="221"/>
      <c r="Y1108" s="276"/>
      <c r="Z1108" s="207"/>
      <c r="AA1108" s="203"/>
      <c r="AB1108" s="206"/>
      <c r="AC1108" s="198"/>
      <c r="AD1108" s="198"/>
      <c r="AE1108" s="198"/>
      <c r="AF1108" s="198"/>
      <c r="AG1108" s="216"/>
      <c r="AH1108" s="199"/>
      <c r="AI1108" s="197"/>
      <c r="AJ1108" s="197"/>
      <c r="AK1108" s="113"/>
      <c r="AL1108" s="113"/>
      <c r="AM1108" s="113"/>
      <c r="AN1108" s="2">
        <f t="shared" si="244"/>
        <v>0</v>
      </c>
      <c r="AO1108" s="2">
        <f t="shared" si="245"/>
        <v>0</v>
      </c>
      <c r="AP1108" s="2">
        <f>IF(AA1108='User Input'!$C$1,1,0)</f>
        <v>0</v>
      </c>
      <c r="AQ1108" s="2">
        <f t="shared" si="233"/>
        <v>0</v>
      </c>
      <c r="AR1108" s="2">
        <f t="shared" si="234"/>
        <v>0</v>
      </c>
      <c r="AS1108" s="2">
        <f t="shared" si="235"/>
        <v>0</v>
      </c>
      <c r="AT1108" s="2">
        <f t="shared" si="236"/>
        <v>0</v>
      </c>
      <c r="AU1108" s="9">
        <f t="shared" si="237"/>
        <v>0</v>
      </c>
    </row>
    <row r="1109" spans="1:47" s="202" customFormat="1">
      <c r="A1109" s="272"/>
      <c r="B1109" s="272"/>
      <c r="C1109" s="203"/>
      <c r="D1109" s="203"/>
      <c r="E1109" s="204"/>
      <c r="F1109" s="198"/>
      <c r="G1109" s="198"/>
      <c r="H1109" s="198"/>
      <c r="I1109" s="198"/>
      <c r="J1109" s="117"/>
      <c r="K1109" s="113"/>
      <c r="L1109" s="113"/>
      <c r="M1109" s="113"/>
      <c r="N1109" s="113"/>
      <c r="O1109" s="113"/>
      <c r="P1109" s="205"/>
      <c r="Q1109" s="2">
        <f t="shared" si="238"/>
        <v>0</v>
      </c>
      <c r="R1109" s="2">
        <f>IF(D1109='User Input'!$C$1,1,0)</f>
        <v>0</v>
      </c>
      <c r="S1109" s="2">
        <f t="shared" si="242"/>
        <v>0</v>
      </c>
      <c r="T1109" s="2">
        <f t="shared" si="243"/>
        <v>0</v>
      </c>
      <c r="U1109" s="2">
        <f t="shared" si="239"/>
        <v>0</v>
      </c>
      <c r="V1109" s="2">
        <f t="shared" si="240"/>
        <v>0</v>
      </c>
      <c r="W1109" s="9">
        <f t="shared" si="241"/>
        <v>0</v>
      </c>
      <c r="X1109" s="221"/>
      <c r="Y1109" s="276"/>
      <c r="Z1109" s="207"/>
      <c r="AA1109" s="203"/>
      <c r="AB1109" s="206"/>
      <c r="AC1109" s="198"/>
      <c r="AD1109" s="198"/>
      <c r="AE1109" s="198"/>
      <c r="AF1109" s="198"/>
      <c r="AG1109" s="216"/>
      <c r="AH1109" s="199"/>
      <c r="AI1109" s="197"/>
      <c r="AJ1109" s="197"/>
      <c r="AK1109" s="113"/>
      <c r="AL1109" s="113"/>
      <c r="AM1109" s="113"/>
      <c r="AN1109" s="2">
        <f t="shared" si="244"/>
        <v>0</v>
      </c>
      <c r="AO1109" s="2">
        <f t="shared" si="245"/>
        <v>0</v>
      </c>
      <c r="AP1109" s="2">
        <f>IF(AA1109='User Input'!$C$1,1,0)</f>
        <v>0</v>
      </c>
      <c r="AQ1109" s="2">
        <f t="shared" si="233"/>
        <v>0</v>
      </c>
      <c r="AR1109" s="2">
        <f t="shared" si="234"/>
        <v>0</v>
      </c>
      <c r="AS1109" s="2">
        <f t="shared" si="235"/>
        <v>0</v>
      </c>
      <c r="AT1109" s="2">
        <f t="shared" si="236"/>
        <v>0</v>
      </c>
      <c r="AU1109" s="9">
        <f t="shared" si="237"/>
        <v>0</v>
      </c>
    </row>
    <row r="1110" spans="1:47" s="202" customFormat="1">
      <c r="A1110" s="272"/>
      <c r="B1110" s="272"/>
      <c r="C1110" s="203"/>
      <c r="D1110" s="203"/>
      <c r="E1110" s="204"/>
      <c r="F1110" s="198"/>
      <c r="G1110" s="198"/>
      <c r="H1110" s="198"/>
      <c r="I1110" s="198"/>
      <c r="J1110" s="117"/>
      <c r="K1110" s="113"/>
      <c r="L1110" s="113"/>
      <c r="M1110" s="113"/>
      <c r="N1110" s="113"/>
      <c r="O1110" s="113"/>
      <c r="P1110" s="205"/>
      <c r="Q1110" s="2">
        <f t="shared" si="238"/>
        <v>0</v>
      </c>
      <c r="R1110" s="2">
        <f>IF(D1110='User Input'!$C$1,1,0)</f>
        <v>0</v>
      </c>
      <c r="S1110" s="2">
        <f t="shared" si="242"/>
        <v>0</v>
      </c>
      <c r="T1110" s="2">
        <f t="shared" si="243"/>
        <v>0</v>
      </c>
      <c r="U1110" s="2">
        <f t="shared" si="239"/>
        <v>0</v>
      </c>
      <c r="V1110" s="2">
        <f t="shared" si="240"/>
        <v>0</v>
      </c>
      <c r="W1110" s="9">
        <f t="shared" si="241"/>
        <v>0</v>
      </c>
      <c r="X1110" s="221"/>
      <c r="Y1110" s="276"/>
      <c r="Z1110" s="207"/>
      <c r="AA1110" s="203"/>
      <c r="AB1110" s="206"/>
      <c r="AC1110" s="198"/>
      <c r="AD1110" s="198"/>
      <c r="AE1110" s="198"/>
      <c r="AF1110" s="198"/>
      <c r="AG1110" s="216"/>
      <c r="AH1110" s="199"/>
      <c r="AI1110" s="197"/>
      <c r="AJ1110" s="197"/>
      <c r="AK1110" s="113"/>
      <c r="AL1110" s="113"/>
      <c r="AM1110" s="113"/>
      <c r="AN1110" s="2">
        <f t="shared" si="244"/>
        <v>0</v>
      </c>
      <c r="AO1110" s="2">
        <f t="shared" si="245"/>
        <v>0</v>
      </c>
      <c r="AP1110" s="2">
        <f>IF(AA1110='User Input'!$C$1,1,0)</f>
        <v>0</v>
      </c>
      <c r="AQ1110" s="2">
        <f t="shared" si="233"/>
        <v>0</v>
      </c>
      <c r="AR1110" s="2">
        <f t="shared" si="234"/>
        <v>0</v>
      </c>
      <c r="AS1110" s="2">
        <f t="shared" si="235"/>
        <v>0</v>
      </c>
      <c r="AT1110" s="2">
        <f t="shared" si="236"/>
        <v>0</v>
      </c>
      <c r="AU1110" s="9">
        <f t="shared" si="237"/>
        <v>0</v>
      </c>
    </row>
    <row r="1111" spans="1:47" s="202" customFormat="1">
      <c r="A1111" s="272"/>
      <c r="B1111" s="272"/>
      <c r="C1111" s="203"/>
      <c r="D1111" s="203"/>
      <c r="E1111" s="204"/>
      <c r="F1111" s="198"/>
      <c r="G1111" s="198"/>
      <c r="H1111" s="198"/>
      <c r="I1111" s="198"/>
      <c r="J1111" s="117"/>
      <c r="K1111" s="113"/>
      <c r="L1111" s="113"/>
      <c r="M1111" s="113"/>
      <c r="N1111" s="113"/>
      <c r="O1111" s="113"/>
      <c r="P1111" s="205"/>
      <c r="Q1111" s="2">
        <f t="shared" si="238"/>
        <v>0</v>
      </c>
      <c r="R1111" s="2">
        <f>IF(D1111='User Input'!$C$1,1,0)</f>
        <v>0</v>
      </c>
      <c r="S1111" s="2">
        <f t="shared" si="242"/>
        <v>0</v>
      </c>
      <c r="T1111" s="2">
        <f t="shared" si="243"/>
        <v>0</v>
      </c>
      <c r="U1111" s="2">
        <f t="shared" si="239"/>
        <v>0</v>
      </c>
      <c r="V1111" s="2">
        <f t="shared" si="240"/>
        <v>0</v>
      </c>
      <c r="W1111" s="9">
        <f t="shared" si="241"/>
        <v>0</v>
      </c>
      <c r="X1111" s="221"/>
      <c r="Y1111" s="276"/>
      <c r="Z1111" s="207"/>
      <c r="AA1111" s="203"/>
      <c r="AB1111" s="206"/>
      <c r="AC1111" s="198"/>
      <c r="AD1111" s="198"/>
      <c r="AE1111" s="198"/>
      <c r="AF1111" s="198"/>
      <c r="AG1111" s="216"/>
      <c r="AH1111" s="199"/>
      <c r="AI1111" s="197"/>
      <c r="AJ1111" s="197"/>
      <c r="AK1111" s="113"/>
      <c r="AL1111" s="113"/>
      <c r="AM1111" s="113"/>
      <c r="AN1111" s="2">
        <f t="shared" si="244"/>
        <v>0</v>
      </c>
      <c r="AO1111" s="2">
        <f t="shared" si="245"/>
        <v>0</v>
      </c>
      <c r="AP1111" s="2">
        <f>IF(AA1111='User Input'!$C$1,1,0)</f>
        <v>0</v>
      </c>
      <c r="AQ1111" s="2">
        <f t="shared" si="233"/>
        <v>0</v>
      </c>
      <c r="AR1111" s="2">
        <f t="shared" si="234"/>
        <v>0</v>
      </c>
      <c r="AS1111" s="2">
        <f t="shared" si="235"/>
        <v>0</v>
      </c>
      <c r="AT1111" s="2">
        <f t="shared" si="236"/>
        <v>0</v>
      </c>
      <c r="AU1111" s="9">
        <f t="shared" si="237"/>
        <v>0</v>
      </c>
    </row>
    <row r="1112" spans="1:47" s="202" customFormat="1">
      <c r="A1112" s="272"/>
      <c r="B1112" s="272"/>
      <c r="C1112" s="203"/>
      <c r="D1112" s="203"/>
      <c r="E1112" s="204"/>
      <c r="F1112" s="198"/>
      <c r="G1112" s="198"/>
      <c r="H1112" s="198"/>
      <c r="I1112" s="198"/>
      <c r="J1112" s="117"/>
      <c r="K1112" s="113"/>
      <c r="L1112" s="113"/>
      <c r="M1112" s="113"/>
      <c r="N1112" s="113"/>
      <c r="O1112" s="113"/>
      <c r="P1112" s="205"/>
      <c r="Q1112" s="2">
        <f t="shared" si="238"/>
        <v>0</v>
      </c>
      <c r="R1112" s="2">
        <f>IF(D1112='User Input'!$C$1,1,0)</f>
        <v>0</v>
      </c>
      <c r="S1112" s="2">
        <f t="shared" si="242"/>
        <v>0</v>
      </c>
      <c r="T1112" s="2">
        <f t="shared" si="243"/>
        <v>0</v>
      </c>
      <c r="U1112" s="2">
        <f t="shared" si="239"/>
        <v>0</v>
      </c>
      <c r="V1112" s="2">
        <f t="shared" si="240"/>
        <v>0</v>
      </c>
      <c r="W1112" s="9">
        <f t="shared" si="241"/>
        <v>0</v>
      </c>
      <c r="X1112" s="221"/>
      <c r="Y1112" s="276"/>
      <c r="Z1112" s="207"/>
      <c r="AA1112" s="203"/>
      <c r="AB1112" s="206"/>
      <c r="AC1112" s="198"/>
      <c r="AD1112" s="198"/>
      <c r="AE1112" s="198"/>
      <c r="AF1112" s="198"/>
      <c r="AG1112" s="216"/>
      <c r="AH1112" s="199"/>
      <c r="AI1112" s="197"/>
      <c r="AJ1112" s="197"/>
      <c r="AK1112" s="113"/>
      <c r="AL1112" s="113"/>
      <c r="AM1112" s="113"/>
      <c r="AN1112" s="2">
        <f t="shared" si="244"/>
        <v>0</v>
      </c>
      <c r="AO1112" s="2">
        <f t="shared" si="245"/>
        <v>0</v>
      </c>
      <c r="AP1112" s="2">
        <f>IF(AA1112='User Input'!$C$1,1,0)</f>
        <v>0</v>
      </c>
      <c r="AQ1112" s="2">
        <f t="shared" si="233"/>
        <v>0</v>
      </c>
      <c r="AR1112" s="2">
        <f t="shared" si="234"/>
        <v>0</v>
      </c>
      <c r="AS1112" s="2">
        <f t="shared" si="235"/>
        <v>0</v>
      </c>
      <c r="AT1112" s="2">
        <f t="shared" si="236"/>
        <v>0</v>
      </c>
      <c r="AU1112" s="9">
        <f t="shared" si="237"/>
        <v>0</v>
      </c>
    </row>
    <row r="1113" spans="1:47" s="202" customFormat="1">
      <c r="A1113" s="272"/>
      <c r="B1113" s="272"/>
      <c r="C1113" s="203"/>
      <c r="D1113" s="203"/>
      <c r="E1113" s="204"/>
      <c r="F1113" s="198"/>
      <c r="G1113" s="198"/>
      <c r="H1113" s="198"/>
      <c r="I1113" s="198"/>
      <c r="J1113" s="117"/>
      <c r="K1113" s="113"/>
      <c r="L1113" s="113"/>
      <c r="M1113" s="113"/>
      <c r="N1113" s="113"/>
      <c r="O1113" s="113"/>
      <c r="P1113" s="205"/>
      <c r="Q1113" s="2">
        <f t="shared" si="238"/>
        <v>0</v>
      </c>
      <c r="R1113" s="2">
        <f>IF(D1113='User Input'!$C$1,1,0)</f>
        <v>0</v>
      </c>
      <c r="S1113" s="2">
        <f t="shared" si="242"/>
        <v>0</v>
      </c>
      <c r="T1113" s="2">
        <f t="shared" si="243"/>
        <v>0</v>
      </c>
      <c r="U1113" s="2">
        <f t="shared" si="239"/>
        <v>0</v>
      </c>
      <c r="V1113" s="2">
        <f t="shared" si="240"/>
        <v>0</v>
      </c>
      <c r="W1113" s="9">
        <f t="shared" si="241"/>
        <v>0</v>
      </c>
      <c r="X1113" s="221"/>
      <c r="Y1113" s="276"/>
      <c r="Z1113" s="207"/>
      <c r="AA1113" s="203"/>
      <c r="AB1113" s="206"/>
      <c r="AC1113" s="198"/>
      <c r="AD1113" s="198"/>
      <c r="AE1113" s="198"/>
      <c r="AF1113" s="198"/>
      <c r="AG1113" s="216"/>
      <c r="AH1113" s="199"/>
      <c r="AI1113" s="197"/>
      <c r="AJ1113" s="197"/>
      <c r="AK1113" s="113"/>
      <c r="AL1113" s="113"/>
      <c r="AM1113" s="113"/>
      <c r="AN1113" s="2">
        <f t="shared" si="244"/>
        <v>0</v>
      </c>
      <c r="AO1113" s="2">
        <f t="shared" si="245"/>
        <v>0</v>
      </c>
      <c r="AP1113" s="2">
        <f>IF(AA1113='User Input'!$C$1,1,0)</f>
        <v>0</v>
      </c>
      <c r="AQ1113" s="2">
        <f t="shared" si="233"/>
        <v>0</v>
      </c>
      <c r="AR1113" s="2">
        <f t="shared" si="234"/>
        <v>0</v>
      </c>
      <c r="AS1113" s="2">
        <f t="shared" si="235"/>
        <v>0</v>
      </c>
      <c r="AT1113" s="2">
        <f t="shared" si="236"/>
        <v>0</v>
      </c>
      <c r="AU1113" s="9">
        <f t="shared" si="237"/>
        <v>0</v>
      </c>
    </row>
    <row r="1114" spans="1:47" s="202" customFormat="1">
      <c r="A1114" s="272"/>
      <c r="B1114" s="272"/>
      <c r="C1114" s="203"/>
      <c r="D1114" s="203"/>
      <c r="E1114" s="204"/>
      <c r="F1114" s="198"/>
      <c r="G1114" s="198"/>
      <c r="H1114" s="198"/>
      <c r="I1114" s="198"/>
      <c r="J1114" s="117"/>
      <c r="K1114" s="113"/>
      <c r="L1114" s="113"/>
      <c r="M1114" s="113"/>
      <c r="N1114" s="113"/>
      <c r="O1114" s="113"/>
      <c r="P1114" s="205"/>
      <c r="Q1114" s="2">
        <f t="shared" si="238"/>
        <v>0</v>
      </c>
      <c r="R1114" s="2">
        <f>IF(D1114='User Input'!$C$1,1,0)</f>
        <v>0</v>
      </c>
      <c r="S1114" s="2">
        <f t="shared" si="242"/>
        <v>0</v>
      </c>
      <c r="T1114" s="2">
        <f t="shared" si="243"/>
        <v>0</v>
      </c>
      <c r="U1114" s="2">
        <f t="shared" si="239"/>
        <v>0</v>
      </c>
      <c r="V1114" s="2">
        <f t="shared" si="240"/>
        <v>0</v>
      </c>
      <c r="W1114" s="9">
        <f t="shared" si="241"/>
        <v>0</v>
      </c>
      <c r="X1114" s="221"/>
      <c r="Y1114" s="276"/>
      <c r="Z1114" s="207"/>
      <c r="AA1114" s="203"/>
      <c r="AB1114" s="206"/>
      <c r="AC1114" s="198"/>
      <c r="AD1114" s="198"/>
      <c r="AE1114" s="198"/>
      <c r="AF1114" s="198"/>
      <c r="AG1114" s="216"/>
      <c r="AH1114" s="199"/>
      <c r="AI1114" s="197"/>
      <c r="AJ1114" s="197"/>
      <c r="AK1114" s="113"/>
      <c r="AL1114" s="113"/>
      <c r="AM1114" s="113"/>
      <c r="AN1114" s="2">
        <f t="shared" si="244"/>
        <v>0</v>
      </c>
      <c r="AO1114" s="2">
        <f t="shared" si="245"/>
        <v>0</v>
      </c>
      <c r="AP1114" s="2">
        <f>IF(AA1114='User Input'!$C$1,1,0)</f>
        <v>0</v>
      </c>
      <c r="AQ1114" s="2">
        <f t="shared" si="233"/>
        <v>0</v>
      </c>
      <c r="AR1114" s="2">
        <f t="shared" si="234"/>
        <v>0</v>
      </c>
      <c r="AS1114" s="2">
        <f t="shared" si="235"/>
        <v>0</v>
      </c>
      <c r="AT1114" s="2">
        <f t="shared" si="236"/>
        <v>0</v>
      </c>
      <c r="AU1114" s="9">
        <f t="shared" si="237"/>
        <v>0</v>
      </c>
    </row>
    <row r="1115" spans="1:47" s="202" customFormat="1">
      <c r="A1115" s="272"/>
      <c r="B1115" s="272"/>
      <c r="C1115" s="203"/>
      <c r="D1115" s="203"/>
      <c r="E1115" s="204"/>
      <c r="F1115" s="198"/>
      <c r="G1115" s="198"/>
      <c r="H1115" s="198"/>
      <c r="I1115" s="198"/>
      <c r="J1115" s="117"/>
      <c r="K1115" s="113"/>
      <c r="L1115" s="113"/>
      <c r="M1115" s="113"/>
      <c r="N1115" s="113"/>
      <c r="O1115" s="113"/>
      <c r="P1115" s="205"/>
      <c r="Q1115" s="2">
        <f t="shared" si="238"/>
        <v>0</v>
      </c>
      <c r="R1115" s="2">
        <f>IF(D1115='User Input'!$C$1,1,0)</f>
        <v>0</v>
      </c>
      <c r="S1115" s="2">
        <f t="shared" si="242"/>
        <v>0</v>
      </c>
      <c r="T1115" s="2">
        <f t="shared" si="243"/>
        <v>0</v>
      </c>
      <c r="U1115" s="2">
        <f t="shared" si="239"/>
        <v>0</v>
      </c>
      <c r="V1115" s="2">
        <f t="shared" si="240"/>
        <v>0</v>
      </c>
      <c r="W1115" s="9">
        <f t="shared" si="241"/>
        <v>0</v>
      </c>
      <c r="X1115" s="221"/>
      <c r="Y1115" s="276"/>
      <c r="Z1115" s="207"/>
      <c r="AA1115" s="203"/>
      <c r="AB1115" s="206"/>
      <c r="AC1115" s="198"/>
      <c r="AD1115" s="198"/>
      <c r="AE1115" s="198"/>
      <c r="AF1115" s="198"/>
      <c r="AG1115" s="216"/>
      <c r="AH1115" s="199"/>
      <c r="AI1115" s="197"/>
      <c r="AJ1115" s="197"/>
      <c r="AK1115" s="113"/>
      <c r="AL1115" s="113"/>
      <c r="AM1115" s="113"/>
      <c r="AN1115" s="2">
        <f t="shared" si="244"/>
        <v>0</v>
      </c>
      <c r="AO1115" s="2">
        <f t="shared" si="245"/>
        <v>0</v>
      </c>
      <c r="AP1115" s="2">
        <f>IF(AA1115='User Input'!$C$1,1,0)</f>
        <v>0</v>
      </c>
      <c r="AQ1115" s="2">
        <f t="shared" si="233"/>
        <v>0</v>
      </c>
      <c r="AR1115" s="2">
        <f t="shared" si="234"/>
        <v>0</v>
      </c>
      <c r="AS1115" s="2">
        <f t="shared" si="235"/>
        <v>0</v>
      </c>
      <c r="AT1115" s="2">
        <f t="shared" si="236"/>
        <v>0</v>
      </c>
      <c r="AU1115" s="9">
        <f t="shared" si="237"/>
        <v>0</v>
      </c>
    </row>
    <row r="1116" spans="1:47" s="202" customFormat="1">
      <c r="A1116" s="272"/>
      <c r="B1116" s="272"/>
      <c r="C1116" s="203"/>
      <c r="D1116" s="203"/>
      <c r="E1116" s="204"/>
      <c r="F1116" s="198"/>
      <c r="G1116" s="198"/>
      <c r="H1116" s="198"/>
      <c r="I1116" s="198"/>
      <c r="J1116" s="117"/>
      <c r="K1116" s="113"/>
      <c r="L1116" s="113"/>
      <c r="M1116" s="113"/>
      <c r="N1116" s="113"/>
      <c r="O1116" s="113"/>
      <c r="P1116" s="205"/>
      <c r="Q1116" s="2">
        <f t="shared" si="238"/>
        <v>0</v>
      </c>
      <c r="R1116" s="2">
        <f>IF(D1116='User Input'!$C$1,1,0)</f>
        <v>0</v>
      </c>
      <c r="S1116" s="2">
        <f t="shared" si="242"/>
        <v>0</v>
      </c>
      <c r="T1116" s="2">
        <f t="shared" si="243"/>
        <v>0</v>
      </c>
      <c r="U1116" s="2">
        <f t="shared" si="239"/>
        <v>0</v>
      </c>
      <c r="V1116" s="2">
        <f t="shared" si="240"/>
        <v>0</v>
      </c>
      <c r="W1116" s="9">
        <f t="shared" si="241"/>
        <v>0</v>
      </c>
      <c r="X1116" s="221"/>
      <c r="Y1116" s="276"/>
      <c r="Z1116" s="207"/>
      <c r="AA1116" s="203"/>
      <c r="AB1116" s="206"/>
      <c r="AC1116" s="198"/>
      <c r="AD1116" s="198"/>
      <c r="AE1116" s="198"/>
      <c r="AF1116" s="198"/>
      <c r="AG1116" s="216"/>
      <c r="AH1116" s="199"/>
      <c r="AI1116" s="197"/>
      <c r="AJ1116" s="197"/>
      <c r="AK1116" s="113"/>
      <c r="AL1116" s="113"/>
      <c r="AM1116" s="113"/>
      <c r="AN1116" s="2">
        <f t="shared" si="244"/>
        <v>0</v>
      </c>
      <c r="AO1116" s="2">
        <f t="shared" si="245"/>
        <v>0</v>
      </c>
      <c r="AP1116" s="2">
        <f>IF(AA1116='User Input'!$C$1,1,0)</f>
        <v>0</v>
      </c>
      <c r="AQ1116" s="2">
        <f t="shared" si="233"/>
        <v>0</v>
      </c>
      <c r="AR1116" s="2">
        <f t="shared" si="234"/>
        <v>0</v>
      </c>
      <c r="AS1116" s="2">
        <f t="shared" si="235"/>
        <v>0</v>
      </c>
      <c r="AT1116" s="2">
        <f t="shared" si="236"/>
        <v>0</v>
      </c>
      <c r="AU1116" s="9">
        <f t="shared" si="237"/>
        <v>0</v>
      </c>
    </row>
    <row r="1117" spans="1:47" s="202" customFormat="1">
      <c r="A1117" s="272"/>
      <c r="B1117" s="272"/>
      <c r="C1117" s="203"/>
      <c r="D1117" s="203"/>
      <c r="E1117" s="204"/>
      <c r="F1117" s="198"/>
      <c r="G1117" s="198"/>
      <c r="H1117" s="198"/>
      <c r="I1117" s="198"/>
      <c r="J1117" s="117"/>
      <c r="K1117" s="113"/>
      <c r="L1117" s="113"/>
      <c r="M1117" s="113"/>
      <c r="N1117" s="113"/>
      <c r="O1117" s="113"/>
      <c r="P1117" s="205"/>
      <c r="Q1117" s="2">
        <f t="shared" si="238"/>
        <v>0</v>
      </c>
      <c r="R1117" s="2">
        <f>IF(D1117='User Input'!$C$1,1,0)</f>
        <v>0</v>
      </c>
      <c r="S1117" s="2">
        <f t="shared" si="242"/>
        <v>0</v>
      </c>
      <c r="T1117" s="2">
        <f t="shared" si="243"/>
        <v>0</v>
      </c>
      <c r="U1117" s="2">
        <f t="shared" si="239"/>
        <v>0</v>
      </c>
      <c r="V1117" s="2">
        <f t="shared" si="240"/>
        <v>0</v>
      </c>
      <c r="W1117" s="9">
        <f t="shared" si="241"/>
        <v>0</v>
      </c>
      <c r="X1117" s="221"/>
      <c r="Y1117" s="276"/>
      <c r="Z1117" s="207"/>
      <c r="AA1117" s="203"/>
      <c r="AB1117" s="206"/>
      <c r="AC1117" s="198"/>
      <c r="AD1117" s="198"/>
      <c r="AE1117" s="198"/>
      <c r="AF1117" s="198"/>
      <c r="AG1117" s="216"/>
      <c r="AH1117" s="199"/>
      <c r="AI1117" s="197"/>
      <c r="AJ1117" s="197"/>
      <c r="AK1117" s="113"/>
      <c r="AL1117" s="113"/>
      <c r="AM1117" s="113"/>
      <c r="AN1117" s="2">
        <f t="shared" si="244"/>
        <v>0</v>
      </c>
      <c r="AO1117" s="2">
        <f t="shared" si="245"/>
        <v>0</v>
      </c>
      <c r="AP1117" s="2">
        <f>IF(AA1117='User Input'!$C$1,1,0)</f>
        <v>0</v>
      </c>
      <c r="AQ1117" s="2">
        <f t="shared" si="233"/>
        <v>0</v>
      </c>
      <c r="AR1117" s="2">
        <f t="shared" si="234"/>
        <v>0</v>
      </c>
      <c r="AS1117" s="2">
        <f t="shared" si="235"/>
        <v>0</v>
      </c>
      <c r="AT1117" s="2">
        <f t="shared" si="236"/>
        <v>0</v>
      </c>
      <c r="AU1117" s="9">
        <f t="shared" si="237"/>
        <v>0</v>
      </c>
    </row>
    <row r="1118" spans="1:47" s="202" customFormat="1">
      <c r="A1118" s="272"/>
      <c r="B1118" s="272"/>
      <c r="C1118" s="203"/>
      <c r="D1118" s="203"/>
      <c r="E1118" s="204"/>
      <c r="F1118" s="198"/>
      <c r="G1118" s="198"/>
      <c r="H1118" s="198"/>
      <c r="I1118" s="198"/>
      <c r="J1118" s="117"/>
      <c r="K1118" s="113"/>
      <c r="L1118" s="113"/>
      <c r="M1118" s="113"/>
      <c r="N1118" s="113"/>
      <c r="O1118" s="113"/>
      <c r="P1118" s="205"/>
      <c r="Q1118" s="2">
        <f t="shared" si="238"/>
        <v>0</v>
      </c>
      <c r="R1118" s="2">
        <f>IF(D1118='User Input'!$C$1,1,0)</f>
        <v>0</v>
      </c>
      <c r="S1118" s="2">
        <f t="shared" si="242"/>
        <v>0</v>
      </c>
      <c r="T1118" s="2">
        <f t="shared" si="243"/>
        <v>0</v>
      </c>
      <c r="U1118" s="2">
        <f t="shared" si="239"/>
        <v>0</v>
      </c>
      <c r="V1118" s="2">
        <f t="shared" si="240"/>
        <v>0</v>
      </c>
      <c r="W1118" s="9">
        <f t="shared" si="241"/>
        <v>0</v>
      </c>
      <c r="X1118" s="221"/>
      <c r="Y1118" s="276"/>
      <c r="Z1118" s="207"/>
      <c r="AA1118" s="203"/>
      <c r="AB1118" s="206"/>
      <c r="AC1118" s="198"/>
      <c r="AD1118" s="198"/>
      <c r="AE1118" s="198"/>
      <c r="AF1118" s="198"/>
      <c r="AG1118" s="216"/>
      <c r="AH1118" s="199"/>
      <c r="AI1118" s="197"/>
      <c r="AJ1118" s="197"/>
      <c r="AK1118" s="113"/>
      <c r="AL1118" s="113"/>
      <c r="AM1118" s="113"/>
      <c r="AN1118" s="2">
        <f t="shared" si="244"/>
        <v>0</v>
      </c>
      <c r="AO1118" s="2">
        <f t="shared" si="245"/>
        <v>0</v>
      </c>
      <c r="AP1118" s="2">
        <f>IF(AA1118='User Input'!$C$1,1,0)</f>
        <v>0</v>
      </c>
      <c r="AQ1118" s="2">
        <f t="shared" si="233"/>
        <v>0</v>
      </c>
      <c r="AR1118" s="2">
        <f t="shared" si="234"/>
        <v>0</v>
      </c>
      <c r="AS1118" s="2">
        <f t="shared" si="235"/>
        <v>0</v>
      </c>
      <c r="AT1118" s="2">
        <f t="shared" si="236"/>
        <v>0</v>
      </c>
      <c r="AU1118" s="9">
        <f t="shared" si="237"/>
        <v>0</v>
      </c>
    </row>
    <row r="1119" spans="1:47" s="202" customFormat="1">
      <c r="A1119" s="272"/>
      <c r="B1119" s="272"/>
      <c r="C1119" s="203"/>
      <c r="D1119" s="203"/>
      <c r="E1119" s="204"/>
      <c r="F1119" s="198"/>
      <c r="G1119" s="198"/>
      <c r="H1119" s="198"/>
      <c r="I1119" s="198"/>
      <c r="J1119" s="117"/>
      <c r="K1119" s="113"/>
      <c r="L1119" s="113"/>
      <c r="M1119" s="113"/>
      <c r="N1119" s="113"/>
      <c r="O1119" s="113"/>
      <c r="P1119" s="205"/>
      <c r="Q1119" s="2">
        <f t="shared" si="238"/>
        <v>0</v>
      </c>
      <c r="R1119" s="2">
        <f>IF(D1119='User Input'!$C$1,1,0)</f>
        <v>0</v>
      </c>
      <c r="S1119" s="2">
        <f t="shared" si="242"/>
        <v>0</v>
      </c>
      <c r="T1119" s="2">
        <f t="shared" si="243"/>
        <v>0</v>
      </c>
      <c r="U1119" s="2">
        <f t="shared" si="239"/>
        <v>0</v>
      </c>
      <c r="V1119" s="2">
        <f t="shared" si="240"/>
        <v>0</v>
      </c>
      <c r="W1119" s="9">
        <f t="shared" si="241"/>
        <v>0</v>
      </c>
      <c r="X1119" s="221"/>
      <c r="Y1119" s="276"/>
      <c r="Z1119" s="207"/>
      <c r="AA1119" s="203"/>
      <c r="AB1119" s="206"/>
      <c r="AC1119" s="198"/>
      <c r="AD1119" s="198"/>
      <c r="AE1119" s="198"/>
      <c r="AF1119" s="198"/>
      <c r="AG1119" s="216"/>
      <c r="AH1119" s="199"/>
      <c r="AI1119" s="197"/>
      <c r="AJ1119" s="197"/>
      <c r="AK1119" s="113"/>
      <c r="AL1119" s="113"/>
      <c r="AM1119" s="113"/>
      <c r="AN1119" s="2">
        <f t="shared" si="244"/>
        <v>0</v>
      </c>
      <c r="AO1119" s="2">
        <f t="shared" si="245"/>
        <v>0</v>
      </c>
      <c r="AP1119" s="2">
        <f>IF(AA1119='User Input'!$C$1,1,0)</f>
        <v>0</v>
      </c>
      <c r="AQ1119" s="2">
        <f t="shared" si="233"/>
        <v>0</v>
      </c>
      <c r="AR1119" s="2">
        <f t="shared" si="234"/>
        <v>0</v>
      </c>
      <c r="AS1119" s="2">
        <f t="shared" si="235"/>
        <v>0</v>
      </c>
      <c r="AT1119" s="2">
        <f t="shared" si="236"/>
        <v>0</v>
      </c>
      <c r="AU1119" s="9">
        <f t="shared" si="237"/>
        <v>0</v>
      </c>
    </row>
    <row r="1120" spans="1:47" s="202" customFormat="1">
      <c r="A1120" s="272"/>
      <c r="B1120" s="272"/>
      <c r="C1120" s="203"/>
      <c r="D1120" s="203"/>
      <c r="E1120" s="204"/>
      <c r="F1120" s="198"/>
      <c r="G1120" s="198"/>
      <c r="H1120" s="198"/>
      <c r="I1120" s="198"/>
      <c r="J1120" s="117"/>
      <c r="K1120" s="113"/>
      <c r="L1120" s="113"/>
      <c r="M1120" s="113"/>
      <c r="N1120" s="113"/>
      <c r="O1120" s="113"/>
      <c r="P1120" s="205"/>
      <c r="Q1120" s="2">
        <f t="shared" si="238"/>
        <v>0</v>
      </c>
      <c r="R1120" s="2">
        <f>IF(D1120='User Input'!$C$1,1,0)</f>
        <v>0</v>
      </c>
      <c r="S1120" s="2">
        <f t="shared" si="242"/>
        <v>0</v>
      </c>
      <c r="T1120" s="2">
        <f t="shared" si="243"/>
        <v>0</v>
      </c>
      <c r="U1120" s="2">
        <f t="shared" si="239"/>
        <v>0</v>
      </c>
      <c r="V1120" s="2">
        <f t="shared" si="240"/>
        <v>0</v>
      </c>
      <c r="W1120" s="9">
        <f t="shared" si="241"/>
        <v>0</v>
      </c>
      <c r="X1120" s="221"/>
      <c r="Y1120" s="276"/>
      <c r="Z1120" s="207"/>
      <c r="AA1120" s="203"/>
      <c r="AB1120" s="206"/>
      <c r="AC1120" s="198"/>
      <c r="AD1120" s="198"/>
      <c r="AE1120" s="198"/>
      <c r="AF1120" s="198"/>
      <c r="AG1120" s="216"/>
      <c r="AH1120" s="199"/>
      <c r="AI1120" s="197"/>
      <c r="AJ1120" s="197"/>
      <c r="AK1120" s="113"/>
      <c r="AL1120" s="113"/>
      <c r="AM1120" s="113"/>
      <c r="AN1120" s="2">
        <f t="shared" si="244"/>
        <v>0</v>
      </c>
      <c r="AO1120" s="2">
        <f t="shared" si="245"/>
        <v>0</v>
      </c>
      <c r="AP1120" s="2">
        <f>IF(AA1120='User Input'!$C$1,1,0)</f>
        <v>0</v>
      </c>
      <c r="AQ1120" s="2">
        <f t="shared" si="233"/>
        <v>0</v>
      </c>
      <c r="AR1120" s="2">
        <f t="shared" si="234"/>
        <v>0</v>
      </c>
      <c r="AS1120" s="2">
        <f t="shared" si="235"/>
        <v>0</v>
      </c>
      <c r="AT1120" s="2">
        <f t="shared" si="236"/>
        <v>0</v>
      </c>
      <c r="AU1120" s="9">
        <f t="shared" si="237"/>
        <v>0</v>
      </c>
    </row>
    <row r="1121" spans="1:47" s="202" customFormat="1">
      <c r="A1121" s="272"/>
      <c r="B1121" s="272"/>
      <c r="C1121" s="203"/>
      <c r="D1121" s="203"/>
      <c r="E1121" s="204"/>
      <c r="F1121" s="198"/>
      <c r="G1121" s="198"/>
      <c r="H1121" s="198"/>
      <c r="I1121" s="198"/>
      <c r="J1121" s="117"/>
      <c r="K1121" s="113"/>
      <c r="L1121" s="113"/>
      <c r="M1121" s="113"/>
      <c r="N1121" s="113"/>
      <c r="O1121" s="113"/>
      <c r="P1121" s="205"/>
      <c r="Q1121" s="2">
        <f t="shared" si="238"/>
        <v>0</v>
      </c>
      <c r="R1121" s="2">
        <f>IF(D1121='User Input'!$C$1,1,0)</f>
        <v>0</v>
      </c>
      <c r="S1121" s="2">
        <f t="shared" si="242"/>
        <v>0</v>
      </c>
      <c r="T1121" s="2">
        <f t="shared" si="243"/>
        <v>0</v>
      </c>
      <c r="U1121" s="2">
        <f t="shared" si="239"/>
        <v>0</v>
      </c>
      <c r="V1121" s="2">
        <f t="shared" si="240"/>
        <v>0</v>
      </c>
      <c r="W1121" s="9">
        <f t="shared" si="241"/>
        <v>0</v>
      </c>
      <c r="X1121" s="221"/>
      <c r="Y1121" s="276"/>
      <c r="Z1121" s="207"/>
      <c r="AA1121" s="203"/>
      <c r="AB1121" s="206"/>
      <c r="AC1121" s="198"/>
      <c r="AD1121" s="198"/>
      <c r="AE1121" s="198"/>
      <c r="AF1121" s="198"/>
      <c r="AG1121" s="216"/>
      <c r="AH1121" s="199"/>
      <c r="AI1121" s="197"/>
      <c r="AJ1121" s="197"/>
      <c r="AK1121" s="113"/>
      <c r="AL1121" s="113"/>
      <c r="AM1121" s="113"/>
      <c r="AN1121" s="2">
        <f t="shared" si="244"/>
        <v>0</v>
      </c>
      <c r="AO1121" s="2">
        <f t="shared" si="245"/>
        <v>0</v>
      </c>
      <c r="AP1121" s="2">
        <f>IF(AA1121='User Input'!$C$1,1,0)</f>
        <v>0</v>
      </c>
      <c r="AQ1121" s="2">
        <f t="shared" si="233"/>
        <v>0</v>
      </c>
      <c r="AR1121" s="2">
        <f t="shared" si="234"/>
        <v>0</v>
      </c>
      <c r="AS1121" s="2">
        <f t="shared" si="235"/>
        <v>0</v>
      </c>
      <c r="AT1121" s="2">
        <f t="shared" si="236"/>
        <v>0</v>
      </c>
      <c r="AU1121" s="9">
        <f t="shared" si="237"/>
        <v>0</v>
      </c>
    </row>
    <row r="1122" spans="1:47" s="202" customFormat="1">
      <c r="A1122" s="272"/>
      <c r="B1122" s="272"/>
      <c r="C1122" s="203"/>
      <c r="D1122" s="203"/>
      <c r="E1122" s="204"/>
      <c r="F1122" s="198"/>
      <c r="G1122" s="198"/>
      <c r="H1122" s="198"/>
      <c r="I1122" s="198"/>
      <c r="J1122" s="117"/>
      <c r="K1122" s="113"/>
      <c r="L1122" s="113"/>
      <c r="M1122" s="113"/>
      <c r="N1122" s="113"/>
      <c r="O1122" s="113"/>
      <c r="P1122" s="205"/>
      <c r="Q1122" s="2">
        <f t="shared" si="238"/>
        <v>0</v>
      </c>
      <c r="R1122" s="2">
        <f>IF(D1122='User Input'!$C$1,1,0)</f>
        <v>0</v>
      </c>
      <c r="S1122" s="2">
        <f t="shared" si="242"/>
        <v>0</v>
      </c>
      <c r="T1122" s="2">
        <f t="shared" si="243"/>
        <v>0</v>
      </c>
      <c r="U1122" s="2">
        <f t="shared" si="239"/>
        <v>0</v>
      </c>
      <c r="V1122" s="2">
        <f t="shared" si="240"/>
        <v>0</v>
      </c>
      <c r="W1122" s="9">
        <f t="shared" si="241"/>
        <v>0</v>
      </c>
      <c r="X1122" s="221"/>
      <c r="Y1122" s="276"/>
      <c r="Z1122" s="207"/>
      <c r="AA1122" s="203"/>
      <c r="AB1122" s="206"/>
      <c r="AC1122" s="198"/>
      <c r="AD1122" s="198"/>
      <c r="AE1122" s="198"/>
      <c r="AF1122" s="198"/>
      <c r="AG1122" s="216"/>
      <c r="AH1122" s="199"/>
      <c r="AI1122" s="197"/>
      <c r="AJ1122" s="197"/>
      <c r="AK1122" s="113"/>
      <c r="AL1122" s="113"/>
      <c r="AM1122" s="113"/>
      <c r="AN1122" s="2">
        <f t="shared" si="244"/>
        <v>0</v>
      </c>
      <c r="AO1122" s="2">
        <f t="shared" si="245"/>
        <v>0</v>
      </c>
      <c r="AP1122" s="2">
        <f>IF(AA1122='User Input'!$C$1,1,0)</f>
        <v>0</v>
      </c>
      <c r="AQ1122" s="2">
        <f t="shared" si="233"/>
        <v>0</v>
      </c>
      <c r="AR1122" s="2">
        <f t="shared" si="234"/>
        <v>0</v>
      </c>
      <c r="AS1122" s="2">
        <f t="shared" si="235"/>
        <v>0</v>
      </c>
      <c r="AT1122" s="2">
        <f t="shared" si="236"/>
        <v>0</v>
      </c>
      <c r="AU1122" s="9">
        <f t="shared" si="237"/>
        <v>0</v>
      </c>
    </row>
    <row r="1123" spans="1:47" s="202" customFormat="1">
      <c r="A1123" s="272"/>
      <c r="B1123" s="272"/>
      <c r="C1123" s="203"/>
      <c r="D1123" s="203"/>
      <c r="E1123" s="204"/>
      <c r="F1123" s="198"/>
      <c r="G1123" s="198"/>
      <c r="H1123" s="198"/>
      <c r="I1123" s="198"/>
      <c r="J1123" s="117"/>
      <c r="K1123" s="113"/>
      <c r="L1123" s="113"/>
      <c r="M1123" s="113"/>
      <c r="N1123" s="113"/>
      <c r="O1123" s="113"/>
      <c r="P1123" s="205"/>
      <c r="Q1123" s="2">
        <f t="shared" si="238"/>
        <v>0</v>
      </c>
      <c r="R1123" s="2">
        <f>IF(D1123='User Input'!$C$1,1,0)</f>
        <v>0</v>
      </c>
      <c r="S1123" s="2">
        <f t="shared" si="242"/>
        <v>0</v>
      </c>
      <c r="T1123" s="2">
        <f t="shared" si="243"/>
        <v>0</v>
      </c>
      <c r="U1123" s="2">
        <f t="shared" si="239"/>
        <v>0</v>
      </c>
      <c r="V1123" s="2">
        <f t="shared" si="240"/>
        <v>0</v>
      </c>
      <c r="W1123" s="9">
        <f t="shared" si="241"/>
        <v>0</v>
      </c>
      <c r="X1123" s="221"/>
      <c r="Y1123" s="276"/>
      <c r="Z1123" s="207"/>
      <c r="AA1123" s="203"/>
      <c r="AB1123" s="206"/>
      <c r="AC1123" s="198"/>
      <c r="AD1123" s="198"/>
      <c r="AE1123" s="198"/>
      <c r="AF1123" s="198"/>
      <c r="AG1123" s="216"/>
      <c r="AH1123" s="199"/>
      <c r="AI1123" s="197"/>
      <c r="AJ1123" s="197"/>
      <c r="AK1123" s="113"/>
      <c r="AL1123" s="113"/>
      <c r="AM1123" s="113"/>
      <c r="AN1123" s="2">
        <f t="shared" si="244"/>
        <v>0</v>
      </c>
      <c r="AO1123" s="2">
        <f t="shared" si="245"/>
        <v>0</v>
      </c>
      <c r="AP1123" s="2">
        <f>IF(AA1123='User Input'!$C$1,1,0)</f>
        <v>0</v>
      </c>
      <c r="AQ1123" s="2">
        <f t="shared" si="233"/>
        <v>0</v>
      </c>
      <c r="AR1123" s="2">
        <f t="shared" si="234"/>
        <v>0</v>
      </c>
      <c r="AS1123" s="2">
        <f t="shared" si="235"/>
        <v>0</v>
      </c>
      <c r="AT1123" s="2">
        <f t="shared" si="236"/>
        <v>0</v>
      </c>
      <c r="AU1123" s="9">
        <f t="shared" si="237"/>
        <v>0</v>
      </c>
    </row>
    <row r="1124" spans="1:47" s="202" customFormat="1">
      <c r="A1124" s="272"/>
      <c r="B1124" s="272"/>
      <c r="C1124" s="203"/>
      <c r="D1124" s="203"/>
      <c r="E1124" s="204"/>
      <c r="F1124" s="198"/>
      <c r="G1124" s="198"/>
      <c r="H1124" s="198"/>
      <c r="I1124" s="198"/>
      <c r="J1124" s="117"/>
      <c r="K1124" s="113"/>
      <c r="L1124" s="113"/>
      <c r="M1124" s="113"/>
      <c r="N1124" s="113"/>
      <c r="O1124" s="113"/>
      <c r="P1124" s="205"/>
      <c r="Q1124" s="2">
        <f t="shared" si="238"/>
        <v>0</v>
      </c>
      <c r="R1124" s="2">
        <f>IF(D1124='User Input'!$C$1,1,0)</f>
        <v>0</v>
      </c>
      <c r="S1124" s="2">
        <f t="shared" si="242"/>
        <v>0</v>
      </c>
      <c r="T1124" s="2">
        <f t="shared" si="243"/>
        <v>0</v>
      </c>
      <c r="U1124" s="2">
        <f t="shared" si="239"/>
        <v>0</v>
      </c>
      <c r="V1124" s="2">
        <f t="shared" si="240"/>
        <v>0</v>
      </c>
      <c r="W1124" s="9">
        <f t="shared" si="241"/>
        <v>0</v>
      </c>
      <c r="X1124" s="221"/>
      <c r="Y1124" s="276"/>
      <c r="Z1124" s="207"/>
      <c r="AA1124" s="203"/>
      <c r="AB1124" s="206"/>
      <c r="AC1124" s="198"/>
      <c r="AD1124" s="198"/>
      <c r="AE1124" s="198"/>
      <c r="AF1124" s="198"/>
      <c r="AG1124" s="216"/>
      <c r="AH1124" s="199"/>
      <c r="AI1124" s="197"/>
      <c r="AJ1124" s="197"/>
      <c r="AK1124" s="113"/>
      <c r="AL1124" s="113"/>
      <c r="AM1124" s="113"/>
      <c r="AN1124" s="2">
        <f t="shared" si="244"/>
        <v>0</v>
      </c>
      <c r="AO1124" s="2">
        <f t="shared" si="245"/>
        <v>0</v>
      </c>
      <c r="AP1124" s="2">
        <f>IF(AA1124='User Input'!$C$1,1,0)</f>
        <v>0</v>
      </c>
      <c r="AQ1124" s="2">
        <f t="shared" ref="AQ1124:AQ1187" si="246">AP1124+AQ1123</f>
        <v>0</v>
      </c>
      <c r="AR1124" s="2">
        <f t="shared" ref="AR1124:AR1187" si="247">IF(AQ1124=AQ1123,0,AQ1124)</f>
        <v>0</v>
      </c>
      <c r="AS1124" s="2">
        <f t="shared" ref="AS1124:AS1187" si="248">Z1124</f>
        <v>0</v>
      </c>
      <c r="AT1124" s="2">
        <f t="shared" ref="AT1124:AT1187" si="249">AB1124</f>
        <v>0</v>
      </c>
      <c r="AU1124" s="9">
        <f t="shared" ref="AU1124:AU1187" si="250">AG1124</f>
        <v>0</v>
      </c>
    </row>
    <row r="1125" spans="1:47" s="202" customFormat="1">
      <c r="A1125" s="272"/>
      <c r="B1125" s="272"/>
      <c r="C1125" s="203"/>
      <c r="D1125" s="203"/>
      <c r="E1125" s="204"/>
      <c r="F1125" s="198"/>
      <c r="G1125" s="198"/>
      <c r="H1125" s="198"/>
      <c r="I1125" s="198"/>
      <c r="J1125" s="117"/>
      <c r="K1125" s="113"/>
      <c r="L1125" s="113"/>
      <c r="M1125" s="113"/>
      <c r="N1125" s="113"/>
      <c r="O1125" s="113"/>
      <c r="P1125" s="205"/>
      <c r="Q1125" s="2">
        <f t="shared" si="238"/>
        <v>0</v>
      </c>
      <c r="R1125" s="2">
        <f>IF(D1125='User Input'!$C$1,1,0)</f>
        <v>0</v>
      </c>
      <c r="S1125" s="2">
        <f t="shared" si="242"/>
        <v>0</v>
      </c>
      <c r="T1125" s="2">
        <f t="shared" si="243"/>
        <v>0</v>
      </c>
      <c r="U1125" s="2">
        <f t="shared" si="239"/>
        <v>0</v>
      </c>
      <c r="V1125" s="2">
        <f t="shared" si="240"/>
        <v>0</v>
      </c>
      <c r="W1125" s="9">
        <f t="shared" si="241"/>
        <v>0</v>
      </c>
      <c r="X1125" s="221"/>
      <c r="Y1125" s="276"/>
      <c r="Z1125" s="207"/>
      <c r="AA1125" s="203"/>
      <c r="AB1125" s="206"/>
      <c r="AC1125" s="198"/>
      <c r="AD1125" s="198"/>
      <c r="AE1125" s="198"/>
      <c r="AF1125" s="198"/>
      <c r="AG1125" s="216"/>
      <c r="AH1125" s="199"/>
      <c r="AI1125" s="197"/>
      <c r="AJ1125" s="197"/>
      <c r="AK1125" s="113"/>
      <c r="AL1125" s="113"/>
      <c r="AM1125" s="113"/>
      <c r="AN1125" s="2">
        <f t="shared" si="244"/>
        <v>0</v>
      </c>
      <c r="AO1125" s="2">
        <f t="shared" si="245"/>
        <v>0</v>
      </c>
      <c r="AP1125" s="2">
        <f>IF(AA1125='User Input'!$C$1,1,0)</f>
        <v>0</v>
      </c>
      <c r="AQ1125" s="2">
        <f t="shared" si="246"/>
        <v>0</v>
      </c>
      <c r="AR1125" s="2">
        <f t="shared" si="247"/>
        <v>0</v>
      </c>
      <c r="AS1125" s="2">
        <f t="shared" si="248"/>
        <v>0</v>
      </c>
      <c r="AT1125" s="2">
        <f t="shared" si="249"/>
        <v>0</v>
      </c>
      <c r="AU1125" s="9">
        <f t="shared" si="250"/>
        <v>0</v>
      </c>
    </row>
    <row r="1126" spans="1:47" s="202" customFormat="1">
      <c r="A1126" s="272"/>
      <c r="B1126" s="272"/>
      <c r="C1126" s="203"/>
      <c r="D1126" s="203"/>
      <c r="E1126" s="204"/>
      <c r="F1126" s="198"/>
      <c r="G1126" s="198"/>
      <c r="H1126" s="198"/>
      <c r="I1126" s="198"/>
      <c r="J1126" s="117"/>
      <c r="K1126" s="113"/>
      <c r="L1126" s="113"/>
      <c r="M1126" s="113"/>
      <c r="N1126" s="113"/>
      <c r="O1126" s="113"/>
      <c r="P1126" s="205"/>
      <c r="Q1126" s="2">
        <f t="shared" si="238"/>
        <v>0</v>
      </c>
      <c r="R1126" s="2">
        <f>IF(D1126='User Input'!$C$1,1,0)</f>
        <v>0</v>
      </c>
      <c r="S1126" s="2">
        <f t="shared" si="242"/>
        <v>0</v>
      </c>
      <c r="T1126" s="2">
        <f t="shared" si="243"/>
        <v>0</v>
      </c>
      <c r="U1126" s="2">
        <f t="shared" si="239"/>
        <v>0</v>
      </c>
      <c r="V1126" s="2">
        <f t="shared" si="240"/>
        <v>0</v>
      </c>
      <c r="W1126" s="9">
        <f t="shared" si="241"/>
        <v>0</v>
      </c>
      <c r="X1126" s="221"/>
      <c r="Y1126" s="276"/>
      <c r="Z1126" s="207"/>
      <c r="AA1126" s="203"/>
      <c r="AB1126" s="206"/>
      <c r="AC1126" s="198"/>
      <c r="AD1126" s="198"/>
      <c r="AE1126" s="198"/>
      <c r="AF1126" s="198"/>
      <c r="AG1126" s="216"/>
      <c r="AH1126" s="199"/>
      <c r="AI1126" s="197"/>
      <c r="AJ1126" s="197"/>
      <c r="AK1126" s="113"/>
      <c r="AL1126" s="113"/>
      <c r="AM1126" s="113"/>
      <c r="AN1126" s="2">
        <f t="shared" si="244"/>
        <v>0</v>
      </c>
      <c r="AO1126" s="2">
        <f t="shared" si="245"/>
        <v>0</v>
      </c>
      <c r="AP1126" s="2">
        <f>IF(AA1126='User Input'!$C$1,1,0)</f>
        <v>0</v>
      </c>
      <c r="AQ1126" s="2">
        <f t="shared" si="246"/>
        <v>0</v>
      </c>
      <c r="AR1126" s="2">
        <f t="shared" si="247"/>
        <v>0</v>
      </c>
      <c r="AS1126" s="2">
        <f t="shared" si="248"/>
        <v>0</v>
      </c>
      <c r="AT1126" s="2">
        <f t="shared" si="249"/>
        <v>0</v>
      </c>
      <c r="AU1126" s="9">
        <f t="shared" si="250"/>
        <v>0</v>
      </c>
    </row>
    <row r="1127" spans="1:47" s="202" customFormat="1">
      <c r="A1127" s="272"/>
      <c r="B1127" s="272"/>
      <c r="C1127" s="203"/>
      <c r="D1127" s="203"/>
      <c r="E1127" s="204"/>
      <c r="F1127" s="198"/>
      <c r="G1127" s="198"/>
      <c r="H1127" s="198"/>
      <c r="I1127" s="198"/>
      <c r="J1127" s="117"/>
      <c r="K1127" s="113"/>
      <c r="L1127" s="113"/>
      <c r="M1127" s="113"/>
      <c r="N1127" s="113"/>
      <c r="O1127" s="113"/>
      <c r="P1127" s="205"/>
      <c r="Q1127" s="2">
        <f t="shared" si="238"/>
        <v>0</v>
      </c>
      <c r="R1127" s="2">
        <f>IF(D1127='User Input'!$C$1,1,0)</f>
        <v>0</v>
      </c>
      <c r="S1127" s="2">
        <f t="shared" si="242"/>
        <v>0</v>
      </c>
      <c r="T1127" s="2">
        <f t="shared" si="243"/>
        <v>0</v>
      </c>
      <c r="U1127" s="2">
        <f t="shared" si="239"/>
        <v>0</v>
      </c>
      <c r="V1127" s="2">
        <f t="shared" si="240"/>
        <v>0</v>
      </c>
      <c r="W1127" s="9">
        <f t="shared" si="241"/>
        <v>0</v>
      </c>
      <c r="X1127" s="221"/>
      <c r="Y1127" s="276"/>
      <c r="Z1127" s="207"/>
      <c r="AA1127" s="203"/>
      <c r="AB1127" s="206"/>
      <c r="AC1127" s="198"/>
      <c r="AD1127" s="198"/>
      <c r="AE1127" s="198"/>
      <c r="AF1127" s="198"/>
      <c r="AG1127" s="216"/>
      <c r="AH1127" s="199"/>
      <c r="AI1127" s="197"/>
      <c r="AJ1127" s="197"/>
      <c r="AK1127" s="113"/>
      <c r="AL1127" s="113"/>
      <c r="AM1127" s="113"/>
      <c r="AN1127" s="2">
        <f t="shared" si="244"/>
        <v>0</v>
      </c>
      <c r="AO1127" s="2">
        <f t="shared" si="245"/>
        <v>0</v>
      </c>
      <c r="AP1127" s="2">
        <f>IF(AA1127='User Input'!$C$1,1,0)</f>
        <v>0</v>
      </c>
      <c r="AQ1127" s="2">
        <f t="shared" si="246"/>
        <v>0</v>
      </c>
      <c r="AR1127" s="2">
        <f t="shared" si="247"/>
        <v>0</v>
      </c>
      <c r="AS1127" s="2">
        <f t="shared" si="248"/>
        <v>0</v>
      </c>
      <c r="AT1127" s="2">
        <f t="shared" si="249"/>
        <v>0</v>
      </c>
      <c r="AU1127" s="9">
        <f t="shared" si="250"/>
        <v>0</v>
      </c>
    </row>
    <row r="1128" spans="1:47" s="202" customFormat="1">
      <c r="A1128" s="272"/>
      <c r="B1128" s="272"/>
      <c r="C1128" s="203"/>
      <c r="D1128" s="203"/>
      <c r="E1128" s="204"/>
      <c r="F1128" s="198"/>
      <c r="G1128" s="198"/>
      <c r="H1128" s="198"/>
      <c r="I1128" s="198"/>
      <c r="J1128" s="117"/>
      <c r="K1128" s="113"/>
      <c r="L1128" s="113"/>
      <c r="M1128" s="113"/>
      <c r="N1128" s="113"/>
      <c r="O1128" s="113"/>
      <c r="P1128" s="205"/>
      <c r="Q1128" s="2">
        <f t="shared" si="238"/>
        <v>0</v>
      </c>
      <c r="R1128" s="2">
        <f>IF(D1128='User Input'!$C$1,1,0)</f>
        <v>0</v>
      </c>
      <c r="S1128" s="2">
        <f t="shared" si="242"/>
        <v>0</v>
      </c>
      <c r="T1128" s="2">
        <f t="shared" si="243"/>
        <v>0</v>
      </c>
      <c r="U1128" s="2">
        <f t="shared" si="239"/>
        <v>0</v>
      </c>
      <c r="V1128" s="2">
        <f t="shared" si="240"/>
        <v>0</v>
      </c>
      <c r="W1128" s="9">
        <f t="shared" si="241"/>
        <v>0</v>
      </c>
      <c r="X1128" s="221"/>
      <c r="Y1128" s="276"/>
      <c r="Z1128" s="207"/>
      <c r="AA1128" s="203"/>
      <c r="AB1128" s="206"/>
      <c r="AC1128" s="198"/>
      <c r="AD1128" s="198"/>
      <c r="AE1128" s="198"/>
      <c r="AF1128" s="198"/>
      <c r="AG1128" s="216"/>
      <c r="AH1128" s="199"/>
      <c r="AI1128" s="197"/>
      <c r="AJ1128" s="197"/>
      <c r="AK1128" s="113"/>
      <c r="AL1128" s="113"/>
      <c r="AM1128" s="113"/>
      <c r="AN1128" s="2">
        <f t="shared" si="244"/>
        <v>0</v>
      </c>
      <c r="AO1128" s="2">
        <f t="shared" si="245"/>
        <v>0</v>
      </c>
      <c r="AP1128" s="2">
        <f>IF(AA1128='User Input'!$C$1,1,0)</f>
        <v>0</v>
      </c>
      <c r="AQ1128" s="2">
        <f t="shared" si="246"/>
        <v>0</v>
      </c>
      <c r="AR1128" s="2">
        <f t="shared" si="247"/>
        <v>0</v>
      </c>
      <c r="AS1128" s="2">
        <f t="shared" si="248"/>
        <v>0</v>
      </c>
      <c r="AT1128" s="2">
        <f t="shared" si="249"/>
        <v>0</v>
      </c>
      <c r="AU1128" s="9">
        <f t="shared" si="250"/>
        <v>0</v>
      </c>
    </row>
    <row r="1129" spans="1:47" s="202" customFormat="1">
      <c r="A1129" s="272"/>
      <c r="B1129" s="272"/>
      <c r="C1129" s="203"/>
      <c r="D1129" s="203"/>
      <c r="E1129" s="204"/>
      <c r="F1129" s="198"/>
      <c r="G1129" s="198"/>
      <c r="H1129" s="198"/>
      <c r="I1129" s="198"/>
      <c r="J1129" s="117"/>
      <c r="K1129" s="113"/>
      <c r="L1129" s="113"/>
      <c r="M1129" s="113"/>
      <c r="N1129" s="113"/>
      <c r="O1129" s="113"/>
      <c r="P1129" s="205"/>
      <c r="Q1129" s="2">
        <f t="shared" si="238"/>
        <v>0</v>
      </c>
      <c r="R1129" s="2">
        <f>IF(D1129='User Input'!$C$1,1,0)</f>
        <v>0</v>
      </c>
      <c r="S1129" s="2">
        <f t="shared" si="242"/>
        <v>0</v>
      </c>
      <c r="T1129" s="2">
        <f t="shared" si="243"/>
        <v>0</v>
      </c>
      <c r="U1129" s="2">
        <f t="shared" si="239"/>
        <v>0</v>
      </c>
      <c r="V1129" s="2">
        <f t="shared" si="240"/>
        <v>0</v>
      </c>
      <c r="W1129" s="9">
        <f t="shared" si="241"/>
        <v>0</v>
      </c>
      <c r="X1129" s="221"/>
      <c r="Y1129" s="276"/>
      <c r="Z1129" s="207"/>
      <c r="AA1129" s="203"/>
      <c r="AB1129" s="206"/>
      <c r="AC1129" s="198"/>
      <c r="AD1129" s="198"/>
      <c r="AE1129" s="198"/>
      <c r="AF1129" s="198"/>
      <c r="AG1129" s="216"/>
      <c r="AH1129" s="199"/>
      <c r="AI1129" s="197"/>
      <c r="AJ1129" s="197"/>
      <c r="AK1129" s="113"/>
      <c r="AL1129" s="113"/>
      <c r="AM1129" s="113"/>
      <c r="AN1129" s="2">
        <f t="shared" si="244"/>
        <v>0</v>
      </c>
      <c r="AO1129" s="2">
        <f t="shared" si="245"/>
        <v>0</v>
      </c>
      <c r="AP1129" s="2">
        <f>IF(AA1129='User Input'!$C$1,1,0)</f>
        <v>0</v>
      </c>
      <c r="AQ1129" s="2">
        <f t="shared" si="246"/>
        <v>0</v>
      </c>
      <c r="AR1129" s="2">
        <f t="shared" si="247"/>
        <v>0</v>
      </c>
      <c r="AS1129" s="2">
        <f t="shared" si="248"/>
        <v>0</v>
      </c>
      <c r="AT1129" s="2">
        <f t="shared" si="249"/>
        <v>0</v>
      </c>
      <c r="AU1129" s="9">
        <f t="shared" si="250"/>
        <v>0</v>
      </c>
    </row>
    <row r="1130" spans="1:47" s="202" customFormat="1">
      <c r="A1130" s="272"/>
      <c r="B1130" s="272"/>
      <c r="C1130" s="203"/>
      <c r="D1130" s="203"/>
      <c r="E1130" s="204"/>
      <c r="F1130" s="198"/>
      <c r="G1130" s="198"/>
      <c r="H1130" s="198"/>
      <c r="I1130" s="198"/>
      <c r="J1130" s="117"/>
      <c r="K1130" s="113"/>
      <c r="L1130" s="113"/>
      <c r="M1130" s="113"/>
      <c r="N1130" s="113"/>
      <c r="O1130" s="113"/>
      <c r="P1130" s="205"/>
      <c r="Q1130" s="2">
        <f t="shared" si="238"/>
        <v>0</v>
      </c>
      <c r="R1130" s="2">
        <f>IF(D1130='User Input'!$C$1,1,0)</f>
        <v>0</v>
      </c>
      <c r="S1130" s="2">
        <f t="shared" si="242"/>
        <v>0</v>
      </c>
      <c r="T1130" s="2">
        <f t="shared" si="243"/>
        <v>0</v>
      </c>
      <c r="U1130" s="2">
        <f t="shared" si="239"/>
        <v>0</v>
      </c>
      <c r="V1130" s="2">
        <f t="shared" si="240"/>
        <v>0</v>
      </c>
      <c r="W1130" s="9">
        <f t="shared" si="241"/>
        <v>0</v>
      </c>
      <c r="X1130" s="221"/>
      <c r="Y1130" s="276"/>
      <c r="Z1130" s="207"/>
      <c r="AA1130" s="203"/>
      <c r="AB1130" s="206"/>
      <c r="AC1130" s="198"/>
      <c r="AD1130" s="198"/>
      <c r="AE1130" s="198"/>
      <c r="AF1130" s="198"/>
      <c r="AG1130" s="216"/>
      <c r="AH1130" s="199"/>
      <c r="AI1130" s="197"/>
      <c r="AJ1130" s="197"/>
      <c r="AK1130" s="113"/>
      <c r="AL1130" s="113"/>
      <c r="AM1130" s="113"/>
      <c r="AN1130" s="2">
        <f t="shared" si="244"/>
        <v>0</v>
      </c>
      <c r="AO1130" s="2">
        <f t="shared" si="245"/>
        <v>0</v>
      </c>
      <c r="AP1130" s="2">
        <f>IF(AA1130='User Input'!$C$1,1,0)</f>
        <v>0</v>
      </c>
      <c r="AQ1130" s="2">
        <f t="shared" si="246"/>
        <v>0</v>
      </c>
      <c r="AR1130" s="2">
        <f t="shared" si="247"/>
        <v>0</v>
      </c>
      <c r="AS1130" s="2">
        <f t="shared" si="248"/>
        <v>0</v>
      </c>
      <c r="AT1130" s="2">
        <f t="shared" si="249"/>
        <v>0</v>
      </c>
      <c r="AU1130" s="9">
        <f t="shared" si="250"/>
        <v>0</v>
      </c>
    </row>
    <row r="1131" spans="1:47" s="202" customFormat="1">
      <c r="A1131" s="272"/>
      <c r="B1131" s="272"/>
      <c r="C1131" s="203"/>
      <c r="D1131" s="203"/>
      <c r="E1131" s="204"/>
      <c r="F1131" s="198"/>
      <c r="G1131" s="198"/>
      <c r="H1131" s="198"/>
      <c r="I1131" s="198"/>
      <c r="J1131" s="117"/>
      <c r="K1131" s="113"/>
      <c r="L1131" s="113"/>
      <c r="M1131" s="113"/>
      <c r="N1131" s="113"/>
      <c r="O1131" s="113"/>
      <c r="P1131" s="205"/>
      <c r="Q1131" s="2">
        <f t="shared" si="238"/>
        <v>0</v>
      </c>
      <c r="R1131" s="2">
        <f>IF(D1131='User Input'!$C$1,1,0)</f>
        <v>0</v>
      </c>
      <c r="S1131" s="2">
        <f t="shared" si="242"/>
        <v>0</v>
      </c>
      <c r="T1131" s="2">
        <f t="shared" si="243"/>
        <v>0</v>
      </c>
      <c r="U1131" s="2">
        <f t="shared" si="239"/>
        <v>0</v>
      </c>
      <c r="V1131" s="2">
        <f t="shared" si="240"/>
        <v>0</v>
      </c>
      <c r="W1131" s="9">
        <f t="shared" si="241"/>
        <v>0</v>
      </c>
      <c r="X1131" s="221"/>
      <c r="Y1131" s="276"/>
      <c r="Z1131" s="207"/>
      <c r="AA1131" s="203"/>
      <c r="AB1131" s="206"/>
      <c r="AC1131" s="198"/>
      <c r="AD1131" s="198"/>
      <c r="AE1131" s="198"/>
      <c r="AF1131" s="198"/>
      <c r="AG1131" s="216"/>
      <c r="AH1131" s="199"/>
      <c r="AI1131" s="197"/>
      <c r="AJ1131" s="197"/>
      <c r="AK1131" s="113"/>
      <c r="AL1131" s="113"/>
      <c r="AM1131" s="113"/>
      <c r="AN1131" s="2">
        <f t="shared" si="244"/>
        <v>0</v>
      </c>
      <c r="AO1131" s="2">
        <f t="shared" si="245"/>
        <v>0</v>
      </c>
      <c r="AP1131" s="2">
        <f>IF(AA1131='User Input'!$C$1,1,0)</f>
        <v>0</v>
      </c>
      <c r="AQ1131" s="2">
        <f t="shared" si="246"/>
        <v>0</v>
      </c>
      <c r="AR1131" s="2">
        <f t="shared" si="247"/>
        <v>0</v>
      </c>
      <c r="AS1131" s="2">
        <f t="shared" si="248"/>
        <v>0</v>
      </c>
      <c r="AT1131" s="2">
        <f t="shared" si="249"/>
        <v>0</v>
      </c>
      <c r="AU1131" s="9">
        <f t="shared" si="250"/>
        <v>0</v>
      </c>
    </row>
    <row r="1132" spans="1:47" s="202" customFormat="1">
      <c r="A1132" s="272"/>
      <c r="B1132" s="272"/>
      <c r="C1132" s="203"/>
      <c r="D1132" s="203"/>
      <c r="E1132" s="204"/>
      <c r="F1132" s="198"/>
      <c r="G1132" s="198"/>
      <c r="H1132" s="198"/>
      <c r="I1132" s="198"/>
      <c r="J1132" s="117"/>
      <c r="K1132" s="113"/>
      <c r="L1132" s="113"/>
      <c r="M1132" s="113"/>
      <c r="N1132" s="113"/>
      <c r="O1132" s="113"/>
      <c r="P1132" s="205"/>
      <c r="Q1132" s="2">
        <f t="shared" si="238"/>
        <v>0</v>
      </c>
      <c r="R1132" s="2">
        <f>IF(D1132='User Input'!$C$1,1,0)</f>
        <v>0</v>
      </c>
      <c r="S1132" s="2">
        <f t="shared" si="242"/>
        <v>0</v>
      </c>
      <c r="T1132" s="2">
        <f t="shared" si="243"/>
        <v>0</v>
      </c>
      <c r="U1132" s="2">
        <f t="shared" si="239"/>
        <v>0</v>
      </c>
      <c r="V1132" s="2">
        <f t="shared" si="240"/>
        <v>0</v>
      </c>
      <c r="W1132" s="9">
        <f t="shared" si="241"/>
        <v>0</v>
      </c>
      <c r="X1132" s="221"/>
      <c r="Y1132" s="276"/>
      <c r="Z1132" s="207"/>
      <c r="AA1132" s="203"/>
      <c r="AB1132" s="206"/>
      <c r="AC1132" s="198"/>
      <c r="AD1132" s="198"/>
      <c r="AE1132" s="198"/>
      <c r="AF1132" s="198"/>
      <c r="AG1132" s="216"/>
      <c r="AH1132" s="199"/>
      <c r="AI1132" s="197"/>
      <c r="AJ1132" s="197"/>
      <c r="AK1132" s="113"/>
      <c r="AL1132" s="113"/>
      <c r="AM1132" s="113"/>
      <c r="AN1132" s="2">
        <f t="shared" si="244"/>
        <v>0</v>
      </c>
      <c r="AO1132" s="2">
        <f t="shared" si="245"/>
        <v>0</v>
      </c>
      <c r="AP1132" s="2">
        <f>IF(AA1132='User Input'!$C$1,1,0)</f>
        <v>0</v>
      </c>
      <c r="AQ1132" s="2">
        <f t="shared" si="246"/>
        <v>0</v>
      </c>
      <c r="AR1132" s="2">
        <f t="shared" si="247"/>
        <v>0</v>
      </c>
      <c r="AS1132" s="2">
        <f t="shared" si="248"/>
        <v>0</v>
      </c>
      <c r="AT1132" s="2">
        <f t="shared" si="249"/>
        <v>0</v>
      </c>
      <c r="AU1132" s="9">
        <f t="shared" si="250"/>
        <v>0</v>
      </c>
    </row>
    <row r="1133" spans="1:47" s="202" customFormat="1">
      <c r="A1133" s="272"/>
      <c r="B1133" s="272"/>
      <c r="C1133" s="203"/>
      <c r="D1133" s="203"/>
      <c r="E1133" s="204"/>
      <c r="F1133" s="198"/>
      <c r="G1133" s="198"/>
      <c r="H1133" s="198"/>
      <c r="I1133" s="198"/>
      <c r="J1133" s="117"/>
      <c r="K1133" s="113"/>
      <c r="L1133" s="113"/>
      <c r="M1133" s="113"/>
      <c r="N1133" s="113"/>
      <c r="O1133" s="113"/>
      <c r="P1133" s="205"/>
      <c r="Q1133" s="2">
        <f t="shared" si="238"/>
        <v>0</v>
      </c>
      <c r="R1133" s="2">
        <f>IF(D1133='User Input'!$C$1,1,0)</f>
        <v>0</v>
      </c>
      <c r="S1133" s="2">
        <f t="shared" si="242"/>
        <v>0</v>
      </c>
      <c r="T1133" s="2">
        <f t="shared" si="243"/>
        <v>0</v>
      </c>
      <c r="U1133" s="2">
        <f t="shared" si="239"/>
        <v>0</v>
      </c>
      <c r="V1133" s="2">
        <f t="shared" si="240"/>
        <v>0</v>
      </c>
      <c r="W1133" s="9">
        <f t="shared" si="241"/>
        <v>0</v>
      </c>
      <c r="X1133" s="221"/>
      <c r="Y1133" s="276"/>
      <c r="Z1133" s="207"/>
      <c r="AA1133" s="203"/>
      <c r="AB1133" s="206"/>
      <c r="AC1133" s="198"/>
      <c r="AD1133" s="198"/>
      <c r="AE1133" s="198"/>
      <c r="AF1133" s="198"/>
      <c r="AG1133" s="216"/>
      <c r="AH1133" s="199"/>
      <c r="AI1133" s="197"/>
      <c r="AJ1133" s="197"/>
      <c r="AK1133" s="113"/>
      <c r="AL1133" s="113"/>
      <c r="AM1133" s="113"/>
      <c r="AN1133" s="2">
        <f t="shared" si="244"/>
        <v>0</v>
      </c>
      <c r="AO1133" s="2">
        <f t="shared" si="245"/>
        <v>0</v>
      </c>
      <c r="AP1133" s="2">
        <f>IF(AA1133='User Input'!$C$1,1,0)</f>
        <v>0</v>
      </c>
      <c r="AQ1133" s="2">
        <f t="shared" si="246"/>
        <v>0</v>
      </c>
      <c r="AR1133" s="2">
        <f t="shared" si="247"/>
        <v>0</v>
      </c>
      <c r="AS1133" s="2">
        <f t="shared" si="248"/>
        <v>0</v>
      </c>
      <c r="AT1133" s="2">
        <f t="shared" si="249"/>
        <v>0</v>
      </c>
      <c r="AU1133" s="9">
        <f t="shared" si="250"/>
        <v>0</v>
      </c>
    </row>
    <row r="1134" spans="1:47" s="202" customFormat="1">
      <c r="A1134" s="272"/>
      <c r="B1134" s="272"/>
      <c r="C1134" s="203"/>
      <c r="D1134" s="203"/>
      <c r="E1134" s="204"/>
      <c r="F1134" s="198"/>
      <c r="G1134" s="198"/>
      <c r="H1134" s="198"/>
      <c r="I1134" s="198"/>
      <c r="J1134" s="117"/>
      <c r="K1134" s="113"/>
      <c r="L1134" s="113"/>
      <c r="M1134" s="113"/>
      <c r="N1134" s="113"/>
      <c r="O1134" s="113"/>
      <c r="P1134" s="205"/>
      <c r="Q1134" s="2">
        <f t="shared" si="238"/>
        <v>0</v>
      </c>
      <c r="R1134" s="2">
        <f>IF(D1134='User Input'!$C$1,1,0)</f>
        <v>0</v>
      </c>
      <c r="S1134" s="2">
        <f t="shared" si="242"/>
        <v>0</v>
      </c>
      <c r="T1134" s="2">
        <f t="shared" si="243"/>
        <v>0</v>
      </c>
      <c r="U1134" s="2">
        <f t="shared" si="239"/>
        <v>0</v>
      </c>
      <c r="V1134" s="2">
        <f t="shared" si="240"/>
        <v>0</v>
      </c>
      <c r="W1134" s="9">
        <f t="shared" si="241"/>
        <v>0</v>
      </c>
      <c r="X1134" s="221"/>
      <c r="Y1134" s="276"/>
      <c r="Z1134" s="207"/>
      <c r="AA1134" s="203"/>
      <c r="AB1134" s="206"/>
      <c r="AC1134" s="198"/>
      <c r="AD1134" s="198"/>
      <c r="AE1134" s="198"/>
      <c r="AF1134" s="198"/>
      <c r="AG1134" s="216"/>
      <c r="AH1134" s="199"/>
      <c r="AI1134" s="197"/>
      <c r="AJ1134" s="197"/>
      <c r="AK1134" s="113"/>
      <c r="AL1134" s="113"/>
      <c r="AM1134" s="113"/>
      <c r="AN1134" s="2">
        <f t="shared" si="244"/>
        <v>0</v>
      </c>
      <c r="AO1134" s="2">
        <f t="shared" si="245"/>
        <v>0</v>
      </c>
      <c r="AP1134" s="2">
        <f>IF(AA1134='User Input'!$C$1,1,0)</f>
        <v>0</v>
      </c>
      <c r="AQ1134" s="2">
        <f t="shared" si="246"/>
        <v>0</v>
      </c>
      <c r="AR1134" s="2">
        <f t="shared" si="247"/>
        <v>0</v>
      </c>
      <c r="AS1134" s="2">
        <f t="shared" si="248"/>
        <v>0</v>
      </c>
      <c r="AT1134" s="2">
        <f t="shared" si="249"/>
        <v>0</v>
      </c>
      <c r="AU1134" s="9">
        <f t="shared" si="250"/>
        <v>0</v>
      </c>
    </row>
    <row r="1135" spans="1:47" s="202" customFormat="1">
      <c r="A1135" s="272"/>
      <c r="B1135" s="272"/>
      <c r="C1135" s="203"/>
      <c r="D1135" s="203"/>
      <c r="E1135" s="204"/>
      <c r="F1135" s="198"/>
      <c r="G1135" s="198"/>
      <c r="H1135" s="198"/>
      <c r="I1135" s="198"/>
      <c r="J1135" s="117"/>
      <c r="K1135" s="113"/>
      <c r="L1135" s="113"/>
      <c r="M1135" s="113"/>
      <c r="N1135" s="113"/>
      <c r="O1135" s="113"/>
      <c r="P1135" s="205"/>
      <c r="Q1135" s="2">
        <f t="shared" si="238"/>
        <v>0</v>
      </c>
      <c r="R1135" s="2">
        <f>IF(D1135='User Input'!$C$1,1,0)</f>
        <v>0</v>
      </c>
      <c r="S1135" s="2">
        <f t="shared" si="242"/>
        <v>0</v>
      </c>
      <c r="T1135" s="2">
        <f t="shared" si="243"/>
        <v>0</v>
      </c>
      <c r="U1135" s="2">
        <f t="shared" si="239"/>
        <v>0</v>
      </c>
      <c r="V1135" s="2">
        <f t="shared" si="240"/>
        <v>0</v>
      </c>
      <c r="W1135" s="9">
        <f t="shared" si="241"/>
        <v>0</v>
      </c>
      <c r="X1135" s="221"/>
      <c r="Y1135" s="276"/>
      <c r="Z1135" s="207"/>
      <c r="AA1135" s="203"/>
      <c r="AB1135" s="206"/>
      <c r="AC1135" s="198"/>
      <c r="AD1135" s="198"/>
      <c r="AE1135" s="198"/>
      <c r="AF1135" s="198"/>
      <c r="AG1135" s="216"/>
      <c r="AH1135" s="199"/>
      <c r="AI1135" s="197"/>
      <c r="AJ1135" s="197"/>
      <c r="AK1135" s="113"/>
      <c r="AL1135" s="113"/>
      <c r="AM1135" s="113"/>
      <c r="AN1135" s="2">
        <f t="shared" si="244"/>
        <v>0</v>
      </c>
      <c r="AO1135" s="2">
        <f t="shared" si="245"/>
        <v>0</v>
      </c>
      <c r="AP1135" s="2">
        <f>IF(AA1135='User Input'!$C$1,1,0)</f>
        <v>0</v>
      </c>
      <c r="AQ1135" s="2">
        <f t="shared" si="246"/>
        <v>0</v>
      </c>
      <c r="AR1135" s="2">
        <f t="shared" si="247"/>
        <v>0</v>
      </c>
      <c r="AS1135" s="2">
        <f t="shared" si="248"/>
        <v>0</v>
      </c>
      <c r="AT1135" s="2">
        <f t="shared" si="249"/>
        <v>0</v>
      </c>
      <c r="AU1135" s="9">
        <f t="shared" si="250"/>
        <v>0</v>
      </c>
    </row>
    <row r="1136" spans="1:47" s="202" customFormat="1">
      <c r="A1136" s="272"/>
      <c r="B1136" s="272"/>
      <c r="C1136" s="203"/>
      <c r="D1136" s="203"/>
      <c r="E1136" s="204"/>
      <c r="F1136" s="198"/>
      <c r="G1136" s="198"/>
      <c r="H1136" s="198"/>
      <c r="I1136" s="198"/>
      <c r="J1136" s="117"/>
      <c r="K1136" s="113"/>
      <c r="L1136" s="113"/>
      <c r="M1136" s="113"/>
      <c r="N1136" s="113"/>
      <c r="O1136" s="113"/>
      <c r="P1136" s="205"/>
      <c r="Q1136" s="2">
        <f t="shared" si="238"/>
        <v>0</v>
      </c>
      <c r="R1136" s="2">
        <f>IF(D1136='User Input'!$C$1,1,0)</f>
        <v>0</v>
      </c>
      <c r="S1136" s="2">
        <f t="shared" si="242"/>
        <v>0</v>
      </c>
      <c r="T1136" s="2">
        <f t="shared" si="243"/>
        <v>0</v>
      </c>
      <c r="U1136" s="2">
        <f t="shared" si="239"/>
        <v>0</v>
      </c>
      <c r="V1136" s="2">
        <f t="shared" si="240"/>
        <v>0</v>
      </c>
      <c r="W1136" s="9">
        <f t="shared" si="241"/>
        <v>0</v>
      </c>
      <c r="X1136" s="221"/>
      <c r="Y1136" s="276"/>
      <c r="Z1136" s="207"/>
      <c r="AA1136" s="203"/>
      <c r="AB1136" s="206"/>
      <c r="AC1136" s="198"/>
      <c r="AD1136" s="198"/>
      <c r="AE1136" s="198"/>
      <c r="AF1136" s="198"/>
      <c r="AG1136" s="216"/>
      <c r="AH1136" s="199"/>
      <c r="AI1136" s="197"/>
      <c r="AJ1136" s="197"/>
      <c r="AK1136" s="113"/>
      <c r="AL1136" s="113"/>
      <c r="AM1136" s="113"/>
      <c r="AN1136" s="2">
        <f t="shared" si="244"/>
        <v>0</v>
      </c>
      <c r="AO1136" s="2">
        <f t="shared" si="245"/>
        <v>0</v>
      </c>
      <c r="AP1136" s="2">
        <f>IF(AA1136='User Input'!$C$1,1,0)</f>
        <v>0</v>
      </c>
      <c r="AQ1136" s="2">
        <f t="shared" si="246"/>
        <v>0</v>
      </c>
      <c r="AR1136" s="2">
        <f t="shared" si="247"/>
        <v>0</v>
      </c>
      <c r="AS1136" s="2">
        <f t="shared" si="248"/>
        <v>0</v>
      </c>
      <c r="AT1136" s="2">
        <f t="shared" si="249"/>
        <v>0</v>
      </c>
      <c r="AU1136" s="9">
        <f t="shared" si="250"/>
        <v>0</v>
      </c>
    </row>
    <row r="1137" spans="1:47" s="202" customFormat="1">
      <c r="A1137" s="272"/>
      <c r="B1137" s="272"/>
      <c r="C1137" s="203"/>
      <c r="D1137" s="203"/>
      <c r="E1137" s="204"/>
      <c r="F1137" s="198"/>
      <c r="G1137" s="198"/>
      <c r="H1137" s="198"/>
      <c r="I1137" s="198"/>
      <c r="J1137" s="117"/>
      <c r="K1137" s="113"/>
      <c r="L1137" s="113"/>
      <c r="M1137" s="113"/>
      <c r="N1137" s="113"/>
      <c r="O1137" s="113"/>
      <c r="P1137" s="205"/>
      <c r="Q1137" s="2">
        <f t="shared" si="238"/>
        <v>0</v>
      </c>
      <c r="R1137" s="2">
        <f>IF(D1137='User Input'!$C$1,1,0)</f>
        <v>0</v>
      </c>
      <c r="S1137" s="2">
        <f t="shared" si="242"/>
        <v>0</v>
      </c>
      <c r="T1137" s="2">
        <f t="shared" si="243"/>
        <v>0</v>
      </c>
      <c r="U1137" s="2">
        <f t="shared" si="239"/>
        <v>0</v>
      </c>
      <c r="V1137" s="2">
        <f t="shared" si="240"/>
        <v>0</v>
      </c>
      <c r="W1137" s="9">
        <f t="shared" si="241"/>
        <v>0</v>
      </c>
      <c r="X1137" s="221"/>
      <c r="Y1137" s="276"/>
      <c r="Z1137" s="207"/>
      <c r="AA1137" s="203"/>
      <c r="AB1137" s="206"/>
      <c r="AC1137" s="198"/>
      <c r="AD1137" s="198"/>
      <c r="AE1137" s="198"/>
      <c r="AF1137" s="198"/>
      <c r="AG1137" s="216"/>
      <c r="AH1137" s="199"/>
      <c r="AI1137" s="197"/>
      <c r="AJ1137" s="197"/>
      <c r="AK1137" s="113"/>
      <c r="AL1137" s="113"/>
      <c r="AM1137" s="113"/>
      <c r="AN1137" s="2">
        <f t="shared" si="244"/>
        <v>0</v>
      </c>
      <c r="AO1137" s="2">
        <f t="shared" si="245"/>
        <v>0</v>
      </c>
      <c r="AP1137" s="2">
        <f>IF(AA1137='User Input'!$C$1,1,0)</f>
        <v>0</v>
      </c>
      <c r="AQ1137" s="2">
        <f t="shared" si="246"/>
        <v>0</v>
      </c>
      <c r="AR1137" s="2">
        <f t="shared" si="247"/>
        <v>0</v>
      </c>
      <c r="AS1137" s="2">
        <f t="shared" si="248"/>
        <v>0</v>
      </c>
      <c r="AT1137" s="2">
        <f t="shared" si="249"/>
        <v>0</v>
      </c>
      <c r="AU1137" s="9">
        <f t="shared" si="250"/>
        <v>0</v>
      </c>
    </row>
    <row r="1138" spans="1:47" s="202" customFormat="1">
      <c r="A1138" s="272"/>
      <c r="B1138" s="272"/>
      <c r="C1138" s="203"/>
      <c r="D1138" s="203"/>
      <c r="E1138" s="204"/>
      <c r="F1138" s="198"/>
      <c r="G1138" s="198"/>
      <c r="H1138" s="198"/>
      <c r="I1138" s="198"/>
      <c r="J1138" s="117"/>
      <c r="K1138" s="113"/>
      <c r="L1138" s="113"/>
      <c r="M1138" s="113"/>
      <c r="N1138" s="113"/>
      <c r="O1138" s="113"/>
      <c r="P1138" s="205"/>
      <c r="Q1138" s="2">
        <f t="shared" si="238"/>
        <v>0</v>
      </c>
      <c r="R1138" s="2">
        <f>IF(D1138='User Input'!$C$1,1,0)</f>
        <v>0</v>
      </c>
      <c r="S1138" s="2">
        <f t="shared" si="242"/>
        <v>0</v>
      </c>
      <c r="T1138" s="2">
        <f t="shared" si="243"/>
        <v>0</v>
      </c>
      <c r="U1138" s="2">
        <f t="shared" si="239"/>
        <v>0</v>
      </c>
      <c r="V1138" s="2">
        <f t="shared" si="240"/>
        <v>0</v>
      </c>
      <c r="W1138" s="9">
        <f t="shared" si="241"/>
        <v>0</v>
      </c>
      <c r="X1138" s="221"/>
      <c r="Y1138" s="276"/>
      <c r="Z1138" s="207"/>
      <c r="AA1138" s="203"/>
      <c r="AB1138" s="206"/>
      <c r="AC1138" s="198"/>
      <c r="AD1138" s="198"/>
      <c r="AE1138" s="198"/>
      <c r="AF1138" s="198"/>
      <c r="AG1138" s="216"/>
      <c r="AH1138" s="199"/>
      <c r="AI1138" s="197"/>
      <c r="AJ1138" s="197"/>
      <c r="AK1138" s="113"/>
      <c r="AL1138" s="113"/>
      <c r="AM1138" s="113"/>
      <c r="AN1138" s="2">
        <f t="shared" si="244"/>
        <v>0</v>
      </c>
      <c r="AO1138" s="2">
        <f t="shared" si="245"/>
        <v>0</v>
      </c>
      <c r="AP1138" s="2">
        <f>IF(AA1138='User Input'!$C$1,1,0)</f>
        <v>0</v>
      </c>
      <c r="AQ1138" s="2">
        <f t="shared" si="246"/>
        <v>0</v>
      </c>
      <c r="AR1138" s="2">
        <f t="shared" si="247"/>
        <v>0</v>
      </c>
      <c r="AS1138" s="2">
        <f t="shared" si="248"/>
        <v>0</v>
      </c>
      <c r="AT1138" s="2">
        <f t="shared" si="249"/>
        <v>0</v>
      </c>
      <c r="AU1138" s="9">
        <f t="shared" si="250"/>
        <v>0</v>
      </c>
    </row>
    <row r="1139" spans="1:47" s="202" customFormat="1">
      <c r="A1139" s="272"/>
      <c r="B1139" s="272"/>
      <c r="C1139" s="203"/>
      <c r="D1139" s="203"/>
      <c r="E1139" s="204"/>
      <c r="F1139" s="198"/>
      <c r="G1139" s="198"/>
      <c r="H1139" s="198"/>
      <c r="I1139" s="198"/>
      <c r="J1139" s="117"/>
      <c r="K1139" s="113"/>
      <c r="L1139" s="113"/>
      <c r="M1139" s="113"/>
      <c r="N1139" s="113"/>
      <c r="O1139" s="113"/>
      <c r="P1139" s="205"/>
      <c r="Q1139" s="2">
        <f t="shared" si="238"/>
        <v>0</v>
      </c>
      <c r="R1139" s="2">
        <f>IF(D1139='User Input'!$C$1,1,0)</f>
        <v>0</v>
      </c>
      <c r="S1139" s="2">
        <f t="shared" si="242"/>
        <v>0</v>
      </c>
      <c r="T1139" s="2">
        <f t="shared" si="243"/>
        <v>0</v>
      </c>
      <c r="U1139" s="2">
        <f t="shared" si="239"/>
        <v>0</v>
      </c>
      <c r="V1139" s="2">
        <f t="shared" si="240"/>
        <v>0</v>
      </c>
      <c r="W1139" s="9">
        <f t="shared" si="241"/>
        <v>0</v>
      </c>
      <c r="X1139" s="221"/>
      <c r="Y1139" s="276"/>
      <c r="Z1139" s="207"/>
      <c r="AA1139" s="203"/>
      <c r="AB1139" s="206"/>
      <c r="AC1139" s="198"/>
      <c r="AD1139" s="198"/>
      <c r="AE1139" s="198"/>
      <c r="AF1139" s="198"/>
      <c r="AG1139" s="216"/>
      <c r="AH1139" s="199"/>
      <c r="AI1139" s="197"/>
      <c r="AJ1139" s="197"/>
      <c r="AK1139" s="113"/>
      <c r="AL1139" s="113"/>
      <c r="AM1139" s="113"/>
      <c r="AN1139" s="2">
        <f t="shared" si="244"/>
        <v>0</v>
      </c>
      <c r="AO1139" s="2">
        <f t="shared" si="245"/>
        <v>0</v>
      </c>
      <c r="AP1139" s="2">
        <f>IF(AA1139='User Input'!$C$1,1,0)</f>
        <v>0</v>
      </c>
      <c r="AQ1139" s="2">
        <f t="shared" si="246"/>
        <v>0</v>
      </c>
      <c r="AR1139" s="2">
        <f t="shared" si="247"/>
        <v>0</v>
      </c>
      <c r="AS1139" s="2">
        <f t="shared" si="248"/>
        <v>0</v>
      </c>
      <c r="AT1139" s="2">
        <f t="shared" si="249"/>
        <v>0</v>
      </c>
      <c r="AU1139" s="9">
        <f t="shared" si="250"/>
        <v>0</v>
      </c>
    </row>
    <row r="1140" spans="1:47" s="202" customFormat="1">
      <c r="A1140" s="272"/>
      <c r="B1140" s="272"/>
      <c r="C1140" s="203"/>
      <c r="D1140" s="203"/>
      <c r="E1140" s="204"/>
      <c r="F1140" s="198"/>
      <c r="G1140" s="198"/>
      <c r="H1140" s="198"/>
      <c r="I1140" s="198"/>
      <c r="J1140" s="117"/>
      <c r="K1140" s="113"/>
      <c r="L1140" s="113"/>
      <c r="M1140" s="113"/>
      <c r="N1140" s="113"/>
      <c r="O1140" s="113"/>
      <c r="P1140" s="205"/>
      <c r="Q1140" s="2">
        <f t="shared" si="238"/>
        <v>0</v>
      </c>
      <c r="R1140" s="2">
        <f>IF(D1140='User Input'!$C$1,1,0)</f>
        <v>0</v>
      </c>
      <c r="S1140" s="2">
        <f t="shared" si="242"/>
        <v>0</v>
      </c>
      <c r="T1140" s="2">
        <f t="shared" si="243"/>
        <v>0</v>
      </c>
      <c r="U1140" s="2">
        <f t="shared" si="239"/>
        <v>0</v>
      </c>
      <c r="V1140" s="2">
        <f t="shared" si="240"/>
        <v>0</v>
      </c>
      <c r="W1140" s="9">
        <f t="shared" si="241"/>
        <v>0</v>
      </c>
      <c r="X1140" s="221"/>
      <c r="Y1140" s="276"/>
      <c r="Z1140" s="207"/>
      <c r="AA1140" s="203"/>
      <c r="AB1140" s="206"/>
      <c r="AC1140" s="198"/>
      <c r="AD1140" s="198"/>
      <c r="AE1140" s="198"/>
      <c r="AF1140" s="198"/>
      <c r="AG1140" s="216"/>
      <c r="AH1140" s="199"/>
      <c r="AI1140" s="197"/>
      <c r="AJ1140" s="197"/>
      <c r="AK1140" s="113"/>
      <c r="AL1140" s="113"/>
      <c r="AM1140" s="113"/>
      <c r="AN1140" s="2">
        <f t="shared" si="244"/>
        <v>0</v>
      </c>
      <c r="AO1140" s="2">
        <f t="shared" si="245"/>
        <v>0</v>
      </c>
      <c r="AP1140" s="2">
        <f>IF(AA1140='User Input'!$C$1,1,0)</f>
        <v>0</v>
      </c>
      <c r="AQ1140" s="2">
        <f t="shared" si="246"/>
        <v>0</v>
      </c>
      <c r="AR1140" s="2">
        <f t="shared" si="247"/>
        <v>0</v>
      </c>
      <c r="AS1140" s="2">
        <f t="shared" si="248"/>
        <v>0</v>
      </c>
      <c r="AT1140" s="2">
        <f t="shared" si="249"/>
        <v>0</v>
      </c>
      <c r="AU1140" s="9">
        <f t="shared" si="250"/>
        <v>0</v>
      </c>
    </row>
    <row r="1141" spans="1:47" s="202" customFormat="1">
      <c r="A1141" s="272"/>
      <c r="B1141" s="272"/>
      <c r="C1141" s="203"/>
      <c r="D1141" s="203"/>
      <c r="E1141" s="204"/>
      <c r="F1141" s="198"/>
      <c r="G1141" s="198"/>
      <c r="H1141" s="198"/>
      <c r="I1141" s="198"/>
      <c r="J1141" s="117"/>
      <c r="K1141" s="113"/>
      <c r="L1141" s="113"/>
      <c r="M1141" s="113"/>
      <c r="N1141" s="113"/>
      <c r="O1141" s="113"/>
      <c r="P1141" s="205"/>
      <c r="Q1141" s="2">
        <f t="shared" si="238"/>
        <v>0</v>
      </c>
      <c r="R1141" s="2">
        <f>IF(D1141='User Input'!$C$1,1,0)</f>
        <v>0</v>
      </c>
      <c r="S1141" s="2">
        <f t="shared" si="242"/>
        <v>0</v>
      </c>
      <c r="T1141" s="2">
        <f t="shared" si="243"/>
        <v>0</v>
      </c>
      <c r="U1141" s="2">
        <f t="shared" si="239"/>
        <v>0</v>
      </c>
      <c r="V1141" s="2">
        <f t="shared" si="240"/>
        <v>0</v>
      </c>
      <c r="W1141" s="9">
        <f t="shared" si="241"/>
        <v>0</v>
      </c>
      <c r="X1141" s="221"/>
      <c r="Y1141" s="276"/>
      <c r="Z1141" s="207"/>
      <c r="AA1141" s="203"/>
      <c r="AB1141" s="206"/>
      <c r="AC1141" s="198"/>
      <c r="AD1141" s="198"/>
      <c r="AE1141" s="198"/>
      <c r="AF1141" s="198"/>
      <c r="AG1141" s="216"/>
      <c r="AH1141" s="199"/>
      <c r="AI1141" s="197"/>
      <c r="AJ1141" s="197"/>
      <c r="AK1141" s="113"/>
      <c r="AL1141" s="113"/>
      <c r="AM1141" s="113"/>
      <c r="AN1141" s="2">
        <f t="shared" si="244"/>
        <v>0</v>
      </c>
      <c r="AO1141" s="2">
        <f t="shared" si="245"/>
        <v>0</v>
      </c>
      <c r="AP1141" s="2">
        <f>IF(AA1141='User Input'!$C$1,1,0)</f>
        <v>0</v>
      </c>
      <c r="AQ1141" s="2">
        <f t="shared" si="246"/>
        <v>0</v>
      </c>
      <c r="AR1141" s="2">
        <f t="shared" si="247"/>
        <v>0</v>
      </c>
      <c r="AS1141" s="2">
        <f t="shared" si="248"/>
        <v>0</v>
      </c>
      <c r="AT1141" s="2">
        <f t="shared" si="249"/>
        <v>0</v>
      </c>
      <c r="AU1141" s="9">
        <f t="shared" si="250"/>
        <v>0</v>
      </c>
    </row>
    <row r="1142" spans="1:47" s="202" customFormat="1">
      <c r="A1142" s="272"/>
      <c r="B1142" s="272"/>
      <c r="C1142" s="203"/>
      <c r="D1142" s="203"/>
      <c r="E1142" s="204"/>
      <c r="F1142" s="198"/>
      <c r="G1142" s="198"/>
      <c r="H1142" s="198"/>
      <c r="I1142" s="198"/>
      <c r="J1142" s="117"/>
      <c r="K1142" s="113"/>
      <c r="L1142" s="113"/>
      <c r="M1142" s="113"/>
      <c r="N1142" s="113"/>
      <c r="O1142" s="113"/>
      <c r="P1142" s="205"/>
      <c r="Q1142" s="2">
        <f t="shared" si="238"/>
        <v>0</v>
      </c>
      <c r="R1142" s="2">
        <f>IF(D1142='User Input'!$C$1,1,0)</f>
        <v>0</v>
      </c>
      <c r="S1142" s="2">
        <f t="shared" si="242"/>
        <v>0</v>
      </c>
      <c r="T1142" s="2">
        <f t="shared" si="243"/>
        <v>0</v>
      </c>
      <c r="U1142" s="2">
        <f t="shared" si="239"/>
        <v>0</v>
      </c>
      <c r="V1142" s="2">
        <f t="shared" si="240"/>
        <v>0</v>
      </c>
      <c r="W1142" s="9">
        <f t="shared" si="241"/>
        <v>0</v>
      </c>
      <c r="X1142" s="221"/>
      <c r="Y1142" s="276"/>
      <c r="Z1142" s="207"/>
      <c r="AA1142" s="203"/>
      <c r="AB1142" s="206"/>
      <c r="AC1142" s="198"/>
      <c r="AD1142" s="198"/>
      <c r="AE1142" s="198"/>
      <c r="AF1142" s="198"/>
      <c r="AG1142" s="216"/>
      <c r="AH1142" s="199"/>
      <c r="AI1142" s="197"/>
      <c r="AJ1142" s="197"/>
      <c r="AK1142" s="113"/>
      <c r="AL1142" s="113"/>
      <c r="AM1142" s="113"/>
      <c r="AN1142" s="2">
        <f t="shared" si="244"/>
        <v>0</v>
      </c>
      <c r="AO1142" s="2">
        <f t="shared" si="245"/>
        <v>0</v>
      </c>
      <c r="AP1142" s="2">
        <f>IF(AA1142='User Input'!$C$1,1,0)</f>
        <v>0</v>
      </c>
      <c r="AQ1142" s="2">
        <f t="shared" si="246"/>
        <v>0</v>
      </c>
      <c r="AR1142" s="2">
        <f t="shared" si="247"/>
        <v>0</v>
      </c>
      <c r="AS1142" s="2">
        <f t="shared" si="248"/>
        <v>0</v>
      </c>
      <c r="AT1142" s="2">
        <f t="shared" si="249"/>
        <v>0</v>
      </c>
      <c r="AU1142" s="9">
        <f t="shared" si="250"/>
        <v>0</v>
      </c>
    </row>
    <row r="1143" spans="1:47" s="202" customFormat="1">
      <c r="A1143" s="272"/>
      <c r="B1143" s="272"/>
      <c r="C1143" s="203"/>
      <c r="D1143" s="203"/>
      <c r="E1143" s="204"/>
      <c r="F1143" s="198"/>
      <c r="G1143" s="198"/>
      <c r="H1143" s="198"/>
      <c r="I1143" s="198"/>
      <c r="J1143" s="117"/>
      <c r="K1143" s="113"/>
      <c r="L1143" s="113"/>
      <c r="M1143" s="113"/>
      <c r="N1143" s="113"/>
      <c r="O1143" s="113"/>
      <c r="P1143" s="205"/>
      <c r="Q1143" s="2">
        <f t="shared" si="238"/>
        <v>0</v>
      </c>
      <c r="R1143" s="2">
        <f>IF(D1143='User Input'!$C$1,1,0)</f>
        <v>0</v>
      </c>
      <c r="S1143" s="2">
        <f t="shared" si="242"/>
        <v>0</v>
      </c>
      <c r="T1143" s="2">
        <f t="shared" si="243"/>
        <v>0</v>
      </c>
      <c r="U1143" s="2">
        <f t="shared" si="239"/>
        <v>0</v>
      </c>
      <c r="V1143" s="2">
        <f t="shared" si="240"/>
        <v>0</v>
      </c>
      <c r="W1143" s="9">
        <f t="shared" si="241"/>
        <v>0</v>
      </c>
      <c r="X1143" s="221"/>
      <c r="Y1143" s="276"/>
      <c r="Z1143" s="207"/>
      <c r="AA1143" s="203"/>
      <c r="AB1143" s="206"/>
      <c r="AC1143" s="198"/>
      <c r="AD1143" s="198"/>
      <c r="AE1143" s="198"/>
      <c r="AF1143" s="198"/>
      <c r="AG1143" s="216"/>
      <c r="AH1143" s="199"/>
      <c r="AI1143" s="197"/>
      <c r="AJ1143" s="197"/>
      <c r="AK1143" s="113"/>
      <c r="AL1143" s="113"/>
      <c r="AM1143" s="113"/>
      <c r="AN1143" s="2">
        <f t="shared" si="244"/>
        <v>0</v>
      </c>
      <c r="AO1143" s="2">
        <f t="shared" si="245"/>
        <v>0</v>
      </c>
      <c r="AP1143" s="2">
        <f>IF(AA1143='User Input'!$C$1,1,0)</f>
        <v>0</v>
      </c>
      <c r="AQ1143" s="2">
        <f t="shared" si="246"/>
        <v>0</v>
      </c>
      <c r="AR1143" s="2">
        <f t="shared" si="247"/>
        <v>0</v>
      </c>
      <c r="AS1143" s="2">
        <f t="shared" si="248"/>
        <v>0</v>
      </c>
      <c r="AT1143" s="2">
        <f t="shared" si="249"/>
        <v>0</v>
      </c>
      <c r="AU1143" s="9">
        <f t="shared" si="250"/>
        <v>0</v>
      </c>
    </row>
    <row r="1144" spans="1:47" s="202" customFormat="1">
      <c r="A1144" s="272"/>
      <c r="B1144" s="272"/>
      <c r="C1144" s="203"/>
      <c r="D1144" s="203"/>
      <c r="E1144" s="204"/>
      <c r="F1144" s="198"/>
      <c r="G1144" s="198"/>
      <c r="H1144" s="198"/>
      <c r="I1144" s="198"/>
      <c r="J1144" s="117"/>
      <c r="K1144" s="113"/>
      <c r="L1144" s="113"/>
      <c r="M1144" s="113"/>
      <c r="N1144" s="113"/>
      <c r="O1144" s="113"/>
      <c r="P1144" s="205"/>
      <c r="Q1144" s="2">
        <f t="shared" si="238"/>
        <v>0</v>
      </c>
      <c r="R1144" s="2">
        <f>IF(D1144='User Input'!$C$1,1,0)</f>
        <v>0</v>
      </c>
      <c r="S1144" s="2">
        <f t="shared" si="242"/>
        <v>0</v>
      </c>
      <c r="T1144" s="2">
        <f t="shared" si="243"/>
        <v>0</v>
      </c>
      <c r="U1144" s="2">
        <f t="shared" si="239"/>
        <v>0</v>
      </c>
      <c r="V1144" s="2">
        <f t="shared" si="240"/>
        <v>0</v>
      </c>
      <c r="W1144" s="9">
        <f t="shared" si="241"/>
        <v>0</v>
      </c>
      <c r="X1144" s="221"/>
      <c r="Y1144" s="276"/>
      <c r="Z1144" s="207"/>
      <c r="AA1144" s="203"/>
      <c r="AB1144" s="206"/>
      <c r="AC1144" s="198"/>
      <c r="AD1144" s="198"/>
      <c r="AE1144" s="198"/>
      <c r="AF1144" s="198"/>
      <c r="AG1144" s="216"/>
      <c r="AH1144" s="199"/>
      <c r="AI1144" s="197"/>
      <c r="AJ1144" s="197"/>
      <c r="AK1144" s="113"/>
      <c r="AL1144" s="113"/>
      <c r="AM1144" s="113"/>
      <c r="AN1144" s="2">
        <f t="shared" si="244"/>
        <v>0</v>
      </c>
      <c r="AO1144" s="2">
        <f t="shared" si="245"/>
        <v>0</v>
      </c>
      <c r="AP1144" s="2">
        <f>IF(AA1144='User Input'!$C$1,1,0)</f>
        <v>0</v>
      </c>
      <c r="AQ1144" s="2">
        <f t="shared" si="246"/>
        <v>0</v>
      </c>
      <c r="AR1144" s="2">
        <f t="shared" si="247"/>
        <v>0</v>
      </c>
      <c r="AS1144" s="2">
        <f t="shared" si="248"/>
        <v>0</v>
      </c>
      <c r="AT1144" s="2">
        <f t="shared" si="249"/>
        <v>0</v>
      </c>
      <c r="AU1144" s="9">
        <f t="shared" si="250"/>
        <v>0</v>
      </c>
    </row>
    <row r="1145" spans="1:47" s="202" customFormat="1">
      <c r="A1145" s="272"/>
      <c r="B1145" s="272"/>
      <c r="C1145" s="203"/>
      <c r="D1145" s="203"/>
      <c r="E1145" s="204"/>
      <c r="F1145" s="198"/>
      <c r="G1145" s="198"/>
      <c r="H1145" s="198"/>
      <c r="I1145" s="198"/>
      <c r="J1145" s="117"/>
      <c r="K1145" s="113"/>
      <c r="L1145" s="113"/>
      <c r="M1145" s="113"/>
      <c r="N1145" s="113"/>
      <c r="O1145" s="113"/>
      <c r="P1145" s="205"/>
      <c r="Q1145" s="2">
        <f t="shared" si="238"/>
        <v>0</v>
      </c>
      <c r="R1145" s="2">
        <f>IF(D1145='User Input'!$C$1,1,0)</f>
        <v>0</v>
      </c>
      <c r="S1145" s="2">
        <f t="shared" si="242"/>
        <v>0</v>
      </c>
      <c r="T1145" s="2">
        <f t="shared" si="243"/>
        <v>0</v>
      </c>
      <c r="U1145" s="2">
        <f t="shared" si="239"/>
        <v>0</v>
      </c>
      <c r="V1145" s="2">
        <f t="shared" si="240"/>
        <v>0</v>
      </c>
      <c r="W1145" s="9">
        <f t="shared" si="241"/>
        <v>0</v>
      </c>
      <c r="X1145" s="221"/>
      <c r="Y1145" s="276"/>
      <c r="Z1145" s="207"/>
      <c r="AA1145" s="203"/>
      <c r="AB1145" s="206"/>
      <c r="AC1145" s="198"/>
      <c r="AD1145" s="198"/>
      <c r="AE1145" s="198"/>
      <c r="AF1145" s="198"/>
      <c r="AG1145" s="216"/>
      <c r="AH1145" s="199"/>
      <c r="AI1145" s="197"/>
      <c r="AJ1145" s="197"/>
      <c r="AK1145" s="113"/>
      <c r="AL1145" s="113"/>
      <c r="AM1145" s="113"/>
      <c r="AN1145" s="2">
        <f t="shared" si="244"/>
        <v>0</v>
      </c>
      <c r="AO1145" s="2">
        <f t="shared" si="245"/>
        <v>0</v>
      </c>
      <c r="AP1145" s="2">
        <f>IF(AA1145='User Input'!$C$1,1,0)</f>
        <v>0</v>
      </c>
      <c r="AQ1145" s="2">
        <f t="shared" si="246"/>
        <v>0</v>
      </c>
      <c r="AR1145" s="2">
        <f t="shared" si="247"/>
        <v>0</v>
      </c>
      <c r="AS1145" s="2">
        <f t="shared" si="248"/>
        <v>0</v>
      </c>
      <c r="AT1145" s="2">
        <f t="shared" si="249"/>
        <v>0</v>
      </c>
      <c r="AU1145" s="9">
        <f t="shared" si="250"/>
        <v>0</v>
      </c>
    </row>
    <row r="1146" spans="1:47" s="202" customFormat="1">
      <c r="A1146" s="272"/>
      <c r="B1146" s="272"/>
      <c r="C1146" s="203"/>
      <c r="D1146" s="203"/>
      <c r="E1146" s="204"/>
      <c r="F1146" s="198"/>
      <c r="G1146" s="198"/>
      <c r="H1146" s="198"/>
      <c r="I1146" s="198"/>
      <c r="J1146" s="117"/>
      <c r="K1146" s="113"/>
      <c r="L1146" s="113"/>
      <c r="M1146" s="113"/>
      <c r="N1146" s="113"/>
      <c r="O1146" s="113"/>
      <c r="P1146" s="205"/>
      <c r="Q1146" s="2">
        <f t="shared" si="238"/>
        <v>0</v>
      </c>
      <c r="R1146" s="2">
        <f>IF(D1146='User Input'!$C$1,1,0)</f>
        <v>0</v>
      </c>
      <c r="S1146" s="2">
        <f t="shared" si="242"/>
        <v>0</v>
      </c>
      <c r="T1146" s="2">
        <f t="shared" si="243"/>
        <v>0</v>
      </c>
      <c r="U1146" s="2">
        <f t="shared" si="239"/>
        <v>0</v>
      </c>
      <c r="V1146" s="2">
        <f t="shared" si="240"/>
        <v>0</v>
      </c>
      <c r="W1146" s="9">
        <f t="shared" si="241"/>
        <v>0</v>
      </c>
      <c r="X1146" s="221"/>
      <c r="Y1146" s="276"/>
      <c r="Z1146" s="207"/>
      <c r="AA1146" s="203"/>
      <c r="AB1146" s="206"/>
      <c r="AC1146" s="198"/>
      <c r="AD1146" s="198"/>
      <c r="AE1146" s="198"/>
      <c r="AF1146" s="198"/>
      <c r="AG1146" s="216"/>
      <c r="AH1146" s="199"/>
      <c r="AI1146" s="197"/>
      <c r="AJ1146" s="197"/>
      <c r="AK1146" s="113"/>
      <c r="AL1146" s="113"/>
      <c r="AM1146" s="113"/>
      <c r="AN1146" s="2">
        <f t="shared" si="244"/>
        <v>0</v>
      </c>
      <c r="AO1146" s="2">
        <f t="shared" si="245"/>
        <v>0</v>
      </c>
      <c r="AP1146" s="2">
        <f>IF(AA1146='User Input'!$C$1,1,0)</f>
        <v>0</v>
      </c>
      <c r="AQ1146" s="2">
        <f t="shared" si="246"/>
        <v>0</v>
      </c>
      <c r="AR1146" s="2">
        <f t="shared" si="247"/>
        <v>0</v>
      </c>
      <c r="AS1146" s="2">
        <f t="shared" si="248"/>
        <v>0</v>
      </c>
      <c r="AT1146" s="2">
        <f t="shared" si="249"/>
        <v>0</v>
      </c>
      <c r="AU1146" s="9">
        <f t="shared" si="250"/>
        <v>0</v>
      </c>
    </row>
    <row r="1147" spans="1:47" s="202" customFormat="1">
      <c r="A1147" s="272"/>
      <c r="B1147" s="272"/>
      <c r="C1147" s="203"/>
      <c r="D1147" s="203"/>
      <c r="E1147" s="204"/>
      <c r="F1147" s="198"/>
      <c r="G1147" s="198"/>
      <c r="H1147" s="198"/>
      <c r="I1147" s="198"/>
      <c r="J1147" s="117"/>
      <c r="K1147" s="113"/>
      <c r="L1147" s="113"/>
      <c r="M1147" s="113"/>
      <c r="N1147" s="113"/>
      <c r="O1147" s="113"/>
      <c r="P1147" s="205"/>
      <c r="Q1147" s="2">
        <f t="shared" si="238"/>
        <v>0</v>
      </c>
      <c r="R1147" s="2">
        <f>IF(D1147='User Input'!$C$1,1,0)</f>
        <v>0</v>
      </c>
      <c r="S1147" s="2">
        <f t="shared" si="242"/>
        <v>0</v>
      </c>
      <c r="T1147" s="2">
        <f t="shared" si="243"/>
        <v>0</v>
      </c>
      <c r="U1147" s="2">
        <f t="shared" si="239"/>
        <v>0</v>
      </c>
      <c r="V1147" s="2">
        <f t="shared" si="240"/>
        <v>0</v>
      </c>
      <c r="W1147" s="9">
        <f t="shared" si="241"/>
        <v>0</v>
      </c>
      <c r="X1147" s="221"/>
      <c r="Y1147" s="276"/>
      <c r="Z1147" s="207"/>
      <c r="AA1147" s="203"/>
      <c r="AB1147" s="206"/>
      <c r="AC1147" s="198"/>
      <c r="AD1147" s="198"/>
      <c r="AE1147" s="198"/>
      <c r="AF1147" s="198"/>
      <c r="AG1147" s="216"/>
      <c r="AH1147" s="199"/>
      <c r="AI1147" s="197"/>
      <c r="AJ1147" s="197"/>
      <c r="AK1147" s="113"/>
      <c r="AL1147" s="113"/>
      <c r="AM1147" s="113"/>
      <c r="AN1147" s="2">
        <f t="shared" si="244"/>
        <v>0</v>
      </c>
      <c r="AO1147" s="2">
        <f t="shared" si="245"/>
        <v>0</v>
      </c>
      <c r="AP1147" s="2">
        <f>IF(AA1147='User Input'!$C$1,1,0)</f>
        <v>0</v>
      </c>
      <c r="AQ1147" s="2">
        <f t="shared" si="246"/>
        <v>0</v>
      </c>
      <c r="AR1147" s="2">
        <f t="shared" si="247"/>
        <v>0</v>
      </c>
      <c r="AS1147" s="2">
        <f t="shared" si="248"/>
        <v>0</v>
      </c>
      <c r="AT1147" s="2">
        <f t="shared" si="249"/>
        <v>0</v>
      </c>
      <c r="AU1147" s="9">
        <f t="shared" si="250"/>
        <v>0</v>
      </c>
    </row>
    <row r="1148" spans="1:47" s="202" customFormat="1">
      <c r="A1148" s="272"/>
      <c r="B1148" s="272"/>
      <c r="C1148" s="203"/>
      <c r="D1148" s="203"/>
      <c r="E1148" s="204"/>
      <c r="F1148" s="198"/>
      <c r="G1148" s="198"/>
      <c r="H1148" s="198"/>
      <c r="I1148" s="198"/>
      <c r="J1148" s="117"/>
      <c r="K1148" s="113"/>
      <c r="L1148" s="113"/>
      <c r="M1148" s="113"/>
      <c r="N1148" s="113"/>
      <c r="O1148" s="113"/>
      <c r="P1148" s="205"/>
      <c r="Q1148" s="2">
        <f t="shared" si="238"/>
        <v>0</v>
      </c>
      <c r="R1148" s="2">
        <f>IF(D1148='User Input'!$C$1,1,0)</f>
        <v>0</v>
      </c>
      <c r="S1148" s="2">
        <f t="shared" si="242"/>
        <v>0</v>
      </c>
      <c r="T1148" s="2">
        <f t="shared" si="243"/>
        <v>0</v>
      </c>
      <c r="U1148" s="2">
        <f t="shared" si="239"/>
        <v>0</v>
      </c>
      <c r="V1148" s="2">
        <f t="shared" si="240"/>
        <v>0</v>
      </c>
      <c r="W1148" s="9">
        <f t="shared" si="241"/>
        <v>0</v>
      </c>
      <c r="X1148" s="221"/>
      <c r="Y1148" s="276"/>
      <c r="Z1148" s="207"/>
      <c r="AA1148" s="203"/>
      <c r="AB1148" s="206"/>
      <c r="AC1148" s="198"/>
      <c r="AD1148" s="198"/>
      <c r="AE1148" s="198"/>
      <c r="AF1148" s="198"/>
      <c r="AG1148" s="216"/>
      <c r="AH1148" s="199"/>
      <c r="AI1148" s="197"/>
      <c r="AJ1148" s="197"/>
      <c r="AK1148" s="113"/>
      <c r="AL1148" s="113"/>
      <c r="AM1148" s="113"/>
      <c r="AN1148" s="2">
        <f t="shared" si="244"/>
        <v>0</v>
      </c>
      <c r="AO1148" s="2">
        <f t="shared" si="245"/>
        <v>0</v>
      </c>
      <c r="AP1148" s="2">
        <f>IF(AA1148='User Input'!$C$1,1,0)</f>
        <v>0</v>
      </c>
      <c r="AQ1148" s="2">
        <f t="shared" si="246"/>
        <v>0</v>
      </c>
      <c r="AR1148" s="2">
        <f t="shared" si="247"/>
        <v>0</v>
      </c>
      <c r="AS1148" s="2">
        <f t="shared" si="248"/>
        <v>0</v>
      </c>
      <c r="AT1148" s="2">
        <f t="shared" si="249"/>
        <v>0</v>
      </c>
      <c r="AU1148" s="9">
        <f t="shared" si="250"/>
        <v>0</v>
      </c>
    </row>
    <row r="1149" spans="1:47" s="202" customFormat="1">
      <c r="A1149" s="272"/>
      <c r="B1149" s="272"/>
      <c r="C1149" s="203"/>
      <c r="D1149" s="203"/>
      <c r="E1149" s="204"/>
      <c r="F1149" s="198"/>
      <c r="G1149" s="198"/>
      <c r="H1149" s="198"/>
      <c r="I1149" s="198"/>
      <c r="J1149" s="117"/>
      <c r="K1149" s="113"/>
      <c r="L1149" s="113"/>
      <c r="M1149" s="113"/>
      <c r="N1149" s="113"/>
      <c r="O1149" s="113"/>
      <c r="P1149" s="205"/>
      <c r="Q1149" s="2">
        <f t="shared" si="238"/>
        <v>0</v>
      </c>
      <c r="R1149" s="2">
        <f>IF(D1149='User Input'!$C$1,1,0)</f>
        <v>0</v>
      </c>
      <c r="S1149" s="2">
        <f t="shared" si="242"/>
        <v>0</v>
      </c>
      <c r="T1149" s="2">
        <f t="shared" si="243"/>
        <v>0</v>
      </c>
      <c r="U1149" s="2">
        <f t="shared" si="239"/>
        <v>0</v>
      </c>
      <c r="V1149" s="2">
        <f t="shared" si="240"/>
        <v>0</v>
      </c>
      <c r="W1149" s="9">
        <f t="shared" si="241"/>
        <v>0</v>
      </c>
      <c r="X1149" s="221"/>
      <c r="Y1149" s="276"/>
      <c r="Z1149" s="207"/>
      <c r="AA1149" s="203"/>
      <c r="AB1149" s="206"/>
      <c r="AC1149" s="198"/>
      <c r="AD1149" s="198"/>
      <c r="AE1149" s="198"/>
      <c r="AF1149" s="198"/>
      <c r="AG1149" s="216"/>
      <c r="AH1149" s="199"/>
      <c r="AI1149" s="197"/>
      <c r="AJ1149" s="197"/>
      <c r="AK1149" s="113"/>
      <c r="AL1149" s="113"/>
      <c r="AM1149" s="113"/>
      <c r="AN1149" s="2">
        <f t="shared" si="244"/>
        <v>0</v>
      </c>
      <c r="AO1149" s="2">
        <f t="shared" si="245"/>
        <v>0</v>
      </c>
      <c r="AP1149" s="2">
        <f>IF(AA1149='User Input'!$C$1,1,0)</f>
        <v>0</v>
      </c>
      <c r="AQ1149" s="2">
        <f t="shared" si="246"/>
        <v>0</v>
      </c>
      <c r="AR1149" s="2">
        <f t="shared" si="247"/>
        <v>0</v>
      </c>
      <c r="AS1149" s="2">
        <f t="shared" si="248"/>
        <v>0</v>
      </c>
      <c r="AT1149" s="2">
        <f t="shared" si="249"/>
        <v>0</v>
      </c>
      <c r="AU1149" s="9">
        <f t="shared" si="250"/>
        <v>0</v>
      </c>
    </row>
    <row r="1150" spans="1:47" s="202" customFormat="1">
      <c r="A1150" s="272"/>
      <c r="B1150" s="272"/>
      <c r="C1150" s="203"/>
      <c r="D1150" s="203"/>
      <c r="E1150" s="204"/>
      <c r="F1150" s="198"/>
      <c r="G1150" s="198"/>
      <c r="H1150" s="198"/>
      <c r="I1150" s="198"/>
      <c r="J1150" s="117"/>
      <c r="K1150" s="113"/>
      <c r="L1150" s="113"/>
      <c r="M1150" s="113"/>
      <c r="N1150" s="113"/>
      <c r="O1150" s="113"/>
      <c r="P1150" s="205"/>
      <c r="Q1150" s="2">
        <f t="shared" si="238"/>
        <v>0</v>
      </c>
      <c r="R1150" s="2">
        <f>IF(D1150='User Input'!$C$1,1,0)</f>
        <v>0</v>
      </c>
      <c r="S1150" s="2">
        <f t="shared" si="242"/>
        <v>0</v>
      </c>
      <c r="T1150" s="2">
        <f t="shared" si="243"/>
        <v>0</v>
      </c>
      <c r="U1150" s="2">
        <f t="shared" si="239"/>
        <v>0</v>
      </c>
      <c r="V1150" s="2">
        <f t="shared" si="240"/>
        <v>0</v>
      </c>
      <c r="W1150" s="9">
        <f t="shared" si="241"/>
        <v>0</v>
      </c>
      <c r="X1150" s="221"/>
      <c r="Y1150" s="276"/>
      <c r="Z1150" s="207"/>
      <c r="AA1150" s="203"/>
      <c r="AB1150" s="206"/>
      <c r="AC1150" s="198"/>
      <c r="AD1150" s="198"/>
      <c r="AE1150" s="198"/>
      <c r="AF1150" s="198"/>
      <c r="AG1150" s="216"/>
      <c r="AH1150" s="199"/>
      <c r="AI1150" s="197"/>
      <c r="AJ1150" s="197"/>
      <c r="AK1150" s="113"/>
      <c r="AL1150" s="113"/>
      <c r="AM1150" s="113"/>
      <c r="AN1150" s="2">
        <f t="shared" si="244"/>
        <v>0</v>
      </c>
      <c r="AO1150" s="2">
        <f t="shared" si="245"/>
        <v>0</v>
      </c>
      <c r="AP1150" s="2">
        <f>IF(AA1150='User Input'!$C$1,1,0)</f>
        <v>0</v>
      </c>
      <c r="AQ1150" s="2">
        <f t="shared" si="246"/>
        <v>0</v>
      </c>
      <c r="AR1150" s="2">
        <f t="shared" si="247"/>
        <v>0</v>
      </c>
      <c r="AS1150" s="2">
        <f t="shared" si="248"/>
        <v>0</v>
      </c>
      <c r="AT1150" s="2">
        <f t="shared" si="249"/>
        <v>0</v>
      </c>
      <c r="AU1150" s="9">
        <f t="shared" si="250"/>
        <v>0</v>
      </c>
    </row>
    <row r="1151" spans="1:47" s="202" customFormat="1">
      <c r="A1151" s="272"/>
      <c r="B1151" s="272"/>
      <c r="C1151" s="203"/>
      <c r="D1151" s="203"/>
      <c r="E1151" s="204"/>
      <c r="F1151" s="198"/>
      <c r="G1151" s="198"/>
      <c r="H1151" s="198"/>
      <c r="I1151" s="198"/>
      <c r="J1151" s="117"/>
      <c r="K1151" s="113"/>
      <c r="L1151" s="113"/>
      <c r="M1151" s="113"/>
      <c r="N1151" s="113"/>
      <c r="O1151" s="113"/>
      <c r="P1151" s="205"/>
      <c r="Q1151" s="2">
        <f t="shared" si="238"/>
        <v>0</v>
      </c>
      <c r="R1151" s="2">
        <f>IF(D1151='User Input'!$C$1,1,0)</f>
        <v>0</v>
      </c>
      <c r="S1151" s="2">
        <f t="shared" si="242"/>
        <v>0</v>
      </c>
      <c r="T1151" s="2">
        <f t="shared" si="243"/>
        <v>0</v>
      </c>
      <c r="U1151" s="2">
        <f t="shared" si="239"/>
        <v>0</v>
      </c>
      <c r="V1151" s="2">
        <f t="shared" si="240"/>
        <v>0</v>
      </c>
      <c r="W1151" s="9">
        <f t="shared" si="241"/>
        <v>0</v>
      </c>
      <c r="X1151" s="221"/>
      <c r="Y1151" s="276"/>
      <c r="Z1151" s="207"/>
      <c r="AA1151" s="203"/>
      <c r="AB1151" s="206"/>
      <c r="AC1151" s="198"/>
      <c r="AD1151" s="198"/>
      <c r="AE1151" s="198"/>
      <c r="AF1151" s="198"/>
      <c r="AG1151" s="216"/>
      <c r="AH1151" s="199"/>
      <c r="AI1151" s="197"/>
      <c r="AJ1151" s="197"/>
      <c r="AK1151" s="113"/>
      <c r="AL1151" s="113"/>
      <c r="AM1151" s="113"/>
      <c r="AN1151" s="2">
        <f t="shared" si="244"/>
        <v>0</v>
      </c>
      <c r="AO1151" s="2">
        <f t="shared" si="245"/>
        <v>0</v>
      </c>
      <c r="AP1151" s="2">
        <f>IF(AA1151='User Input'!$C$1,1,0)</f>
        <v>0</v>
      </c>
      <c r="AQ1151" s="2">
        <f t="shared" si="246"/>
        <v>0</v>
      </c>
      <c r="AR1151" s="2">
        <f t="shared" si="247"/>
        <v>0</v>
      </c>
      <c r="AS1151" s="2">
        <f t="shared" si="248"/>
        <v>0</v>
      </c>
      <c r="AT1151" s="2">
        <f t="shared" si="249"/>
        <v>0</v>
      </c>
      <c r="AU1151" s="9">
        <f t="shared" si="250"/>
        <v>0</v>
      </c>
    </row>
    <row r="1152" spans="1:47" s="202" customFormat="1">
      <c r="A1152" s="272"/>
      <c r="B1152" s="272"/>
      <c r="C1152" s="203"/>
      <c r="D1152" s="203"/>
      <c r="E1152" s="204"/>
      <c r="F1152" s="198"/>
      <c r="G1152" s="198"/>
      <c r="H1152" s="198"/>
      <c r="I1152" s="198"/>
      <c r="J1152" s="117"/>
      <c r="K1152" s="113"/>
      <c r="L1152" s="113"/>
      <c r="M1152" s="113"/>
      <c r="N1152" s="113"/>
      <c r="O1152" s="113"/>
      <c r="P1152" s="205"/>
      <c r="Q1152" s="2">
        <f t="shared" si="238"/>
        <v>0</v>
      </c>
      <c r="R1152" s="2">
        <f>IF(D1152='User Input'!$C$1,1,0)</f>
        <v>0</v>
      </c>
      <c r="S1152" s="2">
        <f t="shared" si="242"/>
        <v>0</v>
      </c>
      <c r="T1152" s="2">
        <f t="shared" si="243"/>
        <v>0</v>
      </c>
      <c r="U1152" s="2">
        <f t="shared" si="239"/>
        <v>0</v>
      </c>
      <c r="V1152" s="2">
        <f t="shared" si="240"/>
        <v>0</v>
      </c>
      <c r="W1152" s="9">
        <f t="shared" si="241"/>
        <v>0</v>
      </c>
      <c r="X1152" s="221"/>
      <c r="Y1152" s="276"/>
      <c r="Z1152" s="207"/>
      <c r="AA1152" s="203"/>
      <c r="AB1152" s="206"/>
      <c r="AC1152" s="198"/>
      <c r="AD1152" s="198"/>
      <c r="AE1152" s="198"/>
      <c r="AF1152" s="198"/>
      <c r="AG1152" s="216"/>
      <c r="AH1152" s="199"/>
      <c r="AI1152" s="197"/>
      <c r="AJ1152" s="197"/>
      <c r="AK1152" s="113"/>
      <c r="AL1152" s="113"/>
      <c r="AM1152" s="113"/>
      <c r="AN1152" s="2">
        <f t="shared" si="244"/>
        <v>0</v>
      </c>
      <c r="AO1152" s="2">
        <f t="shared" si="245"/>
        <v>0</v>
      </c>
      <c r="AP1152" s="2">
        <f>IF(AA1152='User Input'!$C$1,1,0)</f>
        <v>0</v>
      </c>
      <c r="AQ1152" s="2">
        <f t="shared" si="246"/>
        <v>0</v>
      </c>
      <c r="AR1152" s="2">
        <f t="shared" si="247"/>
        <v>0</v>
      </c>
      <c r="AS1152" s="2">
        <f t="shared" si="248"/>
        <v>0</v>
      </c>
      <c r="AT1152" s="2">
        <f t="shared" si="249"/>
        <v>0</v>
      </c>
      <c r="AU1152" s="9">
        <f t="shared" si="250"/>
        <v>0</v>
      </c>
    </row>
    <row r="1153" spans="1:47" s="202" customFormat="1">
      <c r="A1153" s="272"/>
      <c r="B1153" s="272"/>
      <c r="C1153" s="203"/>
      <c r="D1153" s="203"/>
      <c r="E1153" s="204"/>
      <c r="F1153" s="198"/>
      <c r="G1153" s="198"/>
      <c r="H1153" s="198"/>
      <c r="I1153" s="198"/>
      <c r="J1153" s="117"/>
      <c r="K1153" s="113"/>
      <c r="L1153" s="113"/>
      <c r="M1153" s="113"/>
      <c r="N1153" s="113"/>
      <c r="O1153" s="113"/>
      <c r="P1153" s="205"/>
      <c r="Q1153" s="2">
        <f t="shared" si="238"/>
        <v>0</v>
      </c>
      <c r="R1153" s="2">
        <f>IF(D1153='User Input'!$C$1,1,0)</f>
        <v>0</v>
      </c>
      <c r="S1153" s="2">
        <f t="shared" si="242"/>
        <v>0</v>
      </c>
      <c r="T1153" s="2">
        <f t="shared" si="243"/>
        <v>0</v>
      </c>
      <c r="U1153" s="2">
        <f t="shared" si="239"/>
        <v>0</v>
      </c>
      <c r="V1153" s="2">
        <f t="shared" si="240"/>
        <v>0</v>
      </c>
      <c r="W1153" s="9">
        <f t="shared" si="241"/>
        <v>0</v>
      </c>
      <c r="X1153" s="221"/>
      <c r="Y1153" s="276"/>
      <c r="Z1153" s="207"/>
      <c r="AA1153" s="203"/>
      <c r="AB1153" s="206"/>
      <c r="AC1153" s="198"/>
      <c r="AD1153" s="198"/>
      <c r="AE1153" s="198"/>
      <c r="AF1153" s="198"/>
      <c r="AG1153" s="216"/>
      <c r="AH1153" s="199"/>
      <c r="AI1153" s="197"/>
      <c r="AJ1153" s="197"/>
      <c r="AK1153" s="113"/>
      <c r="AL1153" s="113"/>
      <c r="AM1153" s="113"/>
      <c r="AN1153" s="2">
        <f t="shared" si="244"/>
        <v>0</v>
      </c>
      <c r="AO1153" s="2">
        <f t="shared" si="245"/>
        <v>0</v>
      </c>
      <c r="AP1153" s="2">
        <f>IF(AA1153='User Input'!$C$1,1,0)</f>
        <v>0</v>
      </c>
      <c r="AQ1153" s="2">
        <f t="shared" si="246"/>
        <v>0</v>
      </c>
      <c r="AR1153" s="2">
        <f t="shared" si="247"/>
        <v>0</v>
      </c>
      <c r="AS1153" s="2">
        <f t="shared" si="248"/>
        <v>0</v>
      </c>
      <c r="AT1153" s="2">
        <f t="shared" si="249"/>
        <v>0</v>
      </c>
      <c r="AU1153" s="9">
        <f t="shared" si="250"/>
        <v>0</v>
      </c>
    </row>
    <row r="1154" spans="1:47" s="202" customFormat="1">
      <c r="A1154" s="272"/>
      <c r="B1154" s="272"/>
      <c r="C1154" s="203"/>
      <c r="D1154" s="203"/>
      <c r="E1154" s="204"/>
      <c r="F1154" s="198"/>
      <c r="G1154" s="198"/>
      <c r="H1154" s="198"/>
      <c r="I1154" s="198"/>
      <c r="J1154" s="117"/>
      <c r="K1154" s="113"/>
      <c r="L1154" s="113"/>
      <c r="M1154" s="113"/>
      <c r="N1154" s="113"/>
      <c r="O1154" s="113"/>
      <c r="P1154" s="205"/>
      <c r="Q1154" s="2">
        <f t="shared" si="238"/>
        <v>0</v>
      </c>
      <c r="R1154" s="2">
        <f>IF(D1154='User Input'!$C$1,1,0)</f>
        <v>0</v>
      </c>
      <c r="S1154" s="2">
        <f t="shared" si="242"/>
        <v>0</v>
      </c>
      <c r="T1154" s="2">
        <f t="shared" si="243"/>
        <v>0</v>
      </c>
      <c r="U1154" s="2">
        <f t="shared" si="239"/>
        <v>0</v>
      </c>
      <c r="V1154" s="2">
        <f t="shared" si="240"/>
        <v>0</v>
      </c>
      <c r="W1154" s="9">
        <f t="shared" si="241"/>
        <v>0</v>
      </c>
      <c r="X1154" s="221"/>
      <c r="Y1154" s="276"/>
      <c r="Z1154" s="207"/>
      <c r="AA1154" s="203"/>
      <c r="AB1154" s="206"/>
      <c r="AC1154" s="198"/>
      <c r="AD1154" s="198"/>
      <c r="AE1154" s="198"/>
      <c r="AF1154" s="198"/>
      <c r="AG1154" s="216"/>
      <c r="AH1154" s="199"/>
      <c r="AI1154" s="197"/>
      <c r="AJ1154" s="197"/>
      <c r="AK1154" s="113"/>
      <c r="AL1154" s="113"/>
      <c r="AM1154" s="113"/>
      <c r="AN1154" s="2">
        <f t="shared" si="244"/>
        <v>0</v>
      </c>
      <c r="AO1154" s="2">
        <f t="shared" si="245"/>
        <v>0</v>
      </c>
      <c r="AP1154" s="2">
        <f>IF(AA1154='User Input'!$C$1,1,0)</f>
        <v>0</v>
      </c>
      <c r="AQ1154" s="2">
        <f t="shared" si="246"/>
        <v>0</v>
      </c>
      <c r="AR1154" s="2">
        <f t="shared" si="247"/>
        <v>0</v>
      </c>
      <c r="AS1154" s="2">
        <f t="shared" si="248"/>
        <v>0</v>
      </c>
      <c r="AT1154" s="2">
        <f t="shared" si="249"/>
        <v>0</v>
      </c>
      <c r="AU1154" s="9">
        <f t="shared" si="250"/>
        <v>0</v>
      </c>
    </row>
    <row r="1155" spans="1:47" s="202" customFormat="1">
      <c r="A1155" s="272"/>
      <c r="B1155" s="272"/>
      <c r="C1155" s="203"/>
      <c r="D1155" s="203"/>
      <c r="E1155" s="204"/>
      <c r="F1155" s="198"/>
      <c r="G1155" s="198"/>
      <c r="H1155" s="198"/>
      <c r="I1155" s="198"/>
      <c r="J1155" s="117"/>
      <c r="K1155" s="113"/>
      <c r="L1155" s="113"/>
      <c r="M1155" s="113"/>
      <c r="N1155" s="113"/>
      <c r="O1155" s="113"/>
      <c r="P1155" s="205"/>
      <c r="Q1155" s="2">
        <f t="shared" ref="Q1155:Q1218" si="251">P1155*K1155</f>
        <v>0</v>
      </c>
      <c r="R1155" s="2">
        <f>IF(D1155='User Input'!$C$1,1,0)</f>
        <v>0</v>
      </c>
      <c r="S1155" s="2">
        <f t="shared" si="242"/>
        <v>0</v>
      </c>
      <c r="T1155" s="2">
        <f t="shared" si="243"/>
        <v>0</v>
      </c>
      <c r="U1155" s="2">
        <f t="shared" ref="U1155:U1218" si="252">C1155</f>
        <v>0</v>
      </c>
      <c r="V1155" s="2">
        <f t="shared" ref="V1155:V1218" si="253">E1155</f>
        <v>0</v>
      </c>
      <c r="W1155" s="9">
        <f t="shared" ref="W1155:W1218" si="254">J1155</f>
        <v>0</v>
      </c>
      <c r="X1155" s="221"/>
      <c r="Y1155" s="276"/>
      <c r="Z1155" s="207"/>
      <c r="AA1155" s="203"/>
      <c r="AB1155" s="206"/>
      <c r="AC1155" s="198"/>
      <c r="AD1155" s="198"/>
      <c r="AE1155" s="198"/>
      <c r="AF1155" s="198"/>
      <c r="AG1155" s="216"/>
      <c r="AH1155" s="199"/>
      <c r="AI1155" s="197"/>
      <c r="AJ1155" s="197"/>
      <c r="AK1155" s="113"/>
      <c r="AL1155" s="113"/>
      <c r="AM1155" s="113"/>
      <c r="AN1155" s="2">
        <f t="shared" si="244"/>
        <v>0</v>
      </c>
      <c r="AO1155" s="2">
        <f t="shared" si="245"/>
        <v>0</v>
      </c>
      <c r="AP1155" s="2">
        <f>IF(AA1155='User Input'!$C$1,1,0)</f>
        <v>0</v>
      </c>
      <c r="AQ1155" s="2">
        <f t="shared" si="246"/>
        <v>0</v>
      </c>
      <c r="AR1155" s="2">
        <f t="shared" si="247"/>
        <v>0</v>
      </c>
      <c r="AS1155" s="2">
        <f t="shared" si="248"/>
        <v>0</v>
      </c>
      <c r="AT1155" s="2">
        <f t="shared" si="249"/>
        <v>0</v>
      </c>
      <c r="AU1155" s="9">
        <f t="shared" si="250"/>
        <v>0</v>
      </c>
    </row>
    <row r="1156" spans="1:47" s="202" customFormat="1">
      <c r="A1156" s="272"/>
      <c r="B1156" s="272"/>
      <c r="C1156" s="203"/>
      <c r="D1156" s="203"/>
      <c r="E1156" s="204"/>
      <c r="F1156" s="198"/>
      <c r="G1156" s="198"/>
      <c r="H1156" s="198"/>
      <c r="I1156" s="198"/>
      <c r="J1156" s="117"/>
      <c r="K1156" s="113"/>
      <c r="L1156" s="113"/>
      <c r="M1156" s="113"/>
      <c r="N1156" s="113"/>
      <c r="O1156" s="113"/>
      <c r="P1156" s="205"/>
      <c r="Q1156" s="2">
        <f t="shared" si="251"/>
        <v>0</v>
      </c>
      <c r="R1156" s="2">
        <f>IF(D1156='User Input'!$C$1,1,0)</f>
        <v>0</v>
      </c>
      <c r="S1156" s="2">
        <f t="shared" ref="S1156:S1219" si="255">R1156+S1155</f>
        <v>0</v>
      </c>
      <c r="T1156" s="2">
        <f t="shared" ref="T1156:T1219" si="256">IF(S1156=S1155,0,S1156)</f>
        <v>0</v>
      </c>
      <c r="U1156" s="2">
        <f t="shared" si="252"/>
        <v>0</v>
      </c>
      <c r="V1156" s="2">
        <f t="shared" si="253"/>
        <v>0</v>
      </c>
      <c r="W1156" s="9">
        <f t="shared" si="254"/>
        <v>0</v>
      </c>
      <c r="X1156" s="221"/>
      <c r="Y1156" s="276"/>
      <c r="Z1156" s="207"/>
      <c r="AA1156" s="203"/>
      <c r="AB1156" s="206"/>
      <c r="AC1156" s="198"/>
      <c r="AD1156" s="198"/>
      <c r="AE1156" s="198"/>
      <c r="AF1156" s="198"/>
      <c r="AG1156" s="216"/>
      <c r="AH1156" s="199"/>
      <c r="AI1156" s="197"/>
      <c r="AJ1156" s="197"/>
      <c r="AK1156" s="113"/>
      <c r="AL1156" s="113"/>
      <c r="AM1156" s="113"/>
      <c r="AN1156" s="2">
        <f t="shared" ref="AN1156:AN1219" si="257">AI1156*AH1156</f>
        <v>0</v>
      </c>
      <c r="AO1156" s="2">
        <f t="shared" ref="AO1156:AO1219" si="258">AJ1156*AH1156</f>
        <v>0</v>
      </c>
      <c r="AP1156" s="2">
        <f>IF(AA1156='User Input'!$C$1,1,0)</f>
        <v>0</v>
      </c>
      <c r="AQ1156" s="2">
        <f t="shared" si="246"/>
        <v>0</v>
      </c>
      <c r="AR1156" s="2">
        <f t="shared" si="247"/>
        <v>0</v>
      </c>
      <c r="AS1156" s="2">
        <f t="shared" si="248"/>
        <v>0</v>
      </c>
      <c r="AT1156" s="2">
        <f t="shared" si="249"/>
        <v>0</v>
      </c>
      <c r="AU1156" s="9">
        <f t="shared" si="250"/>
        <v>0</v>
      </c>
    </row>
    <row r="1157" spans="1:47" s="202" customFormat="1">
      <c r="A1157" s="272"/>
      <c r="B1157" s="272"/>
      <c r="C1157" s="203"/>
      <c r="D1157" s="203"/>
      <c r="E1157" s="204"/>
      <c r="F1157" s="198"/>
      <c r="G1157" s="198"/>
      <c r="H1157" s="198"/>
      <c r="I1157" s="198"/>
      <c r="J1157" s="117"/>
      <c r="K1157" s="113"/>
      <c r="L1157" s="113"/>
      <c r="M1157" s="113"/>
      <c r="N1157" s="113"/>
      <c r="O1157" s="113"/>
      <c r="P1157" s="205"/>
      <c r="Q1157" s="2">
        <f t="shared" si="251"/>
        <v>0</v>
      </c>
      <c r="R1157" s="2">
        <f>IF(D1157='User Input'!$C$1,1,0)</f>
        <v>0</v>
      </c>
      <c r="S1157" s="2">
        <f t="shared" si="255"/>
        <v>0</v>
      </c>
      <c r="T1157" s="2">
        <f t="shared" si="256"/>
        <v>0</v>
      </c>
      <c r="U1157" s="2">
        <f t="shared" si="252"/>
        <v>0</v>
      </c>
      <c r="V1157" s="2">
        <f t="shared" si="253"/>
        <v>0</v>
      </c>
      <c r="W1157" s="9">
        <f t="shared" si="254"/>
        <v>0</v>
      </c>
      <c r="X1157" s="221"/>
      <c r="Y1157" s="276"/>
      <c r="Z1157" s="207"/>
      <c r="AA1157" s="203"/>
      <c r="AB1157" s="206"/>
      <c r="AC1157" s="198"/>
      <c r="AD1157" s="198"/>
      <c r="AE1157" s="198"/>
      <c r="AF1157" s="198"/>
      <c r="AG1157" s="216"/>
      <c r="AH1157" s="199"/>
      <c r="AI1157" s="197"/>
      <c r="AJ1157" s="197"/>
      <c r="AK1157" s="113"/>
      <c r="AL1157" s="113"/>
      <c r="AM1157" s="113"/>
      <c r="AN1157" s="2">
        <f t="shared" si="257"/>
        <v>0</v>
      </c>
      <c r="AO1157" s="2">
        <f t="shared" si="258"/>
        <v>0</v>
      </c>
      <c r="AP1157" s="2">
        <f>IF(AA1157='User Input'!$C$1,1,0)</f>
        <v>0</v>
      </c>
      <c r="AQ1157" s="2">
        <f t="shared" si="246"/>
        <v>0</v>
      </c>
      <c r="AR1157" s="2">
        <f t="shared" si="247"/>
        <v>0</v>
      </c>
      <c r="AS1157" s="2">
        <f t="shared" si="248"/>
        <v>0</v>
      </c>
      <c r="AT1157" s="2">
        <f t="shared" si="249"/>
        <v>0</v>
      </c>
      <c r="AU1157" s="9">
        <f t="shared" si="250"/>
        <v>0</v>
      </c>
    </row>
    <row r="1158" spans="1:47" s="202" customFormat="1">
      <c r="A1158" s="272"/>
      <c r="B1158" s="272"/>
      <c r="C1158" s="203"/>
      <c r="D1158" s="203"/>
      <c r="E1158" s="204"/>
      <c r="F1158" s="198"/>
      <c r="G1158" s="198"/>
      <c r="H1158" s="198"/>
      <c r="I1158" s="198"/>
      <c r="J1158" s="117"/>
      <c r="K1158" s="113"/>
      <c r="L1158" s="113"/>
      <c r="M1158" s="113"/>
      <c r="N1158" s="113"/>
      <c r="O1158" s="113"/>
      <c r="P1158" s="205"/>
      <c r="Q1158" s="2">
        <f t="shared" si="251"/>
        <v>0</v>
      </c>
      <c r="R1158" s="2">
        <f>IF(D1158='User Input'!$C$1,1,0)</f>
        <v>0</v>
      </c>
      <c r="S1158" s="2">
        <f t="shared" si="255"/>
        <v>0</v>
      </c>
      <c r="T1158" s="2">
        <f t="shared" si="256"/>
        <v>0</v>
      </c>
      <c r="U1158" s="2">
        <f t="shared" si="252"/>
        <v>0</v>
      </c>
      <c r="V1158" s="2">
        <f t="shared" si="253"/>
        <v>0</v>
      </c>
      <c r="W1158" s="9">
        <f t="shared" si="254"/>
        <v>0</v>
      </c>
      <c r="X1158" s="221"/>
      <c r="Y1158" s="276"/>
      <c r="Z1158" s="207"/>
      <c r="AA1158" s="203"/>
      <c r="AB1158" s="206"/>
      <c r="AC1158" s="198"/>
      <c r="AD1158" s="198"/>
      <c r="AE1158" s="198"/>
      <c r="AF1158" s="198"/>
      <c r="AG1158" s="216"/>
      <c r="AH1158" s="199"/>
      <c r="AI1158" s="197"/>
      <c r="AJ1158" s="197"/>
      <c r="AK1158" s="113"/>
      <c r="AL1158" s="113"/>
      <c r="AM1158" s="113"/>
      <c r="AN1158" s="2">
        <f t="shared" si="257"/>
        <v>0</v>
      </c>
      <c r="AO1158" s="2">
        <f t="shared" si="258"/>
        <v>0</v>
      </c>
      <c r="AP1158" s="2">
        <f>IF(AA1158='User Input'!$C$1,1,0)</f>
        <v>0</v>
      </c>
      <c r="AQ1158" s="2">
        <f t="shared" si="246"/>
        <v>0</v>
      </c>
      <c r="AR1158" s="2">
        <f t="shared" si="247"/>
        <v>0</v>
      </c>
      <c r="AS1158" s="2">
        <f t="shared" si="248"/>
        <v>0</v>
      </c>
      <c r="AT1158" s="2">
        <f t="shared" si="249"/>
        <v>0</v>
      </c>
      <c r="AU1158" s="9">
        <f t="shared" si="250"/>
        <v>0</v>
      </c>
    </row>
    <row r="1159" spans="1:47" s="202" customFormat="1">
      <c r="A1159" s="272"/>
      <c r="B1159" s="272"/>
      <c r="C1159" s="203"/>
      <c r="D1159" s="203"/>
      <c r="E1159" s="204"/>
      <c r="F1159" s="198"/>
      <c r="G1159" s="198"/>
      <c r="H1159" s="198"/>
      <c r="I1159" s="198"/>
      <c r="J1159" s="117"/>
      <c r="K1159" s="113"/>
      <c r="L1159" s="113"/>
      <c r="M1159" s="113"/>
      <c r="N1159" s="113"/>
      <c r="O1159" s="113"/>
      <c r="P1159" s="205"/>
      <c r="Q1159" s="2">
        <f t="shared" si="251"/>
        <v>0</v>
      </c>
      <c r="R1159" s="2">
        <f>IF(D1159='User Input'!$C$1,1,0)</f>
        <v>0</v>
      </c>
      <c r="S1159" s="2">
        <f t="shared" si="255"/>
        <v>0</v>
      </c>
      <c r="T1159" s="2">
        <f t="shared" si="256"/>
        <v>0</v>
      </c>
      <c r="U1159" s="2">
        <f t="shared" si="252"/>
        <v>0</v>
      </c>
      <c r="V1159" s="2">
        <f t="shared" si="253"/>
        <v>0</v>
      </c>
      <c r="W1159" s="9">
        <f t="shared" si="254"/>
        <v>0</v>
      </c>
      <c r="X1159" s="221"/>
      <c r="Y1159" s="276"/>
      <c r="Z1159" s="207"/>
      <c r="AA1159" s="203"/>
      <c r="AB1159" s="206"/>
      <c r="AC1159" s="198"/>
      <c r="AD1159" s="198"/>
      <c r="AE1159" s="198"/>
      <c r="AF1159" s="198"/>
      <c r="AG1159" s="216"/>
      <c r="AH1159" s="199"/>
      <c r="AI1159" s="197"/>
      <c r="AJ1159" s="197"/>
      <c r="AK1159" s="113"/>
      <c r="AL1159" s="113"/>
      <c r="AM1159" s="113"/>
      <c r="AN1159" s="2">
        <f t="shared" si="257"/>
        <v>0</v>
      </c>
      <c r="AO1159" s="2">
        <f t="shared" si="258"/>
        <v>0</v>
      </c>
      <c r="AP1159" s="2">
        <f>IF(AA1159='User Input'!$C$1,1,0)</f>
        <v>0</v>
      </c>
      <c r="AQ1159" s="2">
        <f t="shared" si="246"/>
        <v>0</v>
      </c>
      <c r="AR1159" s="2">
        <f t="shared" si="247"/>
        <v>0</v>
      </c>
      <c r="AS1159" s="2">
        <f t="shared" si="248"/>
        <v>0</v>
      </c>
      <c r="AT1159" s="2">
        <f t="shared" si="249"/>
        <v>0</v>
      </c>
      <c r="AU1159" s="9">
        <f t="shared" si="250"/>
        <v>0</v>
      </c>
    </row>
    <row r="1160" spans="1:47" s="202" customFormat="1">
      <c r="A1160" s="272"/>
      <c r="B1160" s="272"/>
      <c r="C1160" s="203"/>
      <c r="D1160" s="203"/>
      <c r="E1160" s="204"/>
      <c r="F1160" s="198"/>
      <c r="G1160" s="198"/>
      <c r="H1160" s="198"/>
      <c r="I1160" s="198"/>
      <c r="J1160" s="117"/>
      <c r="K1160" s="113"/>
      <c r="L1160" s="113"/>
      <c r="M1160" s="113"/>
      <c r="N1160" s="113"/>
      <c r="O1160" s="113"/>
      <c r="P1160" s="205"/>
      <c r="Q1160" s="2">
        <f t="shared" si="251"/>
        <v>0</v>
      </c>
      <c r="R1160" s="2">
        <f>IF(D1160='User Input'!$C$1,1,0)</f>
        <v>0</v>
      </c>
      <c r="S1160" s="2">
        <f t="shared" si="255"/>
        <v>0</v>
      </c>
      <c r="T1160" s="2">
        <f t="shared" si="256"/>
        <v>0</v>
      </c>
      <c r="U1160" s="2">
        <f t="shared" si="252"/>
        <v>0</v>
      </c>
      <c r="V1160" s="2">
        <f t="shared" si="253"/>
        <v>0</v>
      </c>
      <c r="W1160" s="9">
        <f t="shared" si="254"/>
        <v>0</v>
      </c>
      <c r="X1160" s="221"/>
      <c r="Y1160" s="276"/>
      <c r="Z1160" s="207"/>
      <c r="AA1160" s="203"/>
      <c r="AB1160" s="206"/>
      <c r="AC1160" s="198"/>
      <c r="AD1160" s="198"/>
      <c r="AE1160" s="198"/>
      <c r="AF1160" s="198"/>
      <c r="AG1160" s="216"/>
      <c r="AH1160" s="199"/>
      <c r="AI1160" s="197"/>
      <c r="AJ1160" s="197"/>
      <c r="AK1160" s="113"/>
      <c r="AL1160" s="113"/>
      <c r="AM1160" s="113"/>
      <c r="AN1160" s="2">
        <f t="shared" si="257"/>
        <v>0</v>
      </c>
      <c r="AO1160" s="2">
        <f t="shared" si="258"/>
        <v>0</v>
      </c>
      <c r="AP1160" s="2">
        <f>IF(AA1160='User Input'!$C$1,1,0)</f>
        <v>0</v>
      </c>
      <c r="AQ1160" s="2">
        <f t="shared" si="246"/>
        <v>0</v>
      </c>
      <c r="AR1160" s="2">
        <f t="shared" si="247"/>
        <v>0</v>
      </c>
      <c r="AS1160" s="2">
        <f t="shared" si="248"/>
        <v>0</v>
      </c>
      <c r="AT1160" s="2">
        <f t="shared" si="249"/>
        <v>0</v>
      </c>
      <c r="AU1160" s="9">
        <f t="shared" si="250"/>
        <v>0</v>
      </c>
    </row>
    <row r="1161" spans="1:47" s="202" customFormat="1">
      <c r="A1161" s="272"/>
      <c r="B1161" s="272"/>
      <c r="C1161" s="203"/>
      <c r="D1161" s="203"/>
      <c r="E1161" s="204"/>
      <c r="F1161" s="198"/>
      <c r="G1161" s="198"/>
      <c r="H1161" s="198"/>
      <c r="I1161" s="198"/>
      <c r="J1161" s="117"/>
      <c r="K1161" s="113"/>
      <c r="L1161" s="113"/>
      <c r="M1161" s="113"/>
      <c r="N1161" s="113"/>
      <c r="O1161" s="113"/>
      <c r="P1161" s="205"/>
      <c r="Q1161" s="2">
        <f t="shared" si="251"/>
        <v>0</v>
      </c>
      <c r="R1161" s="2">
        <f>IF(D1161='User Input'!$C$1,1,0)</f>
        <v>0</v>
      </c>
      <c r="S1161" s="2">
        <f t="shared" si="255"/>
        <v>0</v>
      </c>
      <c r="T1161" s="2">
        <f t="shared" si="256"/>
        <v>0</v>
      </c>
      <c r="U1161" s="2">
        <f t="shared" si="252"/>
        <v>0</v>
      </c>
      <c r="V1161" s="2">
        <f t="shared" si="253"/>
        <v>0</v>
      </c>
      <c r="W1161" s="9">
        <f t="shared" si="254"/>
        <v>0</v>
      </c>
      <c r="X1161" s="221"/>
      <c r="Y1161" s="276"/>
      <c r="Z1161" s="207"/>
      <c r="AA1161" s="203"/>
      <c r="AB1161" s="206"/>
      <c r="AC1161" s="198"/>
      <c r="AD1161" s="198"/>
      <c r="AE1161" s="198"/>
      <c r="AF1161" s="198"/>
      <c r="AG1161" s="216"/>
      <c r="AH1161" s="199"/>
      <c r="AI1161" s="197"/>
      <c r="AJ1161" s="197"/>
      <c r="AK1161" s="113"/>
      <c r="AL1161" s="113"/>
      <c r="AM1161" s="113"/>
      <c r="AN1161" s="2">
        <f t="shared" si="257"/>
        <v>0</v>
      </c>
      <c r="AO1161" s="2">
        <f t="shared" si="258"/>
        <v>0</v>
      </c>
      <c r="AP1161" s="2">
        <f>IF(AA1161='User Input'!$C$1,1,0)</f>
        <v>0</v>
      </c>
      <c r="AQ1161" s="2">
        <f t="shared" si="246"/>
        <v>0</v>
      </c>
      <c r="AR1161" s="2">
        <f t="shared" si="247"/>
        <v>0</v>
      </c>
      <c r="AS1161" s="2">
        <f t="shared" si="248"/>
        <v>0</v>
      </c>
      <c r="AT1161" s="2">
        <f t="shared" si="249"/>
        <v>0</v>
      </c>
      <c r="AU1161" s="9">
        <f t="shared" si="250"/>
        <v>0</v>
      </c>
    </row>
    <row r="1162" spans="1:47" s="202" customFormat="1">
      <c r="A1162" s="272"/>
      <c r="B1162" s="272"/>
      <c r="C1162" s="203"/>
      <c r="D1162" s="203"/>
      <c r="E1162" s="204"/>
      <c r="F1162" s="198"/>
      <c r="G1162" s="198"/>
      <c r="H1162" s="198"/>
      <c r="I1162" s="198"/>
      <c r="J1162" s="117"/>
      <c r="K1162" s="113"/>
      <c r="L1162" s="113"/>
      <c r="M1162" s="113"/>
      <c r="N1162" s="113"/>
      <c r="O1162" s="113"/>
      <c r="P1162" s="205"/>
      <c r="Q1162" s="2">
        <f t="shared" si="251"/>
        <v>0</v>
      </c>
      <c r="R1162" s="2">
        <f>IF(D1162='User Input'!$C$1,1,0)</f>
        <v>0</v>
      </c>
      <c r="S1162" s="2">
        <f t="shared" si="255"/>
        <v>0</v>
      </c>
      <c r="T1162" s="2">
        <f t="shared" si="256"/>
        <v>0</v>
      </c>
      <c r="U1162" s="2">
        <f t="shared" si="252"/>
        <v>0</v>
      </c>
      <c r="V1162" s="2">
        <f t="shared" si="253"/>
        <v>0</v>
      </c>
      <c r="W1162" s="9">
        <f t="shared" si="254"/>
        <v>0</v>
      </c>
      <c r="X1162" s="221"/>
      <c r="Y1162" s="276"/>
      <c r="Z1162" s="207"/>
      <c r="AA1162" s="203"/>
      <c r="AB1162" s="206"/>
      <c r="AC1162" s="198"/>
      <c r="AD1162" s="198"/>
      <c r="AE1162" s="198"/>
      <c r="AF1162" s="198"/>
      <c r="AG1162" s="216"/>
      <c r="AH1162" s="199"/>
      <c r="AI1162" s="197"/>
      <c r="AJ1162" s="197"/>
      <c r="AK1162" s="113"/>
      <c r="AL1162" s="113"/>
      <c r="AM1162" s="113"/>
      <c r="AN1162" s="2">
        <f t="shared" si="257"/>
        <v>0</v>
      </c>
      <c r="AO1162" s="2">
        <f t="shared" si="258"/>
        <v>0</v>
      </c>
      <c r="AP1162" s="2">
        <f>IF(AA1162='User Input'!$C$1,1,0)</f>
        <v>0</v>
      </c>
      <c r="AQ1162" s="2">
        <f t="shared" si="246"/>
        <v>0</v>
      </c>
      <c r="AR1162" s="2">
        <f t="shared" si="247"/>
        <v>0</v>
      </c>
      <c r="AS1162" s="2">
        <f t="shared" si="248"/>
        <v>0</v>
      </c>
      <c r="AT1162" s="2">
        <f t="shared" si="249"/>
        <v>0</v>
      </c>
      <c r="AU1162" s="9">
        <f t="shared" si="250"/>
        <v>0</v>
      </c>
    </row>
    <row r="1163" spans="1:47" s="202" customFormat="1">
      <c r="A1163" s="272"/>
      <c r="B1163" s="272"/>
      <c r="C1163" s="203"/>
      <c r="D1163" s="203"/>
      <c r="E1163" s="204"/>
      <c r="F1163" s="198"/>
      <c r="G1163" s="198"/>
      <c r="H1163" s="198"/>
      <c r="I1163" s="198"/>
      <c r="J1163" s="117"/>
      <c r="K1163" s="113"/>
      <c r="L1163" s="113"/>
      <c r="M1163" s="113"/>
      <c r="N1163" s="113"/>
      <c r="O1163" s="113"/>
      <c r="P1163" s="205"/>
      <c r="Q1163" s="2">
        <f t="shared" si="251"/>
        <v>0</v>
      </c>
      <c r="R1163" s="2">
        <f>IF(D1163='User Input'!$C$1,1,0)</f>
        <v>0</v>
      </c>
      <c r="S1163" s="2">
        <f t="shared" si="255"/>
        <v>0</v>
      </c>
      <c r="T1163" s="2">
        <f t="shared" si="256"/>
        <v>0</v>
      </c>
      <c r="U1163" s="2">
        <f t="shared" si="252"/>
        <v>0</v>
      </c>
      <c r="V1163" s="2">
        <f t="shared" si="253"/>
        <v>0</v>
      </c>
      <c r="W1163" s="9">
        <f t="shared" si="254"/>
        <v>0</v>
      </c>
      <c r="X1163" s="221"/>
      <c r="Y1163" s="276"/>
      <c r="Z1163" s="207"/>
      <c r="AA1163" s="203"/>
      <c r="AB1163" s="206"/>
      <c r="AC1163" s="198"/>
      <c r="AD1163" s="198"/>
      <c r="AE1163" s="198"/>
      <c r="AF1163" s="198"/>
      <c r="AG1163" s="216"/>
      <c r="AH1163" s="199"/>
      <c r="AI1163" s="197"/>
      <c r="AJ1163" s="197"/>
      <c r="AK1163" s="113"/>
      <c r="AL1163" s="113"/>
      <c r="AM1163" s="113"/>
      <c r="AN1163" s="2">
        <f t="shared" si="257"/>
        <v>0</v>
      </c>
      <c r="AO1163" s="2">
        <f t="shared" si="258"/>
        <v>0</v>
      </c>
      <c r="AP1163" s="2">
        <f>IF(AA1163='User Input'!$C$1,1,0)</f>
        <v>0</v>
      </c>
      <c r="AQ1163" s="2">
        <f t="shared" si="246"/>
        <v>0</v>
      </c>
      <c r="AR1163" s="2">
        <f t="shared" si="247"/>
        <v>0</v>
      </c>
      <c r="AS1163" s="2">
        <f t="shared" si="248"/>
        <v>0</v>
      </c>
      <c r="AT1163" s="2">
        <f t="shared" si="249"/>
        <v>0</v>
      </c>
      <c r="AU1163" s="9">
        <f t="shared" si="250"/>
        <v>0</v>
      </c>
    </row>
    <row r="1164" spans="1:47" s="202" customFormat="1">
      <c r="A1164" s="272"/>
      <c r="B1164" s="272"/>
      <c r="C1164" s="203"/>
      <c r="D1164" s="203"/>
      <c r="E1164" s="204"/>
      <c r="F1164" s="198"/>
      <c r="G1164" s="198"/>
      <c r="H1164" s="198"/>
      <c r="I1164" s="198"/>
      <c r="J1164" s="117"/>
      <c r="K1164" s="113"/>
      <c r="L1164" s="113"/>
      <c r="M1164" s="113"/>
      <c r="N1164" s="113"/>
      <c r="O1164" s="113"/>
      <c r="P1164" s="205"/>
      <c r="Q1164" s="2">
        <f t="shared" si="251"/>
        <v>0</v>
      </c>
      <c r="R1164" s="2">
        <f>IF(D1164='User Input'!$C$1,1,0)</f>
        <v>0</v>
      </c>
      <c r="S1164" s="2">
        <f t="shared" si="255"/>
        <v>0</v>
      </c>
      <c r="T1164" s="2">
        <f t="shared" si="256"/>
        <v>0</v>
      </c>
      <c r="U1164" s="2">
        <f t="shared" si="252"/>
        <v>0</v>
      </c>
      <c r="V1164" s="2">
        <f t="shared" si="253"/>
        <v>0</v>
      </c>
      <c r="W1164" s="9">
        <f t="shared" si="254"/>
        <v>0</v>
      </c>
      <c r="X1164" s="221"/>
      <c r="Y1164" s="276"/>
      <c r="Z1164" s="207"/>
      <c r="AA1164" s="203"/>
      <c r="AB1164" s="206"/>
      <c r="AC1164" s="198"/>
      <c r="AD1164" s="198"/>
      <c r="AE1164" s="198"/>
      <c r="AF1164" s="198"/>
      <c r="AG1164" s="216"/>
      <c r="AH1164" s="199"/>
      <c r="AI1164" s="197"/>
      <c r="AJ1164" s="197"/>
      <c r="AK1164" s="113"/>
      <c r="AL1164" s="113"/>
      <c r="AM1164" s="113"/>
      <c r="AN1164" s="2">
        <f t="shared" si="257"/>
        <v>0</v>
      </c>
      <c r="AO1164" s="2">
        <f t="shared" si="258"/>
        <v>0</v>
      </c>
      <c r="AP1164" s="2">
        <f>IF(AA1164='User Input'!$C$1,1,0)</f>
        <v>0</v>
      </c>
      <c r="AQ1164" s="2">
        <f t="shared" si="246"/>
        <v>0</v>
      </c>
      <c r="AR1164" s="2">
        <f t="shared" si="247"/>
        <v>0</v>
      </c>
      <c r="AS1164" s="2">
        <f t="shared" si="248"/>
        <v>0</v>
      </c>
      <c r="AT1164" s="2">
        <f t="shared" si="249"/>
        <v>0</v>
      </c>
      <c r="AU1164" s="9">
        <f t="shared" si="250"/>
        <v>0</v>
      </c>
    </row>
    <row r="1165" spans="1:47" s="202" customFormat="1">
      <c r="A1165" s="272"/>
      <c r="B1165" s="272"/>
      <c r="C1165" s="203"/>
      <c r="D1165" s="203"/>
      <c r="E1165" s="204"/>
      <c r="F1165" s="198"/>
      <c r="G1165" s="198"/>
      <c r="H1165" s="198"/>
      <c r="I1165" s="198"/>
      <c r="J1165" s="117"/>
      <c r="K1165" s="113"/>
      <c r="L1165" s="113"/>
      <c r="M1165" s="113"/>
      <c r="N1165" s="113"/>
      <c r="O1165" s="113"/>
      <c r="P1165" s="205"/>
      <c r="Q1165" s="2">
        <f t="shared" si="251"/>
        <v>0</v>
      </c>
      <c r="R1165" s="2">
        <f>IF(D1165='User Input'!$C$1,1,0)</f>
        <v>0</v>
      </c>
      <c r="S1165" s="2">
        <f t="shared" si="255"/>
        <v>0</v>
      </c>
      <c r="T1165" s="2">
        <f t="shared" si="256"/>
        <v>0</v>
      </c>
      <c r="U1165" s="2">
        <f t="shared" si="252"/>
        <v>0</v>
      </c>
      <c r="V1165" s="2">
        <f t="shared" si="253"/>
        <v>0</v>
      </c>
      <c r="W1165" s="9">
        <f t="shared" si="254"/>
        <v>0</v>
      </c>
      <c r="X1165" s="221"/>
      <c r="Y1165" s="276"/>
      <c r="Z1165" s="207"/>
      <c r="AA1165" s="203"/>
      <c r="AB1165" s="206"/>
      <c r="AC1165" s="198"/>
      <c r="AD1165" s="198"/>
      <c r="AE1165" s="198"/>
      <c r="AF1165" s="198"/>
      <c r="AG1165" s="216"/>
      <c r="AH1165" s="199"/>
      <c r="AI1165" s="197"/>
      <c r="AJ1165" s="197"/>
      <c r="AK1165" s="113"/>
      <c r="AL1165" s="113"/>
      <c r="AM1165" s="113"/>
      <c r="AN1165" s="2">
        <f t="shared" si="257"/>
        <v>0</v>
      </c>
      <c r="AO1165" s="2">
        <f t="shared" si="258"/>
        <v>0</v>
      </c>
      <c r="AP1165" s="2">
        <f>IF(AA1165='User Input'!$C$1,1,0)</f>
        <v>0</v>
      </c>
      <c r="AQ1165" s="2">
        <f t="shared" si="246"/>
        <v>0</v>
      </c>
      <c r="AR1165" s="2">
        <f t="shared" si="247"/>
        <v>0</v>
      </c>
      <c r="AS1165" s="2">
        <f t="shared" si="248"/>
        <v>0</v>
      </c>
      <c r="AT1165" s="2">
        <f t="shared" si="249"/>
        <v>0</v>
      </c>
      <c r="AU1165" s="9">
        <f t="shared" si="250"/>
        <v>0</v>
      </c>
    </row>
    <row r="1166" spans="1:47" s="202" customFormat="1">
      <c r="A1166" s="272"/>
      <c r="B1166" s="272"/>
      <c r="C1166" s="203"/>
      <c r="D1166" s="203"/>
      <c r="E1166" s="204"/>
      <c r="F1166" s="198"/>
      <c r="G1166" s="198"/>
      <c r="H1166" s="198"/>
      <c r="I1166" s="198"/>
      <c r="J1166" s="117"/>
      <c r="K1166" s="113"/>
      <c r="L1166" s="113"/>
      <c r="M1166" s="113"/>
      <c r="N1166" s="113"/>
      <c r="O1166" s="113"/>
      <c r="P1166" s="205"/>
      <c r="Q1166" s="2">
        <f t="shared" si="251"/>
        <v>0</v>
      </c>
      <c r="R1166" s="2">
        <f>IF(D1166='User Input'!$C$1,1,0)</f>
        <v>0</v>
      </c>
      <c r="S1166" s="2">
        <f t="shared" si="255"/>
        <v>0</v>
      </c>
      <c r="T1166" s="2">
        <f t="shared" si="256"/>
        <v>0</v>
      </c>
      <c r="U1166" s="2">
        <f t="shared" si="252"/>
        <v>0</v>
      </c>
      <c r="V1166" s="2">
        <f t="shared" si="253"/>
        <v>0</v>
      </c>
      <c r="W1166" s="9">
        <f t="shared" si="254"/>
        <v>0</v>
      </c>
      <c r="X1166" s="221"/>
      <c r="Y1166" s="276"/>
      <c r="Z1166" s="207"/>
      <c r="AA1166" s="203"/>
      <c r="AB1166" s="206"/>
      <c r="AC1166" s="198"/>
      <c r="AD1166" s="198"/>
      <c r="AE1166" s="198"/>
      <c r="AF1166" s="198"/>
      <c r="AG1166" s="216"/>
      <c r="AH1166" s="199"/>
      <c r="AI1166" s="197"/>
      <c r="AJ1166" s="197"/>
      <c r="AK1166" s="113"/>
      <c r="AL1166" s="113"/>
      <c r="AM1166" s="113"/>
      <c r="AN1166" s="2">
        <f t="shared" si="257"/>
        <v>0</v>
      </c>
      <c r="AO1166" s="2">
        <f t="shared" si="258"/>
        <v>0</v>
      </c>
      <c r="AP1166" s="2">
        <f>IF(AA1166='User Input'!$C$1,1,0)</f>
        <v>0</v>
      </c>
      <c r="AQ1166" s="2">
        <f t="shared" si="246"/>
        <v>0</v>
      </c>
      <c r="AR1166" s="2">
        <f t="shared" si="247"/>
        <v>0</v>
      </c>
      <c r="AS1166" s="2">
        <f t="shared" si="248"/>
        <v>0</v>
      </c>
      <c r="AT1166" s="2">
        <f t="shared" si="249"/>
        <v>0</v>
      </c>
      <c r="AU1166" s="9">
        <f t="shared" si="250"/>
        <v>0</v>
      </c>
    </row>
    <row r="1167" spans="1:47" s="202" customFormat="1">
      <c r="A1167" s="272"/>
      <c r="B1167" s="272"/>
      <c r="C1167" s="203"/>
      <c r="D1167" s="203"/>
      <c r="E1167" s="204"/>
      <c r="F1167" s="198"/>
      <c r="G1167" s="198"/>
      <c r="H1167" s="198"/>
      <c r="I1167" s="198"/>
      <c r="J1167" s="117"/>
      <c r="K1167" s="113"/>
      <c r="L1167" s="113"/>
      <c r="M1167" s="113"/>
      <c r="N1167" s="113"/>
      <c r="O1167" s="113"/>
      <c r="P1167" s="205"/>
      <c r="Q1167" s="2">
        <f t="shared" si="251"/>
        <v>0</v>
      </c>
      <c r="R1167" s="2">
        <f>IF(D1167='User Input'!$C$1,1,0)</f>
        <v>0</v>
      </c>
      <c r="S1167" s="2">
        <f t="shared" si="255"/>
        <v>0</v>
      </c>
      <c r="T1167" s="2">
        <f t="shared" si="256"/>
        <v>0</v>
      </c>
      <c r="U1167" s="2">
        <f t="shared" si="252"/>
        <v>0</v>
      </c>
      <c r="V1167" s="2">
        <f t="shared" si="253"/>
        <v>0</v>
      </c>
      <c r="W1167" s="9">
        <f t="shared" si="254"/>
        <v>0</v>
      </c>
      <c r="X1167" s="221"/>
      <c r="Y1167" s="276"/>
      <c r="Z1167" s="207"/>
      <c r="AA1167" s="203"/>
      <c r="AB1167" s="206"/>
      <c r="AC1167" s="198"/>
      <c r="AD1167" s="198"/>
      <c r="AE1167" s="198"/>
      <c r="AF1167" s="198"/>
      <c r="AG1167" s="216"/>
      <c r="AH1167" s="199"/>
      <c r="AI1167" s="197"/>
      <c r="AJ1167" s="197"/>
      <c r="AK1167" s="113"/>
      <c r="AL1167" s="113"/>
      <c r="AM1167" s="113"/>
      <c r="AN1167" s="2">
        <f t="shared" si="257"/>
        <v>0</v>
      </c>
      <c r="AO1167" s="2">
        <f t="shared" si="258"/>
        <v>0</v>
      </c>
      <c r="AP1167" s="2">
        <f>IF(AA1167='User Input'!$C$1,1,0)</f>
        <v>0</v>
      </c>
      <c r="AQ1167" s="2">
        <f t="shared" si="246"/>
        <v>0</v>
      </c>
      <c r="AR1167" s="2">
        <f t="shared" si="247"/>
        <v>0</v>
      </c>
      <c r="AS1167" s="2">
        <f t="shared" si="248"/>
        <v>0</v>
      </c>
      <c r="AT1167" s="2">
        <f t="shared" si="249"/>
        <v>0</v>
      </c>
      <c r="AU1167" s="9">
        <f t="shared" si="250"/>
        <v>0</v>
      </c>
    </row>
    <row r="1168" spans="1:47" s="202" customFormat="1">
      <c r="A1168" s="272"/>
      <c r="B1168" s="272"/>
      <c r="C1168" s="203"/>
      <c r="D1168" s="203"/>
      <c r="E1168" s="204"/>
      <c r="F1168" s="198"/>
      <c r="G1168" s="198"/>
      <c r="H1168" s="198"/>
      <c r="I1168" s="198"/>
      <c r="J1168" s="117"/>
      <c r="K1168" s="113"/>
      <c r="L1168" s="113"/>
      <c r="M1168" s="113"/>
      <c r="N1168" s="113"/>
      <c r="O1168" s="113"/>
      <c r="P1168" s="205"/>
      <c r="Q1168" s="2">
        <f t="shared" si="251"/>
        <v>0</v>
      </c>
      <c r="R1168" s="2">
        <f>IF(D1168='User Input'!$C$1,1,0)</f>
        <v>0</v>
      </c>
      <c r="S1168" s="2">
        <f t="shared" si="255"/>
        <v>0</v>
      </c>
      <c r="T1168" s="2">
        <f t="shared" si="256"/>
        <v>0</v>
      </c>
      <c r="U1168" s="2">
        <f t="shared" si="252"/>
        <v>0</v>
      </c>
      <c r="V1168" s="2">
        <f t="shared" si="253"/>
        <v>0</v>
      </c>
      <c r="W1168" s="9">
        <f t="shared" si="254"/>
        <v>0</v>
      </c>
      <c r="X1168" s="221"/>
      <c r="Y1168" s="276"/>
      <c r="Z1168" s="207"/>
      <c r="AA1168" s="203"/>
      <c r="AB1168" s="206"/>
      <c r="AC1168" s="198"/>
      <c r="AD1168" s="198"/>
      <c r="AE1168" s="198"/>
      <c r="AF1168" s="198"/>
      <c r="AG1168" s="216"/>
      <c r="AH1168" s="199"/>
      <c r="AI1168" s="197"/>
      <c r="AJ1168" s="197"/>
      <c r="AK1168" s="113"/>
      <c r="AL1168" s="113"/>
      <c r="AM1168" s="113"/>
      <c r="AN1168" s="2">
        <f t="shared" si="257"/>
        <v>0</v>
      </c>
      <c r="AO1168" s="2">
        <f t="shared" si="258"/>
        <v>0</v>
      </c>
      <c r="AP1168" s="2">
        <f>IF(AA1168='User Input'!$C$1,1,0)</f>
        <v>0</v>
      </c>
      <c r="AQ1168" s="2">
        <f t="shared" si="246"/>
        <v>0</v>
      </c>
      <c r="AR1168" s="2">
        <f t="shared" si="247"/>
        <v>0</v>
      </c>
      <c r="AS1168" s="2">
        <f t="shared" si="248"/>
        <v>0</v>
      </c>
      <c r="AT1168" s="2">
        <f t="shared" si="249"/>
        <v>0</v>
      </c>
      <c r="AU1168" s="9">
        <f t="shared" si="250"/>
        <v>0</v>
      </c>
    </row>
    <row r="1169" spans="1:47" s="202" customFormat="1">
      <c r="A1169" s="272"/>
      <c r="B1169" s="272"/>
      <c r="C1169" s="203"/>
      <c r="D1169" s="203"/>
      <c r="E1169" s="204"/>
      <c r="F1169" s="198"/>
      <c r="G1169" s="198"/>
      <c r="H1169" s="198"/>
      <c r="I1169" s="198"/>
      <c r="J1169" s="117"/>
      <c r="K1169" s="113"/>
      <c r="L1169" s="113"/>
      <c r="M1169" s="113"/>
      <c r="N1169" s="113"/>
      <c r="O1169" s="113"/>
      <c r="P1169" s="205"/>
      <c r="Q1169" s="2">
        <f t="shared" si="251"/>
        <v>0</v>
      </c>
      <c r="R1169" s="2">
        <f>IF(D1169='User Input'!$C$1,1,0)</f>
        <v>0</v>
      </c>
      <c r="S1169" s="2">
        <f t="shared" si="255"/>
        <v>0</v>
      </c>
      <c r="T1169" s="2">
        <f t="shared" si="256"/>
        <v>0</v>
      </c>
      <c r="U1169" s="2">
        <f t="shared" si="252"/>
        <v>0</v>
      </c>
      <c r="V1169" s="2">
        <f t="shared" si="253"/>
        <v>0</v>
      </c>
      <c r="W1169" s="9">
        <f t="shared" si="254"/>
        <v>0</v>
      </c>
      <c r="X1169" s="221"/>
      <c r="Y1169" s="276"/>
      <c r="Z1169" s="207"/>
      <c r="AA1169" s="203"/>
      <c r="AB1169" s="206"/>
      <c r="AC1169" s="198"/>
      <c r="AD1169" s="198"/>
      <c r="AE1169" s="198"/>
      <c r="AF1169" s="198"/>
      <c r="AG1169" s="216"/>
      <c r="AH1169" s="199"/>
      <c r="AI1169" s="197"/>
      <c r="AJ1169" s="197"/>
      <c r="AK1169" s="113"/>
      <c r="AL1169" s="113"/>
      <c r="AM1169" s="113"/>
      <c r="AN1169" s="2">
        <f t="shared" si="257"/>
        <v>0</v>
      </c>
      <c r="AO1169" s="2">
        <f t="shared" si="258"/>
        <v>0</v>
      </c>
      <c r="AP1169" s="2">
        <f>IF(AA1169='User Input'!$C$1,1,0)</f>
        <v>0</v>
      </c>
      <c r="AQ1169" s="2">
        <f t="shared" si="246"/>
        <v>0</v>
      </c>
      <c r="AR1169" s="2">
        <f t="shared" si="247"/>
        <v>0</v>
      </c>
      <c r="AS1169" s="2">
        <f t="shared" si="248"/>
        <v>0</v>
      </c>
      <c r="AT1169" s="2">
        <f t="shared" si="249"/>
        <v>0</v>
      </c>
      <c r="AU1169" s="9">
        <f t="shared" si="250"/>
        <v>0</v>
      </c>
    </row>
    <row r="1170" spans="1:47" s="202" customFormat="1">
      <c r="A1170" s="272"/>
      <c r="B1170" s="272"/>
      <c r="C1170" s="203"/>
      <c r="D1170" s="203"/>
      <c r="E1170" s="204"/>
      <c r="F1170" s="198"/>
      <c r="G1170" s="198"/>
      <c r="H1170" s="198"/>
      <c r="I1170" s="198"/>
      <c r="J1170" s="117"/>
      <c r="K1170" s="113"/>
      <c r="L1170" s="113"/>
      <c r="M1170" s="113"/>
      <c r="N1170" s="113"/>
      <c r="O1170" s="113"/>
      <c r="P1170" s="205"/>
      <c r="Q1170" s="2">
        <f t="shared" si="251"/>
        <v>0</v>
      </c>
      <c r="R1170" s="2">
        <f>IF(D1170='User Input'!$C$1,1,0)</f>
        <v>0</v>
      </c>
      <c r="S1170" s="2">
        <f t="shared" si="255"/>
        <v>0</v>
      </c>
      <c r="T1170" s="2">
        <f t="shared" si="256"/>
        <v>0</v>
      </c>
      <c r="U1170" s="2">
        <f t="shared" si="252"/>
        <v>0</v>
      </c>
      <c r="V1170" s="2">
        <f t="shared" si="253"/>
        <v>0</v>
      </c>
      <c r="W1170" s="9">
        <f t="shared" si="254"/>
        <v>0</v>
      </c>
      <c r="X1170" s="221"/>
      <c r="Y1170" s="276"/>
      <c r="Z1170" s="207"/>
      <c r="AA1170" s="203"/>
      <c r="AB1170" s="206"/>
      <c r="AC1170" s="198"/>
      <c r="AD1170" s="198"/>
      <c r="AE1170" s="198"/>
      <c r="AF1170" s="198"/>
      <c r="AG1170" s="216"/>
      <c r="AH1170" s="199"/>
      <c r="AI1170" s="197"/>
      <c r="AJ1170" s="197"/>
      <c r="AK1170" s="113"/>
      <c r="AL1170" s="113"/>
      <c r="AM1170" s="113"/>
      <c r="AN1170" s="2">
        <f t="shared" si="257"/>
        <v>0</v>
      </c>
      <c r="AO1170" s="2">
        <f t="shared" si="258"/>
        <v>0</v>
      </c>
      <c r="AP1170" s="2">
        <f>IF(AA1170='User Input'!$C$1,1,0)</f>
        <v>0</v>
      </c>
      <c r="AQ1170" s="2">
        <f t="shared" si="246"/>
        <v>0</v>
      </c>
      <c r="AR1170" s="2">
        <f t="shared" si="247"/>
        <v>0</v>
      </c>
      <c r="AS1170" s="2">
        <f t="shared" si="248"/>
        <v>0</v>
      </c>
      <c r="AT1170" s="2">
        <f t="shared" si="249"/>
        <v>0</v>
      </c>
      <c r="AU1170" s="9">
        <f t="shared" si="250"/>
        <v>0</v>
      </c>
    </row>
    <row r="1171" spans="1:47" s="202" customFormat="1">
      <c r="A1171" s="272"/>
      <c r="B1171" s="272"/>
      <c r="C1171" s="203"/>
      <c r="D1171" s="203"/>
      <c r="E1171" s="204"/>
      <c r="F1171" s="198"/>
      <c r="G1171" s="198"/>
      <c r="H1171" s="198"/>
      <c r="I1171" s="198"/>
      <c r="J1171" s="117"/>
      <c r="K1171" s="113"/>
      <c r="L1171" s="113"/>
      <c r="M1171" s="113"/>
      <c r="N1171" s="113"/>
      <c r="O1171" s="113"/>
      <c r="P1171" s="205"/>
      <c r="Q1171" s="2">
        <f t="shared" si="251"/>
        <v>0</v>
      </c>
      <c r="R1171" s="2">
        <f>IF(D1171='User Input'!$C$1,1,0)</f>
        <v>0</v>
      </c>
      <c r="S1171" s="2">
        <f t="shared" si="255"/>
        <v>0</v>
      </c>
      <c r="T1171" s="2">
        <f t="shared" si="256"/>
        <v>0</v>
      </c>
      <c r="U1171" s="2">
        <f t="shared" si="252"/>
        <v>0</v>
      </c>
      <c r="V1171" s="2">
        <f t="shared" si="253"/>
        <v>0</v>
      </c>
      <c r="W1171" s="9">
        <f t="shared" si="254"/>
        <v>0</v>
      </c>
      <c r="X1171" s="221"/>
      <c r="Y1171" s="276"/>
      <c r="Z1171" s="207"/>
      <c r="AA1171" s="203"/>
      <c r="AB1171" s="206"/>
      <c r="AC1171" s="198"/>
      <c r="AD1171" s="198"/>
      <c r="AE1171" s="198"/>
      <c r="AF1171" s="198"/>
      <c r="AG1171" s="216"/>
      <c r="AH1171" s="199"/>
      <c r="AI1171" s="197"/>
      <c r="AJ1171" s="197"/>
      <c r="AK1171" s="113"/>
      <c r="AL1171" s="113"/>
      <c r="AM1171" s="113"/>
      <c r="AN1171" s="2">
        <f t="shared" si="257"/>
        <v>0</v>
      </c>
      <c r="AO1171" s="2">
        <f t="shared" si="258"/>
        <v>0</v>
      </c>
      <c r="AP1171" s="2">
        <f>IF(AA1171='User Input'!$C$1,1,0)</f>
        <v>0</v>
      </c>
      <c r="AQ1171" s="2">
        <f t="shared" si="246"/>
        <v>0</v>
      </c>
      <c r="AR1171" s="2">
        <f t="shared" si="247"/>
        <v>0</v>
      </c>
      <c r="AS1171" s="2">
        <f t="shared" si="248"/>
        <v>0</v>
      </c>
      <c r="AT1171" s="2">
        <f t="shared" si="249"/>
        <v>0</v>
      </c>
      <c r="AU1171" s="9">
        <f t="shared" si="250"/>
        <v>0</v>
      </c>
    </row>
    <row r="1172" spans="1:47" s="202" customFormat="1">
      <c r="A1172" s="272"/>
      <c r="B1172" s="272"/>
      <c r="C1172" s="203"/>
      <c r="D1172" s="203"/>
      <c r="E1172" s="204"/>
      <c r="F1172" s="198"/>
      <c r="G1172" s="198"/>
      <c r="H1172" s="198"/>
      <c r="I1172" s="198"/>
      <c r="J1172" s="117"/>
      <c r="K1172" s="113"/>
      <c r="L1172" s="113"/>
      <c r="M1172" s="113"/>
      <c r="N1172" s="113"/>
      <c r="O1172" s="113"/>
      <c r="P1172" s="205"/>
      <c r="Q1172" s="2">
        <f t="shared" si="251"/>
        <v>0</v>
      </c>
      <c r="R1172" s="2">
        <f>IF(D1172='User Input'!$C$1,1,0)</f>
        <v>0</v>
      </c>
      <c r="S1172" s="2">
        <f t="shared" si="255"/>
        <v>0</v>
      </c>
      <c r="T1172" s="2">
        <f t="shared" si="256"/>
        <v>0</v>
      </c>
      <c r="U1172" s="2">
        <f t="shared" si="252"/>
        <v>0</v>
      </c>
      <c r="V1172" s="2">
        <f t="shared" si="253"/>
        <v>0</v>
      </c>
      <c r="W1172" s="9">
        <f t="shared" si="254"/>
        <v>0</v>
      </c>
      <c r="X1172" s="221"/>
      <c r="Y1172" s="276"/>
      <c r="Z1172" s="207"/>
      <c r="AA1172" s="203"/>
      <c r="AB1172" s="206"/>
      <c r="AC1172" s="198"/>
      <c r="AD1172" s="198"/>
      <c r="AE1172" s="198"/>
      <c r="AF1172" s="198"/>
      <c r="AG1172" s="216"/>
      <c r="AH1172" s="199"/>
      <c r="AI1172" s="197"/>
      <c r="AJ1172" s="197"/>
      <c r="AK1172" s="113"/>
      <c r="AL1172" s="113"/>
      <c r="AM1172" s="113"/>
      <c r="AN1172" s="2">
        <f t="shared" si="257"/>
        <v>0</v>
      </c>
      <c r="AO1172" s="2">
        <f t="shared" si="258"/>
        <v>0</v>
      </c>
      <c r="AP1172" s="2">
        <f>IF(AA1172='User Input'!$C$1,1,0)</f>
        <v>0</v>
      </c>
      <c r="AQ1172" s="2">
        <f t="shared" si="246"/>
        <v>0</v>
      </c>
      <c r="AR1172" s="2">
        <f t="shared" si="247"/>
        <v>0</v>
      </c>
      <c r="AS1172" s="2">
        <f t="shared" si="248"/>
        <v>0</v>
      </c>
      <c r="AT1172" s="2">
        <f t="shared" si="249"/>
        <v>0</v>
      </c>
      <c r="AU1172" s="9">
        <f t="shared" si="250"/>
        <v>0</v>
      </c>
    </row>
    <row r="1173" spans="1:47" s="202" customFormat="1">
      <c r="A1173" s="272"/>
      <c r="B1173" s="272"/>
      <c r="C1173" s="203"/>
      <c r="D1173" s="203"/>
      <c r="E1173" s="204"/>
      <c r="F1173" s="198"/>
      <c r="G1173" s="198"/>
      <c r="H1173" s="198"/>
      <c r="I1173" s="198"/>
      <c r="J1173" s="117"/>
      <c r="K1173" s="113"/>
      <c r="L1173" s="113"/>
      <c r="M1173" s="113"/>
      <c r="N1173" s="113"/>
      <c r="O1173" s="113"/>
      <c r="P1173" s="205"/>
      <c r="Q1173" s="2">
        <f t="shared" si="251"/>
        <v>0</v>
      </c>
      <c r="R1173" s="2">
        <f>IF(D1173='User Input'!$C$1,1,0)</f>
        <v>0</v>
      </c>
      <c r="S1173" s="2">
        <f t="shared" si="255"/>
        <v>0</v>
      </c>
      <c r="T1173" s="2">
        <f t="shared" si="256"/>
        <v>0</v>
      </c>
      <c r="U1173" s="2">
        <f t="shared" si="252"/>
        <v>0</v>
      </c>
      <c r="V1173" s="2">
        <f t="shared" si="253"/>
        <v>0</v>
      </c>
      <c r="W1173" s="9">
        <f t="shared" si="254"/>
        <v>0</v>
      </c>
      <c r="X1173" s="221"/>
      <c r="Y1173" s="276"/>
      <c r="Z1173" s="207"/>
      <c r="AA1173" s="203"/>
      <c r="AB1173" s="206"/>
      <c r="AC1173" s="198"/>
      <c r="AD1173" s="198"/>
      <c r="AE1173" s="198"/>
      <c r="AF1173" s="198"/>
      <c r="AG1173" s="216"/>
      <c r="AH1173" s="199"/>
      <c r="AI1173" s="197"/>
      <c r="AJ1173" s="197"/>
      <c r="AK1173" s="113"/>
      <c r="AL1173" s="113"/>
      <c r="AM1173" s="113"/>
      <c r="AN1173" s="2">
        <f t="shared" si="257"/>
        <v>0</v>
      </c>
      <c r="AO1173" s="2">
        <f t="shared" si="258"/>
        <v>0</v>
      </c>
      <c r="AP1173" s="2">
        <f>IF(AA1173='User Input'!$C$1,1,0)</f>
        <v>0</v>
      </c>
      <c r="AQ1173" s="2">
        <f t="shared" si="246"/>
        <v>0</v>
      </c>
      <c r="AR1173" s="2">
        <f t="shared" si="247"/>
        <v>0</v>
      </c>
      <c r="AS1173" s="2">
        <f t="shared" si="248"/>
        <v>0</v>
      </c>
      <c r="AT1173" s="2">
        <f t="shared" si="249"/>
        <v>0</v>
      </c>
      <c r="AU1173" s="9">
        <f t="shared" si="250"/>
        <v>0</v>
      </c>
    </row>
    <row r="1174" spans="1:47" s="202" customFormat="1">
      <c r="A1174" s="272"/>
      <c r="B1174" s="272"/>
      <c r="C1174" s="203"/>
      <c r="D1174" s="203"/>
      <c r="E1174" s="204"/>
      <c r="F1174" s="198"/>
      <c r="G1174" s="198"/>
      <c r="H1174" s="198"/>
      <c r="I1174" s="198"/>
      <c r="J1174" s="117"/>
      <c r="K1174" s="113"/>
      <c r="L1174" s="113"/>
      <c r="M1174" s="113"/>
      <c r="N1174" s="113"/>
      <c r="O1174" s="113"/>
      <c r="P1174" s="205"/>
      <c r="Q1174" s="2">
        <f t="shared" si="251"/>
        <v>0</v>
      </c>
      <c r="R1174" s="2">
        <f>IF(D1174='User Input'!$C$1,1,0)</f>
        <v>0</v>
      </c>
      <c r="S1174" s="2">
        <f t="shared" si="255"/>
        <v>0</v>
      </c>
      <c r="T1174" s="2">
        <f t="shared" si="256"/>
        <v>0</v>
      </c>
      <c r="U1174" s="2">
        <f t="shared" si="252"/>
        <v>0</v>
      </c>
      <c r="V1174" s="2">
        <f t="shared" si="253"/>
        <v>0</v>
      </c>
      <c r="W1174" s="9">
        <f t="shared" si="254"/>
        <v>0</v>
      </c>
      <c r="X1174" s="221"/>
      <c r="Y1174" s="276"/>
      <c r="Z1174" s="207"/>
      <c r="AA1174" s="203"/>
      <c r="AB1174" s="206"/>
      <c r="AC1174" s="198"/>
      <c r="AD1174" s="198"/>
      <c r="AE1174" s="198"/>
      <c r="AF1174" s="198"/>
      <c r="AG1174" s="216"/>
      <c r="AH1174" s="199"/>
      <c r="AI1174" s="197"/>
      <c r="AJ1174" s="197"/>
      <c r="AK1174" s="113"/>
      <c r="AL1174" s="113"/>
      <c r="AM1174" s="113"/>
      <c r="AN1174" s="2">
        <f t="shared" si="257"/>
        <v>0</v>
      </c>
      <c r="AO1174" s="2">
        <f t="shared" si="258"/>
        <v>0</v>
      </c>
      <c r="AP1174" s="2">
        <f>IF(AA1174='User Input'!$C$1,1,0)</f>
        <v>0</v>
      </c>
      <c r="AQ1174" s="2">
        <f t="shared" si="246"/>
        <v>0</v>
      </c>
      <c r="AR1174" s="2">
        <f t="shared" si="247"/>
        <v>0</v>
      </c>
      <c r="AS1174" s="2">
        <f t="shared" si="248"/>
        <v>0</v>
      </c>
      <c r="AT1174" s="2">
        <f t="shared" si="249"/>
        <v>0</v>
      </c>
      <c r="AU1174" s="9">
        <f t="shared" si="250"/>
        <v>0</v>
      </c>
    </row>
    <row r="1175" spans="1:47" s="202" customFormat="1">
      <c r="A1175" s="272"/>
      <c r="B1175" s="272"/>
      <c r="C1175" s="203"/>
      <c r="D1175" s="203"/>
      <c r="E1175" s="204"/>
      <c r="F1175" s="198"/>
      <c r="G1175" s="198"/>
      <c r="H1175" s="198"/>
      <c r="I1175" s="198"/>
      <c r="J1175" s="117"/>
      <c r="K1175" s="113"/>
      <c r="L1175" s="113"/>
      <c r="M1175" s="113"/>
      <c r="N1175" s="113"/>
      <c r="O1175" s="113"/>
      <c r="P1175" s="205"/>
      <c r="Q1175" s="2">
        <f t="shared" si="251"/>
        <v>0</v>
      </c>
      <c r="R1175" s="2">
        <f>IF(D1175='User Input'!$C$1,1,0)</f>
        <v>0</v>
      </c>
      <c r="S1175" s="2">
        <f t="shared" si="255"/>
        <v>0</v>
      </c>
      <c r="T1175" s="2">
        <f t="shared" si="256"/>
        <v>0</v>
      </c>
      <c r="U1175" s="2">
        <f t="shared" si="252"/>
        <v>0</v>
      </c>
      <c r="V1175" s="2">
        <f t="shared" si="253"/>
        <v>0</v>
      </c>
      <c r="W1175" s="9">
        <f t="shared" si="254"/>
        <v>0</v>
      </c>
      <c r="X1175" s="221"/>
      <c r="Y1175" s="276"/>
      <c r="Z1175" s="207"/>
      <c r="AA1175" s="203"/>
      <c r="AB1175" s="206"/>
      <c r="AC1175" s="198"/>
      <c r="AD1175" s="198"/>
      <c r="AE1175" s="198"/>
      <c r="AF1175" s="198"/>
      <c r="AG1175" s="216"/>
      <c r="AH1175" s="199"/>
      <c r="AI1175" s="197"/>
      <c r="AJ1175" s="197"/>
      <c r="AK1175" s="113"/>
      <c r="AL1175" s="113"/>
      <c r="AM1175" s="113"/>
      <c r="AN1175" s="2">
        <f t="shared" si="257"/>
        <v>0</v>
      </c>
      <c r="AO1175" s="2">
        <f t="shared" si="258"/>
        <v>0</v>
      </c>
      <c r="AP1175" s="2">
        <f>IF(AA1175='User Input'!$C$1,1,0)</f>
        <v>0</v>
      </c>
      <c r="AQ1175" s="2">
        <f t="shared" si="246"/>
        <v>0</v>
      </c>
      <c r="AR1175" s="2">
        <f t="shared" si="247"/>
        <v>0</v>
      </c>
      <c r="AS1175" s="2">
        <f t="shared" si="248"/>
        <v>0</v>
      </c>
      <c r="AT1175" s="2">
        <f t="shared" si="249"/>
        <v>0</v>
      </c>
      <c r="AU1175" s="9">
        <f t="shared" si="250"/>
        <v>0</v>
      </c>
    </row>
    <row r="1176" spans="1:47" s="202" customFormat="1">
      <c r="A1176" s="272"/>
      <c r="B1176" s="272"/>
      <c r="C1176" s="203"/>
      <c r="D1176" s="203"/>
      <c r="E1176" s="204"/>
      <c r="F1176" s="198"/>
      <c r="G1176" s="198"/>
      <c r="H1176" s="198"/>
      <c r="I1176" s="198"/>
      <c r="J1176" s="117"/>
      <c r="K1176" s="113"/>
      <c r="L1176" s="113"/>
      <c r="M1176" s="113"/>
      <c r="N1176" s="113"/>
      <c r="O1176" s="113"/>
      <c r="P1176" s="205"/>
      <c r="Q1176" s="2">
        <f t="shared" si="251"/>
        <v>0</v>
      </c>
      <c r="R1176" s="2">
        <f>IF(D1176='User Input'!$C$1,1,0)</f>
        <v>0</v>
      </c>
      <c r="S1176" s="2">
        <f t="shared" si="255"/>
        <v>0</v>
      </c>
      <c r="T1176" s="2">
        <f t="shared" si="256"/>
        <v>0</v>
      </c>
      <c r="U1176" s="2">
        <f t="shared" si="252"/>
        <v>0</v>
      </c>
      <c r="V1176" s="2">
        <f t="shared" si="253"/>
        <v>0</v>
      </c>
      <c r="W1176" s="9">
        <f t="shared" si="254"/>
        <v>0</v>
      </c>
      <c r="X1176" s="221"/>
      <c r="Y1176" s="276"/>
      <c r="Z1176" s="207"/>
      <c r="AA1176" s="203"/>
      <c r="AB1176" s="206"/>
      <c r="AC1176" s="198"/>
      <c r="AD1176" s="198"/>
      <c r="AE1176" s="198"/>
      <c r="AF1176" s="198"/>
      <c r="AG1176" s="216"/>
      <c r="AH1176" s="199"/>
      <c r="AI1176" s="197"/>
      <c r="AJ1176" s="197"/>
      <c r="AK1176" s="113"/>
      <c r="AL1176" s="113"/>
      <c r="AM1176" s="113"/>
      <c r="AN1176" s="2">
        <f t="shared" si="257"/>
        <v>0</v>
      </c>
      <c r="AO1176" s="2">
        <f t="shared" si="258"/>
        <v>0</v>
      </c>
      <c r="AP1176" s="2">
        <f>IF(AA1176='User Input'!$C$1,1,0)</f>
        <v>0</v>
      </c>
      <c r="AQ1176" s="2">
        <f t="shared" si="246"/>
        <v>0</v>
      </c>
      <c r="AR1176" s="2">
        <f t="shared" si="247"/>
        <v>0</v>
      </c>
      <c r="AS1176" s="2">
        <f t="shared" si="248"/>
        <v>0</v>
      </c>
      <c r="AT1176" s="2">
        <f t="shared" si="249"/>
        <v>0</v>
      </c>
      <c r="AU1176" s="9">
        <f t="shared" si="250"/>
        <v>0</v>
      </c>
    </row>
    <row r="1177" spans="1:47" s="202" customFormat="1">
      <c r="A1177" s="272"/>
      <c r="B1177" s="272"/>
      <c r="C1177" s="203"/>
      <c r="D1177" s="203"/>
      <c r="E1177" s="204"/>
      <c r="F1177" s="198"/>
      <c r="G1177" s="198"/>
      <c r="H1177" s="198"/>
      <c r="I1177" s="198"/>
      <c r="J1177" s="117"/>
      <c r="K1177" s="113"/>
      <c r="L1177" s="113"/>
      <c r="M1177" s="113"/>
      <c r="N1177" s="113"/>
      <c r="O1177" s="113"/>
      <c r="P1177" s="205"/>
      <c r="Q1177" s="2">
        <f t="shared" si="251"/>
        <v>0</v>
      </c>
      <c r="R1177" s="2">
        <f>IF(D1177='User Input'!$C$1,1,0)</f>
        <v>0</v>
      </c>
      <c r="S1177" s="2">
        <f t="shared" si="255"/>
        <v>0</v>
      </c>
      <c r="T1177" s="2">
        <f t="shared" si="256"/>
        <v>0</v>
      </c>
      <c r="U1177" s="2">
        <f t="shared" si="252"/>
        <v>0</v>
      </c>
      <c r="V1177" s="2">
        <f t="shared" si="253"/>
        <v>0</v>
      </c>
      <c r="W1177" s="9">
        <f t="shared" si="254"/>
        <v>0</v>
      </c>
      <c r="X1177" s="221"/>
      <c r="Y1177" s="276"/>
      <c r="Z1177" s="207"/>
      <c r="AA1177" s="203"/>
      <c r="AB1177" s="206"/>
      <c r="AC1177" s="198"/>
      <c r="AD1177" s="198"/>
      <c r="AE1177" s="198"/>
      <c r="AF1177" s="198"/>
      <c r="AG1177" s="216"/>
      <c r="AH1177" s="199"/>
      <c r="AI1177" s="197"/>
      <c r="AJ1177" s="197"/>
      <c r="AK1177" s="113"/>
      <c r="AL1177" s="113"/>
      <c r="AM1177" s="113"/>
      <c r="AN1177" s="2">
        <f t="shared" si="257"/>
        <v>0</v>
      </c>
      <c r="AO1177" s="2">
        <f t="shared" si="258"/>
        <v>0</v>
      </c>
      <c r="AP1177" s="2">
        <f>IF(AA1177='User Input'!$C$1,1,0)</f>
        <v>0</v>
      </c>
      <c r="AQ1177" s="2">
        <f t="shared" si="246"/>
        <v>0</v>
      </c>
      <c r="AR1177" s="2">
        <f t="shared" si="247"/>
        <v>0</v>
      </c>
      <c r="AS1177" s="2">
        <f t="shared" si="248"/>
        <v>0</v>
      </c>
      <c r="AT1177" s="2">
        <f t="shared" si="249"/>
        <v>0</v>
      </c>
      <c r="AU1177" s="9">
        <f t="shared" si="250"/>
        <v>0</v>
      </c>
    </row>
    <row r="1178" spans="1:47" s="202" customFormat="1">
      <c r="A1178" s="272"/>
      <c r="B1178" s="272"/>
      <c r="C1178" s="203"/>
      <c r="D1178" s="203"/>
      <c r="E1178" s="204"/>
      <c r="F1178" s="198"/>
      <c r="G1178" s="198"/>
      <c r="H1178" s="198"/>
      <c r="I1178" s="198"/>
      <c r="J1178" s="117"/>
      <c r="K1178" s="113"/>
      <c r="L1178" s="113"/>
      <c r="M1178" s="113"/>
      <c r="N1178" s="113"/>
      <c r="O1178" s="113"/>
      <c r="P1178" s="205"/>
      <c r="Q1178" s="2">
        <f t="shared" si="251"/>
        <v>0</v>
      </c>
      <c r="R1178" s="2">
        <f>IF(D1178='User Input'!$C$1,1,0)</f>
        <v>0</v>
      </c>
      <c r="S1178" s="2">
        <f t="shared" si="255"/>
        <v>0</v>
      </c>
      <c r="T1178" s="2">
        <f t="shared" si="256"/>
        <v>0</v>
      </c>
      <c r="U1178" s="2">
        <f t="shared" si="252"/>
        <v>0</v>
      </c>
      <c r="V1178" s="2">
        <f t="shared" si="253"/>
        <v>0</v>
      </c>
      <c r="W1178" s="9">
        <f t="shared" si="254"/>
        <v>0</v>
      </c>
      <c r="X1178" s="221"/>
      <c r="Y1178" s="276"/>
      <c r="Z1178" s="207"/>
      <c r="AA1178" s="203"/>
      <c r="AB1178" s="206"/>
      <c r="AC1178" s="198"/>
      <c r="AD1178" s="198"/>
      <c r="AE1178" s="198"/>
      <c r="AF1178" s="198"/>
      <c r="AG1178" s="216"/>
      <c r="AH1178" s="199"/>
      <c r="AI1178" s="197"/>
      <c r="AJ1178" s="197"/>
      <c r="AK1178" s="113"/>
      <c r="AL1178" s="113"/>
      <c r="AM1178" s="113"/>
      <c r="AN1178" s="2">
        <f t="shared" si="257"/>
        <v>0</v>
      </c>
      <c r="AO1178" s="2">
        <f t="shared" si="258"/>
        <v>0</v>
      </c>
      <c r="AP1178" s="2">
        <f>IF(AA1178='User Input'!$C$1,1,0)</f>
        <v>0</v>
      </c>
      <c r="AQ1178" s="2">
        <f t="shared" si="246"/>
        <v>0</v>
      </c>
      <c r="AR1178" s="2">
        <f t="shared" si="247"/>
        <v>0</v>
      </c>
      <c r="AS1178" s="2">
        <f t="shared" si="248"/>
        <v>0</v>
      </c>
      <c r="AT1178" s="2">
        <f t="shared" si="249"/>
        <v>0</v>
      </c>
      <c r="AU1178" s="9">
        <f t="shared" si="250"/>
        <v>0</v>
      </c>
    </row>
    <row r="1179" spans="1:47" s="202" customFormat="1">
      <c r="A1179" s="272"/>
      <c r="B1179" s="272"/>
      <c r="C1179" s="203"/>
      <c r="D1179" s="203"/>
      <c r="E1179" s="204"/>
      <c r="F1179" s="198"/>
      <c r="G1179" s="198"/>
      <c r="H1179" s="198"/>
      <c r="I1179" s="198"/>
      <c r="J1179" s="117"/>
      <c r="K1179" s="113"/>
      <c r="L1179" s="113"/>
      <c r="M1179" s="113"/>
      <c r="N1179" s="113"/>
      <c r="O1179" s="113"/>
      <c r="P1179" s="205"/>
      <c r="Q1179" s="2">
        <f t="shared" si="251"/>
        <v>0</v>
      </c>
      <c r="R1179" s="2">
        <f>IF(D1179='User Input'!$C$1,1,0)</f>
        <v>0</v>
      </c>
      <c r="S1179" s="2">
        <f t="shared" si="255"/>
        <v>0</v>
      </c>
      <c r="T1179" s="2">
        <f t="shared" si="256"/>
        <v>0</v>
      </c>
      <c r="U1179" s="2">
        <f t="shared" si="252"/>
        <v>0</v>
      </c>
      <c r="V1179" s="2">
        <f t="shared" si="253"/>
        <v>0</v>
      </c>
      <c r="W1179" s="9">
        <f t="shared" si="254"/>
        <v>0</v>
      </c>
      <c r="X1179" s="221"/>
      <c r="Y1179" s="276"/>
      <c r="Z1179" s="207"/>
      <c r="AA1179" s="203"/>
      <c r="AB1179" s="206"/>
      <c r="AC1179" s="198"/>
      <c r="AD1179" s="198"/>
      <c r="AE1179" s="198"/>
      <c r="AF1179" s="198"/>
      <c r="AG1179" s="216"/>
      <c r="AH1179" s="199"/>
      <c r="AI1179" s="197"/>
      <c r="AJ1179" s="197"/>
      <c r="AK1179" s="113"/>
      <c r="AL1179" s="113"/>
      <c r="AM1179" s="113"/>
      <c r="AN1179" s="2">
        <f t="shared" si="257"/>
        <v>0</v>
      </c>
      <c r="AO1179" s="2">
        <f t="shared" si="258"/>
        <v>0</v>
      </c>
      <c r="AP1179" s="2">
        <f>IF(AA1179='User Input'!$C$1,1,0)</f>
        <v>0</v>
      </c>
      <c r="AQ1179" s="2">
        <f t="shared" si="246"/>
        <v>0</v>
      </c>
      <c r="AR1179" s="2">
        <f t="shared" si="247"/>
        <v>0</v>
      </c>
      <c r="AS1179" s="2">
        <f t="shared" si="248"/>
        <v>0</v>
      </c>
      <c r="AT1179" s="2">
        <f t="shared" si="249"/>
        <v>0</v>
      </c>
      <c r="AU1179" s="9">
        <f t="shared" si="250"/>
        <v>0</v>
      </c>
    </row>
    <row r="1180" spans="1:47" s="202" customFormat="1">
      <c r="A1180" s="272"/>
      <c r="B1180" s="272"/>
      <c r="C1180" s="203"/>
      <c r="D1180" s="203"/>
      <c r="E1180" s="204"/>
      <c r="F1180" s="198"/>
      <c r="G1180" s="198"/>
      <c r="H1180" s="198"/>
      <c r="I1180" s="198"/>
      <c r="J1180" s="117"/>
      <c r="K1180" s="113"/>
      <c r="L1180" s="113"/>
      <c r="M1180" s="113"/>
      <c r="N1180" s="113"/>
      <c r="O1180" s="113"/>
      <c r="P1180" s="205"/>
      <c r="Q1180" s="2">
        <f t="shared" si="251"/>
        <v>0</v>
      </c>
      <c r="R1180" s="2">
        <f>IF(D1180='User Input'!$C$1,1,0)</f>
        <v>0</v>
      </c>
      <c r="S1180" s="2">
        <f t="shared" si="255"/>
        <v>0</v>
      </c>
      <c r="T1180" s="2">
        <f t="shared" si="256"/>
        <v>0</v>
      </c>
      <c r="U1180" s="2">
        <f t="shared" si="252"/>
        <v>0</v>
      </c>
      <c r="V1180" s="2">
        <f t="shared" si="253"/>
        <v>0</v>
      </c>
      <c r="W1180" s="9">
        <f t="shared" si="254"/>
        <v>0</v>
      </c>
      <c r="X1180" s="221"/>
      <c r="Y1180" s="276"/>
      <c r="Z1180" s="207"/>
      <c r="AA1180" s="203"/>
      <c r="AB1180" s="206"/>
      <c r="AC1180" s="198"/>
      <c r="AD1180" s="198"/>
      <c r="AE1180" s="198"/>
      <c r="AF1180" s="198"/>
      <c r="AG1180" s="216"/>
      <c r="AH1180" s="199"/>
      <c r="AI1180" s="197"/>
      <c r="AJ1180" s="197"/>
      <c r="AK1180" s="113"/>
      <c r="AL1180" s="113"/>
      <c r="AM1180" s="113"/>
      <c r="AN1180" s="2">
        <f t="shared" si="257"/>
        <v>0</v>
      </c>
      <c r="AO1180" s="2">
        <f t="shared" si="258"/>
        <v>0</v>
      </c>
      <c r="AP1180" s="2">
        <f>IF(AA1180='User Input'!$C$1,1,0)</f>
        <v>0</v>
      </c>
      <c r="AQ1180" s="2">
        <f t="shared" si="246"/>
        <v>0</v>
      </c>
      <c r="AR1180" s="2">
        <f t="shared" si="247"/>
        <v>0</v>
      </c>
      <c r="AS1180" s="2">
        <f t="shared" si="248"/>
        <v>0</v>
      </c>
      <c r="AT1180" s="2">
        <f t="shared" si="249"/>
        <v>0</v>
      </c>
      <c r="AU1180" s="9">
        <f t="shared" si="250"/>
        <v>0</v>
      </c>
    </row>
    <row r="1181" spans="1:47" s="202" customFormat="1">
      <c r="A1181" s="272"/>
      <c r="B1181" s="272"/>
      <c r="C1181" s="203"/>
      <c r="D1181" s="203"/>
      <c r="E1181" s="204"/>
      <c r="F1181" s="198"/>
      <c r="G1181" s="198"/>
      <c r="H1181" s="198"/>
      <c r="I1181" s="198"/>
      <c r="J1181" s="117"/>
      <c r="K1181" s="113"/>
      <c r="L1181" s="113"/>
      <c r="M1181" s="113"/>
      <c r="N1181" s="113"/>
      <c r="O1181" s="113"/>
      <c r="P1181" s="205"/>
      <c r="Q1181" s="2">
        <f t="shared" si="251"/>
        <v>0</v>
      </c>
      <c r="R1181" s="2">
        <f>IF(D1181='User Input'!$C$1,1,0)</f>
        <v>0</v>
      </c>
      <c r="S1181" s="2">
        <f t="shared" si="255"/>
        <v>0</v>
      </c>
      <c r="T1181" s="2">
        <f t="shared" si="256"/>
        <v>0</v>
      </c>
      <c r="U1181" s="2">
        <f t="shared" si="252"/>
        <v>0</v>
      </c>
      <c r="V1181" s="2">
        <f t="shared" si="253"/>
        <v>0</v>
      </c>
      <c r="W1181" s="9">
        <f t="shared" si="254"/>
        <v>0</v>
      </c>
      <c r="X1181" s="221"/>
      <c r="Y1181" s="276"/>
      <c r="Z1181" s="207"/>
      <c r="AA1181" s="203"/>
      <c r="AB1181" s="206"/>
      <c r="AC1181" s="198"/>
      <c r="AD1181" s="198"/>
      <c r="AE1181" s="198"/>
      <c r="AF1181" s="198"/>
      <c r="AG1181" s="216"/>
      <c r="AH1181" s="199"/>
      <c r="AI1181" s="197"/>
      <c r="AJ1181" s="197"/>
      <c r="AK1181" s="113"/>
      <c r="AL1181" s="113"/>
      <c r="AM1181" s="113"/>
      <c r="AN1181" s="2">
        <f t="shared" si="257"/>
        <v>0</v>
      </c>
      <c r="AO1181" s="2">
        <f t="shared" si="258"/>
        <v>0</v>
      </c>
      <c r="AP1181" s="2">
        <f>IF(AA1181='User Input'!$C$1,1,0)</f>
        <v>0</v>
      </c>
      <c r="AQ1181" s="2">
        <f t="shared" si="246"/>
        <v>0</v>
      </c>
      <c r="AR1181" s="2">
        <f t="shared" si="247"/>
        <v>0</v>
      </c>
      <c r="AS1181" s="2">
        <f t="shared" si="248"/>
        <v>0</v>
      </c>
      <c r="AT1181" s="2">
        <f t="shared" si="249"/>
        <v>0</v>
      </c>
      <c r="AU1181" s="9">
        <f t="shared" si="250"/>
        <v>0</v>
      </c>
    </row>
    <row r="1182" spans="1:47" s="202" customFormat="1">
      <c r="A1182" s="272"/>
      <c r="B1182" s="272"/>
      <c r="C1182" s="203"/>
      <c r="D1182" s="203"/>
      <c r="E1182" s="204"/>
      <c r="F1182" s="198"/>
      <c r="G1182" s="198"/>
      <c r="H1182" s="198"/>
      <c r="I1182" s="198"/>
      <c r="J1182" s="117"/>
      <c r="K1182" s="113"/>
      <c r="L1182" s="113"/>
      <c r="M1182" s="113"/>
      <c r="N1182" s="113"/>
      <c r="O1182" s="113"/>
      <c r="P1182" s="205"/>
      <c r="Q1182" s="2">
        <f t="shared" si="251"/>
        <v>0</v>
      </c>
      <c r="R1182" s="2">
        <f>IF(D1182='User Input'!$C$1,1,0)</f>
        <v>0</v>
      </c>
      <c r="S1182" s="2">
        <f t="shared" si="255"/>
        <v>0</v>
      </c>
      <c r="T1182" s="2">
        <f t="shared" si="256"/>
        <v>0</v>
      </c>
      <c r="U1182" s="2">
        <f t="shared" si="252"/>
        <v>0</v>
      </c>
      <c r="V1182" s="2">
        <f t="shared" si="253"/>
        <v>0</v>
      </c>
      <c r="W1182" s="9">
        <f t="shared" si="254"/>
        <v>0</v>
      </c>
      <c r="X1182" s="221"/>
      <c r="Y1182" s="276"/>
      <c r="Z1182" s="207"/>
      <c r="AA1182" s="203"/>
      <c r="AB1182" s="206"/>
      <c r="AC1182" s="198"/>
      <c r="AD1182" s="198"/>
      <c r="AE1182" s="198"/>
      <c r="AF1182" s="198"/>
      <c r="AG1182" s="216"/>
      <c r="AH1182" s="199"/>
      <c r="AI1182" s="197"/>
      <c r="AJ1182" s="197"/>
      <c r="AK1182" s="113"/>
      <c r="AL1182" s="113"/>
      <c r="AM1182" s="113"/>
      <c r="AN1182" s="2">
        <f t="shared" si="257"/>
        <v>0</v>
      </c>
      <c r="AO1182" s="2">
        <f t="shared" si="258"/>
        <v>0</v>
      </c>
      <c r="AP1182" s="2">
        <f>IF(AA1182='User Input'!$C$1,1,0)</f>
        <v>0</v>
      </c>
      <c r="AQ1182" s="2">
        <f t="shared" si="246"/>
        <v>0</v>
      </c>
      <c r="AR1182" s="2">
        <f t="shared" si="247"/>
        <v>0</v>
      </c>
      <c r="AS1182" s="2">
        <f t="shared" si="248"/>
        <v>0</v>
      </c>
      <c r="AT1182" s="2">
        <f t="shared" si="249"/>
        <v>0</v>
      </c>
      <c r="AU1182" s="9">
        <f t="shared" si="250"/>
        <v>0</v>
      </c>
    </row>
    <row r="1183" spans="1:47" s="202" customFormat="1">
      <c r="A1183" s="272"/>
      <c r="B1183" s="272"/>
      <c r="C1183" s="203"/>
      <c r="D1183" s="203"/>
      <c r="E1183" s="204"/>
      <c r="F1183" s="198"/>
      <c r="G1183" s="198"/>
      <c r="H1183" s="198"/>
      <c r="I1183" s="198"/>
      <c r="J1183" s="117"/>
      <c r="K1183" s="113"/>
      <c r="L1183" s="113"/>
      <c r="M1183" s="113"/>
      <c r="N1183" s="113"/>
      <c r="O1183" s="113"/>
      <c r="P1183" s="205"/>
      <c r="Q1183" s="2">
        <f t="shared" si="251"/>
        <v>0</v>
      </c>
      <c r="R1183" s="2">
        <f>IF(D1183='User Input'!$C$1,1,0)</f>
        <v>0</v>
      </c>
      <c r="S1183" s="2">
        <f t="shared" si="255"/>
        <v>0</v>
      </c>
      <c r="T1183" s="2">
        <f t="shared" si="256"/>
        <v>0</v>
      </c>
      <c r="U1183" s="2">
        <f t="shared" si="252"/>
        <v>0</v>
      </c>
      <c r="V1183" s="2">
        <f t="shared" si="253"/>
        <v>0</v>
      </c>
      <c r="W1183" s="9">
        <f t="shared" si="254"/>
        <v>0</v>
      </c>
      <c r="X1183" s="221"/>
      <c r="Y1183" s="276"/>
      <c r="Z1183" s="207"/>
      <c r="AA1183" s="203"/>
      <c r="AB1183" s="206"/>
      <c r="AC1183" s="198"/>
      <c r="AD1183" s="198"/>
      <c r="AE1183" s="198"/>
      <c r="AF1183" s="198"/>
      <c r="AG1183" s="216"/>
      <c r="AH1183" s="199"/>
      <c r="AI1183" s="197"/>
      <c r="AJ1183" s="197"/>
      <c r="AK1183" s="113"/>
      <c r="AL1183" s="113"/>
      <c r="AM1183" s="113"/>
      <c r="AN1183" s="2">
        <f t="shared" si="257"/>
        <v>0</v>
      </c>
      <c r="AO1183" s="2">
        <f t="shared" si="258"/>
        <v>0</v>
      </c>
      <c r="AP1183" s="2">
        <f>IF(AA1183='User Input'!$C$1,1,0)</f>
        <v>0</v>
      </c>
      <c r="AQ1183" s="2">
        <f t="shared" si="246"/>
        <v>0</v>
      </c>
      <c r="AR1183" s="2">
        <f t="shared" si="247"/>
        <v>0</v>
      </c>
      <c r="AS1183" s="2">
        <f t="shared" si="248"/>
        <v>0</v>
      </c>
      <c r="AT1183" s="2">
        <f t="shared" si="249"/>
        <v>0</v>
      </c>
      <c r="AU1183" s="9">
        <f t="shared" si="250"/>
        <v>0</v>
      </c>
    </row>
    <row r="1184" spans="1:47" s="202" customFormat="1">
      <c r="A1184" s="272"/>
      <c r="B1184" s="272"/>
      <c r="C1184" s="203"/>
      <c r="D1184" s="203"/>
      <c r="E1184" s="204"/>
      <c r="F1184" s="198"/>
      <c r="G1184" s="198"/>
      <c r="H1184" s="198"/>
      <c r="I1184" s="198"/>
      <c r="J1184" s="117"/>
      <c r="K1184" s="113"/>
      <c r="L1184" s="113"/>
      <c r="M1184" s="113"/>
      <c r="N1184" s="113"/>
      <c r="O1184" s="113"/>
      <c r="P1184" s="205"/>
      <c r="Q1184" s="2">
        <f t="shared" si="251"/>
        <v>0</v>
      </c>
      <c r="R1184" s="2">
        <f>IF(D1184='User Input'!$C$1,1,0)</f>
        <v>0</v>
      </c>
      <c r="S1184" s="2">
        <f t="shared" si="255"/>
        <v>0</v>
      </c>
      <c r="T1184" s="2">
        <f t="shared" si="256"/>
        <v>0</v>
      </c>
      <c r="U1184" s="2">
        <f t="shared" si="252"/>
        <v>0</v>
      </c>
      <c r="V1184" s="2">
        <f t="shared" si="253"/>
        <v>0</v>
      </c>
      <c r="W1184" s="9">
        <f t="shared" si="254"/>
        <v>0</v>
      </c>
      <c r="X1184" s="221"/>
      <c r="Y1184" s="276"/>
      <c r="Z1184" s="207"/>
      <c r="AA1184" s="203"/>
      <c r="AB1184" s="206"/>
      <c r="AC1184" s="198"/>
      <c r="AD1184" s="198"/>
      <c r="AE1184" s="198"/>
      <c r="AF1184" s="198"/>
      <c r="AG1184" s="216"/>
      <c r="AH1184" s="199"/>
      <c r="AI1184" s="197"/>
      <c r="AJ1184" s="197"/>
      <c r="AK1184" s="113"/>
      <c r="AL1184" s="113"/>
      <c r="AM1184" s="113"/>
      <c r="AN1184" s="2">
        <f t="shared" si="257"/>
        <v>0</v>
      </c>
      <c r="AO1184" s="2">
        <f t="shared" si="258"/>
        <v>0</v>
      </c>
      <c r="AP1184" s="2">
        <f>IF(AA1184='User Input'!$C$1,1,0)</f>
        <v>0</v>
      </c>
      <c r="AQ1184" s="2">
        <f t="shared" si="246"/>
        <v>0</v>
      </c>
      <c r="AR1184" s="2">
        <f t="shared" si="247"/>
        <v>0</v>
      </c>
      <c r="AS1184" s="2">
        <f t="shared" si="248"/>
        <v>0</v>
      </c>
      <c r="AT1184" s="2">
        <f t="shared" si="249"/>
        <v>0</v>
      </c>
      <c r="AU1184" s="9">
        <f t="shared" si="250"/>
        <v>0</v>
      </c>
    </row>
    <row r="1185" spans="1:47" s="202" customFormat="1">
      <c r="A1185" s="272"/>
      <c r="B1185" s="272"/>
      <c r="C1185" s="203"/>
      <c r="D1185" s="203"/>
      <c r="E1185" s="204"/>
      <c r="F1185" s="198"/>
      <c r="G1185" s="198"/>
      <c r="H1185" s="198"/>
      <c r="I1185" s="198"/>
      <c r="J1185" s="117"/>
      <c r="K1185" s="113"/>
      <c r="L1185" s="113"/>
      <c r="M1185" s="113"/>
      <c r="N1185" s="113"/>
      <c r="O1185" s="113"/>
      <c r="P1185" s="205"/>
      <c r="Q1185" s="2">
        <f t="shared" si="251"/>
        <v>0</v>
      </c>
      <c r="R1185" s="2">
        <f>IF(D1185='User Input'!$C$1,1,0)</f>
        <v>0</v>
      </c>
      <c r="S1185" s="2">
        <f t="shared" si="255"/>
        <v>0</v>
      </c>
      <c r="T1185" s="2">
        <f t="shared" si="256"/>
        <v>0</v>
      </c>
      <c r="U1185" s="2">
        <f t="shared" si="252"/>
        <v>0</v>
      </c>
      <c r="V1185" s="2">
        <f t="shared" si="253"/>
        <v>0</v>
      </c>
      <c r="W1185" s="9">
        <f t="shared" si="254"/>
        <v>0</v>
      </c>
      <c r="X1185" s="221"/>
      <c r="Y1185" s="276"/>
      <c r="Z1185" s="207"/>
      <c r="AA1185" s="203"/>
      <c r="AB1185" s="206"/>
      <c r="AC1185" s="198"/>
      <c r="AD1185" s="198"/>
      <c r="AE1185" s="198"/>
      <c r="AF1185" s="198"/>
      <c r="AG1185" s="216"/>
      <c r="AH1185" s="199"/>
      <c r="AI1185" s="197"/>
      <c r="AJ1185" s="197"/>
      <c r="AK1185" s="113"/>
      <c r="AL1185" s="113"/>
      <c r="AM1185" s="113"/>
      <c r="AN1185" s="2">
        <f t="shared" si="257"/>
        <v>0</v>
      </c>
      <c r="AO1185" s="2">
        <f t="shared" si="258"/>
        <v>0</v>
      </c>
      <c r="AP1185" s="2">
        <f>IF(AA1185='User Input'!$C$1,1,0)</f>
        <v>0</v>
      </c>
      <c r="AQ1185" s="2">
        <f t="shared" si="246"/>
        <v>0</v>
      </c>
      <c r="AR1185" s="2">
        <f t="shared" si="247"/>
        <v>0</v>
      </c>
      <c r="AS1185" s="2">
        <f t="shared" si="248"/>
        <v>0</v>
      </c>
      <c r="AT1185" s="2">
        <f t="shared" si="249"/>
        <v>0</v>
      </c>
      <c r="AU1185" s="9">
        <f t="shared" si="250"/>
        <v>0</v>
      </c>
    </row>
    <row r="1186" spans="1:47" s="202" customFormat="1">
      <c r="A1186" s="272"/>
      <c r="B1186" s="272"/>
      <c r="C1186" s="203"/>
      <c r="D1186" s="203"/>
      <c r="E1186" s="204"/>
      <c r="F1186" s="198"/>
      <c r="G1186" s="198"/>
      <c r="H1186" s="198"/>
      <c r="I1186" s="198"/>
      <c r="J1186" s="117"/>
      <c r="K1186" s="113"/>
      <c r="L1186" s="113"/>
      <c r="M1186" s="113"/>
      <c r="N1186" s="113"/>
      <c r="O1186" s="113"/>
      <c r="P1186" s="205"/>
      <c r="Q1186" s="2">
        <f t="shared" si="251"/>
        <v>0</v>
      </c>
      <c r="R1186" s="2">
        <f>IF(D1186='User Input'!$C$1,1,0)</f>
        <v>0</v>
      </c>
      <c r="S1186" s="2">
        <f t="shared" si="255"/>
        <v>0</v>
      </c>
      <c r="T1186" s="2">
        <f t="shared" si="256"/>
        <v>0</v>
      </c>
      <c r="U1186" s="2">
        <f t="shared" si="252"/>
        <v>0</v>
      </c>
      <c r="V1186" s="2">
        <f t="shared" si="253"/>
        <v>0</v>
      </c>
      <c r="W1186" s="9">
        <f t="shared" si="254"/>
        <v>0</v>
      </c>
      <c r="X1186" s="221"/>
      <c r="Y1186" s="276"/>
      <c r="Z1186" s="207"/>
      <c r="AA1186" s="203"/>
      <c r="AB1186" s="206"/>
      <c r="AC1186" s="198"/>
      <c r="AD1186" s="198"/>
      <c r="AE1186" s="198"/>
      <c r="AF1186" s="198"/>
      <c r="AG1186" s="216"/>
      <c r="AH1186" s="199"/>
      <c r="AI1186" s="197"/>
      <c r="AJ1186" s="197"/>
      <c r="AK1186" s="113"/>
      <c r="AL1186" s="113"/>
      <c r="AM1186" s="113"/>
      <c r="AN1186" s="2">
        <f t="shared" si="257"/>
        <v>0</v>
      </c>
      <c r="AO1186" s="2">
        <f t="shared" si="258"/>
        <v>0</v>
      </c>
      <c r="AP1186" s="2">
        <f>IF(AA1186='User Input'!$C$1,1,0)</f>
        <v>0</v>
      </c>
      <c r="AQ1186" s="2">
        <f t="shared" si="246"/>
        <v>0</v>
      </c>
      <c r="AR1186" s="2">
        <f t="shared" si="247"/>
        <v>0</v>
      </c>
      <c r="AS1186" s="2">
        <f t="shared" si="248"/>
        <v>0</v>
      </c>
      <c r="AT1186" s="2">
        <f t="shared" si="249"/>
        <v>0</v>
      </c>
      <c r="AU1186" s="9">
        <f t="shared" si="250"/>
        <v>0</v>
      </c>
    </row>
    <row r="1187" spans="1:47" s="202" customFormat="1">
      <c r="A1187" s="272"/>
      <c r="B1187" s="272"/>
      <c r="C1187" s="203"/>
      <c r="D1187" s="203"/>
      <c r="E1187" s="204"/>
      <c r="F1187" s="198"/>
      <c r="G1187" s="198"/>
      <c r="H1187" s="198"/>
      <c r="I1187" s="198"/>
      <c r="J1187" s="117"/>
      <c r="K1187" s="113"/>
      <c r="L1187" s="113"/>
      <c r="M1187" s="113"/>
      <c r="N1187" s="113"/>
      <c r="O1187" s="113"/>
      <c r="P1187" s="205"/>
      <c r="Q1187" s="2">
        <f t="shared" si="251"/>
        <v>0</v>
      </c>
      <c r="R1187" s="2">
        <f>IF(D1187='User Input'!$C$1,1,0)</f>
        <v>0</v>
      </c>
      <c r="S1187" s="2">
        <f t="shared" si="255"/>
        <v>0</v>
      </c>
      <c r="T1187" s="2">
        <f t="shared" si="256"/>
        <v>0</v>
      </c>
      <c r="U1187" s="2">
        <f t="shared" si="252"/>
        <v>0</v>
      </c>
      <c r="V1187" s="2">
        <f t="shared" si="253"/>
        <v>0</v>
      </c>
      <c r="W1187" s="9">
        <f t="shared" si="254"/>
        <v>0</v>
      </c>
      <c r="X1187" s="221"/>
      <c r="Y1187" s="276"/>
      <c r="Z1187" s="207"/>
      <c r="AA1187" s="203"/>
      <c r="AB1187" s="206"/>
      <c r="AC1187" s="198"/>
      <c r="AD1187" s="198"/>
      <c r="AE1187" s="198"/>
      <c r="AF1187" s="198"/>
      <c r="AG1187" s="216"/>
      <c r="AH1187" s="199"/>
      <c r="AI1187" s="197"/>
      <c r="AJ1187" s="197"/>
      <c r="AK1187" s="113"/>
      <c r="AL1187" s="113"/>
      <c r="AM1187" s="113"/>
      <c r="AN1187" s="2">
        <f t="shared" si="257"/>
        <v>0</v>
      </c>
      <c r="AO1187" s="2">
        <f t="shared" si="258"/>
        <v>0</v>
      </c>
      <c r="AP1187" s="2">
        <f>IF(AA1187='User Input'!$C$1,1,0)</f>
        <v>0</v>
      </c>
      <c r="AQ1187" s="2">
        <f t="shared" si="246"/>
        <v>0</v>
      </c>
      <c r="AR1187" s="2">
        <f t="shared" si="247"/>
        <v>0</v>
      </c>
      <c r="AS1187" s="2">
        <f t="shared" si="248"/>
        <v>0</v>
      </c>
      <c r="AT1187" s="2">
        <f t="shared" si="249"/>
        <v>0</v>
      </c>
      <c r="AU1187" s="9">
        <f t="shared" si="250"/>
        <v>0</v>
      </c>
    </row>
    <row r="1188" spans="1:47" s="202" customFormat="1">
      <c r="A1188" s="272"/>
      <c r="B1188" s="272"/>
      <c r="C1188" s="203"/>
      <c r="D1188" s="203"/>
      <c r="E1188" s="204"/>
      <c r="F1188" s="198"/>
      <c r="G1188" s="198"/>
      <c r="H1188" s="198"/>
      <c r="I1188" s="198"/>
      <c r="J1188" s="117"/>
      <c r="K1188" s="113"/>
      <c r="L1188" s="113"/>
      <c r="M1188" s="113"/>
      <c r="N1188" s="113"/>
      <c r="O1188" s="113"/>
      <c r="P1188" s="205"/>
      <c r="Q1188" s="2">
        <f t="shared" si="251"/>
        <v>0</v>
      </c>
      <c r="R1188" s="2">
        <f>IF(D1188='User Input'!$C$1,1,0)</f>
        <v>0</v>
      </c>
      <c r="S1188" s="2">
        <f t="shared" si="255"/>
        <v>0</v>
      </c>
      <c r="T1188" s="2">
        <f t="shared" si="256"/>
        <v>0</v>
      </c>
      <c r="U1188" s="2">
        <f t="shared" si="252"/>
        <v>0</v>
      </c>
      <c r="V1188" s="2">
        <f t="shared" si="253"/>
        <v>0</v>
      </c>
      <c r="W1188" s="9">
        <f t="shared" si="254"/>
        <v>0</v>
      </c>
      <c r="X1188" s="221"/>
      <c r="Y1188" s="276"/>
      <c r="Z1188" s="207"/>
      <c r="AA1188" s="203"/>
      <c r="AB1188" s="206"/>
      <c r="AC1188" s="198"/>
      <c r="AD1188" s="198"/>
      <c r="AE1188" s="198"/>
      <c r="AF1188" s="198"/>
      <c r="AG1188" s="216"/>
      <c r="AH1188" s="199"/>
      <c r="AI1188" s="197"/>
      <c r="AJ1188" s="197"/>
      <c r="AK1188" s="113"/>
      <c r="AL1188" s="113"/>
      <c r="AM1188" s="113"/>
      <c r="AN1188" s="2">
        <f t="shared" si="257"/>
        <v>0</v>
      </c>
      <c r="AO1188" s="2">
        <f t="shared" si="258"/>
        <v>0</v>
      </c>
      <c r="AP1188" s="2">
        <f>IF(AA1188='User Input'!$C$1,1,0)</f>
        <v>0</v>
      </c>
      <c r="AQ1188" s="2">
        <f t="shared" ref="AQ1188:AQ1251" si="259">AP1188+AQ1187</f>
        <v>0</v>
      </c>
      <c r="AR1188" s="2">
        <f t="shared" ref="AR1188:AR1251" si="260">IF(AQ1188=AQ1187,0,AQ1188)</f>
        <v>0</v>
      </c>
      <c r="AS1188" s="2">
        <f t="shared" ref="AS1188:AS1251" si="261">Z1188</f>
        <v>0</v>
      </c>
      <c r="AT1188" s="2">
        <f t="shared" ref="AT1188:AT1251" si="262">AB1188</f>
        <v>0</v>
      </c>
      <c r="AU1188" s="9">
        <f t="shared" ref="AU1188:AU1251" si="263">AG1188</f>
        <v>0</v>
      </c>
    </row>
    <row r="1189" spans="1:47" s="202" customFormat="1">
      <c r="A1189" s="272"/>
      <c r="B1189" s="272"/>
      <c r="C1189" s="203"/>
      <c r="D1189" s="203"/>
      <c r="E1189" s="204"/>
      <c r="F1189" s="198"/>
      <c r="G1189" s="198"/>
      <c r="H1189" s="198"/>
      <c r="I1189" s="198"/>
      <c r="J1189" s="117"/>
      <c r="K1189" s="113"/>
      <c r="L1189" s="113"/>
      <c r="M1189" s="113"/>
      <c r="N1189" s="113"/>
      <c r="O1189" s="113"/>
      <c r="P1189" s="205"/>
      <c r="Q1189" s="2">
        <f t="shared" si="251"/>
        <v>0</v>
      </c>
      <c r="R1189" s="2">
        <f>IF(D1189='User Input'!$C$1,1,0)</f>
        <v>0</v>
      </c>
      <c r="S1189" s="2">
        <f t="shared" si="255"/>
        <v>0</v>
      </c>
      <c r="T1189" s="2">
        <f t="shared" si="256"/>
        <v>0</v>
      </c>
      <c r="U1189" s="2">
        <f t="shared" si="252"/>
        <v>0</v>
      </c>
      <c r="V1189" s="2">
        <f t="shared" si="253"/>
        <v>0</v>
      </c>
      <c r="W1189" s="9">
        <f t="shared" si="254"/>
        <v>0</v>
      </c>
      <c r="X1189" s="221"/>
      <c r="Y1189" s="276"/>
      <c r="Z1189" s="207"/>
      <c r="AA1189" s="203"/>
      <c r="AB1189" s="206"/>
      <c r="AC1189" s="198"/>
      <c r="AD1189" s="198"/>
      <c r="AE1189" s="198"/>
      <c r="AF1189" s="198"/>
      <c r="AG1189" s="216"/>
      <c r="AH1189" s="199"/>
      <c r="AI1189" s="197"/>
      <c r="AJ1189" s="197"/>
      <c r="AK1189" s="113"/>
      <c r="AL1189" s="113"/>
      <c r="AM1189" s="113"/>
      <c r="AN1189" s="2">
        <f t="shared" si="257"/>
        <v>0</v>
      </c>
      <c r="AO1189" s="2">
        <f t="shared" si="258"/>
        <v>0</v>
      </c>
      <c r="AP1189" s="2">
        <f>IF(AA1189='User Input'!$C$1,1,0)</f>
        <v>0</v>
      </c>
      <c r="AQ1189" s="2">
        <f t="shared" si="259"/>
        <v>0</v>
      </c>
      <c r="AR1189" s="2">
        <f t="shared" si="260"/>
        <v>0</v>
      </c>
      <c r="AS1189" s="2">
        <f t="shared" si="261"/>
        <v>0</v>
      </c>
      <c r="AT1189" s="2">
        <f t="shared" si="262"/>
        <v>0</v>
      </c>
      <c r="AU1189" s="9">
        <f t="shared" si="263"/>
        <v>0</v>
      </c>
    </row>
    <row r="1190" spans="1:47" s="202" customFormat="1">
      <c r="A1190" s="272"/>
      <c r="B1190" s="272"/>
      <c r="C1190" s="203"/>
      <c r="D1190" s="203"/>
      <c r="E1190" s="204"/>
      <c r="F1190" s="198"/>
      <c r="G1190" s="198"/>
      <c r="H1190" s="198"/>
      <c r="I1190" s="198"/>
      <c r="J1190" s="117"/>
      <c r="K1190" s="113"/>
      <c r="L1190" s="113"/>
      <c r="M1190" s="113"/>
      <c r="N1190" s="113"/>
      <c r="O1190" s="113"/>
      <c r="P1190" s="205"/>
      <c r="Q1190" s="2">
        <f t="shared" si="251"/>
        <v>0</v>
      </c>
      <c r="R1190" s="2">
        <f>IF(D1190='User Input'!$C$1,1,0)</f>
        <v>0</v>
      </c>
      <c r="S1190" s="2">
        <f t="shared" si="255"/>
        <v>0</v>
      </c>
      <c r="T1190" s="2">
        <f t="shared" si="256"/>
        <v>0</v>
      </c>
      <c r="U1190" s="2">
        <f t="shared" si="252"/>
        <v>0</v>
      </c>
      <c r="V1190" s="2">
        <f t="shared" si="253"/>
        <v>0</v>
      </c>
      <c r="W1190" s="9">
        <f t="shared" si="254"/>
        <v>0</v>
      </c>
      <c r="X1190" s="221"/>
      <c r="Y1190" s="276"/>
      <c r="Z1190" s="207"/>
      <c r="AA1190" s="203"/>
      <c r="AB1190" s="206"/>
      <c r="AC1190" s="198"/>
      <c r="AD1190" s="198"/>
      <c r="AE1190" s="198"/>
      <c r="AF1190" s="198"/>
      <c r="AG1190" s="216"/>
      <c r="AH1190" s="199"/>
      <c r="AI1190" s="197"/>
      <c r="AJ1190" s="197"/>
      <c r="AK1190" s="113"/>
      <c r="AL1190" s="113"/>
      <c r="AM1190" s="113"/>
      <c r="AN1190" s="2">
        <f t="shared" si="257"/>
        <v>0</v>
      </c>
      <c r="AO1190" s="2">
        <f t="shared" si="258"/>
        <v>0</v>
      </c>
      <c r="AP1190" s="2">
        <f>IF(AA1190='User Input'!$C$1,1,0)</f>
        <v>0</v>
      </c>
      <c r="AQ1190" s="2">
        <f t="shared" si="259"/>
        <v>0</v>
      </c>
      <c r="AR1190" s="2">
        <f t="shared" si="260"/>
        <v>0</v>
      </c>
      <c r="AS1190" s="2">
        <f t="shared" si="261"/>
        <v>0</v>
      </c>
      <c r="AT1190" s="2">
        <f t="shared" si="262"/>
        <v>0</v>
      </c>
      <c r="AU1190" s="9">
        <f t="shared" si="263"/>
        <v>0</v>
      </c>
    </row>
    <row r="1191" spans="1:47" s="202" customFormat="1">
      <c r="A1191" s="272"/>
      <c r="B1191" s="272"/>
      <c r="C1191" s="203"/>
      <c r="D1191" s="203"/>
      <c r="E1191" s="204"/>
      <c r="F1191" s="198"/>
      <c r="G1191" s="198"/>
      <c r="H1191" s="198"/>
      <c r="I1191" s="198"/>
      <c r="J1191" s="117"/>
      <c r="K1191" s="113"/>
      <c r="L1191" s="113"/>
      <c r="M1191" s="113"/>
      <c r="N1191" s="113"/>
      <c r="O1191" s="113"/>
      <c r="P1191" s="205"/>
      <c r="Q1191" s="2">
        <f t="shared" si="251"/>
        <v>0</v>
      </c>
      <c r="R1191" s="2">
        <f>IF(D1191='User Input'!$C$1,1,0)</f>
        <v>0</v>
      </c>
      <c r="S1191" s="2">
        <f t="shared" si="255"/>
        <v>0</v>
      </c>
      <c r="T1191" s="2">
        <f t="shared" si="256"/>
        <v>0</v>
      </c>
      <c r="U1191" s="2">
        <f t="shared" si="252"/>
        <v>0</v>
      </c>
      <c r="V1191" s="2">
        <f t="shared" si="253"/>
        <v>0</v>
      </c>
      <c r="W1191" s="9">
        <f t="shared" si="254"/>
        <v>0</v>
      </c>
      <c r="X1191" s="221"/>
      <c r="Y1191" s="276"/>
      <c r="Z1191" s="207"/>
      <c r="AA1191" s="203"/>
      <c r="AB1191" s="206"/>
      <c r="AC1191" s="198"/>
      <c r="AD1191" s="198"/>
      <c r="AE1191" s="198"/>
      <c r="AF1191" s="198"/>
      <c r="AG1191" s="216"/>
      <c r="AH1191" s="199"/>
      <c r="AI1191" s="197"/>
      <c r="AJ1191" s="197"/>
      <c r="AK1191" s="113"/>
      <c r="AL1191" s="113"/>
      <c r="AM1191" s="113"/>
      <c r="AN1191" s="2">
        <f t="shared" si="257"/>
        <v>0</v>
      </c>
      <c r="AO1191" s="2">
        <f t="shared" si="258"/>
        <v>0</v>
      </c>
      <c r="AP1191" s="2">
        <f>IF(AA1191='User Input'!$C$1,1,0)</f>
        <v>0</v>
      </c>
      <c r="AQ1191" s="2">
        <f t="shared" si="259"/>
        <v>0</v>
      </c>
      <c r="AR1191" s="2">
        <f t="shared" si="260"/>
        <v>0</v>
      </c>
      <c r="AS1191" s="2">
        <f t="shared" si="261"/>
        <v>0</v>
      </c>
      <c r="AT1191" s="2">
        <f t="shared" si="262"/>
        <v>0</v>
      </c>
      <c r="AU1191" s="9">
        <f t="shared" si="263"/>
        <v>0</v>
      </c>
    </row>
    <row r="1192" spans="1:47" s="202" customFormat="1">
      <c r="A1192" s="272"/>
      <c r="B1192" s="272"/>
      <c r="C1192" s="203"/>
      <c r="D1192" s="203"/>
      <c r="E1192" s="204"/>
      <c r="F1192" s="198"/>
      <c r="G1192" s="198"/>
      <c r="H1192" s="198"/>
      <c r="I1192" s="198"/>
      <c r="J1192" s="117"/>
      <c r="K1192" s="113"/>
      <c r="L1192" s="113"/>
      <c r="M1192" s="113"/>
      <c r="N1192" s="113"/>
      <c r="O1192" s="113"/>
      <c r="P1192" s="205"/>
      <c r="Q1192" s="2">
        <f t="shared" si="251"/>
        <v>0</v>
      </c>
      <c r="R1192" s="2">
        <f>IF(D1192='User Input'!$C$1,1,0)</f>
        <v>0</v>
      </c>
      <c r="S1192" s="2">
        <f t="shared" si="255"/>
        <v>0</v>
      </c>
      <c r="T1192" s="2">
        <f t="shared" si="256"/>
        <v>0</v>
      </c>
      <c r="U1192" s="2">
        <f t="shared" si="252"/>
        <v>0</v>
      </c>
      <c r="V1192" s="2">
        <f t="shared" si="253"/>
        <v>0</v>
      </c>
      <c r="W1192" s="9">
        <f t="shared" si="254"/>
        <v>0</v>
      </c>
      <c r="X1192" s="221"/>
      <c r="Y1192" s="276"/>
      <c r="Z1192" s="207"/>
      <c r="AA1192" s="203"/>
      <c r="AB1192" s="206"/>
      <c r="AC1192" s="198"/>
      <c r="AD1192" s="198"/>
      <c r="AE1192" s="198"/>
      <c r="AF1192" s="198"/>
      <c r="AG1192" s="216"/>
      <c r="AH1192" s="199"/>
      <c r="AI1192" s="197"/>
      <c r="AJ1192" s="197"/>
      <c r="AK1192" s="113"/>
      <c r="AL1192" s="113"/>
      <c r="AM1192" s="113"/>
      <c r="AN1192" s="2">
        <f t="shared" si="257"/>
        <v>0</v>
      </c>
      <c r="AO1192" s="2">
        <f t="shared" si="258"/>
        <v>0</v>
      </c>
      <c r="AP1192" s="2">
        <f>IF(AA1192='User Input'!$C$1,1,0)</f>
        <v>0</v>
      </c>
      <c r="AQ1192" s="2">
        <f t="shared" si="259"/>
        <v>0</v>
      </c>
      <c r="AR1192" s="2">
        <f t="shared" si="260"/>
        <v>0</v>
      </c>
      <c r="AS1192" s="2">
        <f t="shared" si="261"/>
        <v>0</v>
      </c>
      <c r="AT1192" s="2">
        <f t="shared" si="262"/>
        <v>0</v>
      </c>
      <c r="AU1192" s="9">
        <f t="shared" si="263"/>
        <v>0</v>
      </c>
    </row>
    <row r="1193" spans="1:47" s="202" customFormat="1">
      <c r="A1193" s="272"/>
      <c r="B1193" s="272"/>
      <c r="C1193" s="203"/>
      <c r="D1193" s="203"/>
      <c r="E1193" s="204"/>
      <c r="F1193" s="198"/>
      <c r="G1193" s="198"/>
      <c r="H1193" s="198"/>
      <c r="I1193" s="198"/>
      <c r="J1193" s="117"/>
      <c r="K1193" s="113"/>
      <c r="L1193" s="113"/>
      <c r="M1193" s="113"/>
      <c r="N1193" s="113"/>
      <c r="O1193" s="113"/>
      <c r="P1193" s="205"/>
      <c r="Q1193" s="2">
        <f t="shared" si="251"/>
        <v>0</v>
      </c>
      <c r="R1193" s="2">
        <f>IF(D1193='User Input'!$C$1,1,0)</f>
        <v>0</v>
      </c>
      <c r="S1193" s="2">
        <f t="shared" si="255"/>
        <v>0</v>
      </c>
      <c r="T1193" s="2">
        <f t="shared" si="256"/>
        <v>0</v>
      </c>
      <c r="U1193" s="2">
        <f t="shared" si="252"/>
        <v>0</v>
      </c>
      <c r="V1193" s="2">
        <f t="shared" si="253"/>
        <v>0</v>
      </c>
      <c r="W1193" s="9">
        <f t="shared" si="254"/>
        <v>0</v>
      </c>
      <c r="X1193" s="221"/>
      <c r="Y1193" s="276"/>
      <c r="Z1193" s="207"/>
      <c r="AA1193" s="203"/>
      <c r="AB1193" s="206"/>
      <c r="AC1193" s="198"/>
      <c r="AD1193" s="198"/>
      <c r="AE1193" s="198"/>
      <c r="AF1193" s="198"/>
      <c r="AG1193" s="216"/>
      <c r="AH1193" s="199"/>
      <c r="AI1193" s="197"/>
      <c r="AJ1193" s="197"/>
      <c r="AK1193" s="113"/>
      <c r="AL1193" s="113"/>
      <c r="AM1193" s="113"/>
      <c r="AN1193" s="2">
        <f t="shared" si="257"/>
        <v>0</v>
      </c>
      <c r="AO1193" s="2">
        <f t="shared" si="258"/>
        <v>0</v>
      </c>
      <c r="AP1193" s="2">
        <f>IF(AA1193='User Input'!$C$1,1,0)</f>
        <v>0</v>
      </c>
      <c r="AQ1193" s="2">
        <f t="shared" si="259"/>
        <v>0</v>
      </c>
      <c r="AR1193" s="2">
        <f t="shared" si="260"/>
        <v>0</v>
      </c>
      <c r="AS1193" s="2">
        <f t="shared" si="261"/>
        <v>0</v>
      </c>
      <c r="AT1193" s="2">
        <f t="shared" si="262"/>
        <v>0</v>
      </c>
      <c r="AU1193" s="9">
        <f t="shared" si="263"/>
        <v>0</v>
      </c>
    </row>
    <row r="1194" spans="1:47" s="202" customFormat="1">
      <c r="A1194" s="272"/>
      <c r="B1194" s="272"/>
      <c r="C1194" s="203"/>
      <c r="D1194" s="203"/>
      <c r="E1194" s="204"/>
      <c r="F1194" s="198"/>
      <c r="G1194" s="198"/>
      <c r="H1194" s="198"/>
      <c r="I1194" s="198"/>
      <c r="J1194" s="117"/>
      <c r="K1194" s="113"/>
      <c r="L1194" s="113"/>
      <c r="M1194" s="113"/>
      <c r="N1194" s="113"/>
      <c r="O1194" s="113"/>
      <c r="P1194" s="205"/>
      <c r="Q1194" s="2">
        <f t="shared" si="251"/>
        <v>0</v>
      </c>
      <c r="R1194" s="2">
        <f>IF(D1194='User Input'!$C$1,1,0)</f>
        <v>0</v>
      </c>
      <c r="S1194" s="2">
        <f t="shared" si="255"/>
        <v>0</v>
      </c>
      <c r="T1194" s="2">
        <f t="shared" si="256"/>
        <v>0</v>
      </c>
      <c r="U1194" s="2">
        <f t="shared" si="252"/>
        <v>0</v>
      </c>
      <c r="V1194" s="2">
        <f t="shared" si="253"/>
        <v>0</v>
      </c>
      <c r="W1194" s="9">
        <f t="shared" si="254"/>
        <v>0</v>
      </c>
      <c r="X1194" s="221"/>
      <c r="Y1194" s="276"/>
      <c r="Z1194" s="207"/>
      <c r="AA1194" s="203"/>
      <c r="AB1194" s="206"/>
      <c r="AC1194" s="198"/>
      <c r="AD1194" s="198"/>
      <c r="AE1194" s="198"/>
      <c r="AF1194" s="198"/>
      <c r="AG1194" s="216"/>
      <c r="AH1194" s="199"/>
      <c r="AI1194" s="197"/>
      <c r="AJ1194" s="197"/>
      <c r="AK1194" s="113"/>
      <c r="AL1194" s="113"/>
      <c r="AM1194" s="113"/>
      <c r="AN1194" s="2">
        <f t="shared" si="257"/>
        <v>0</v>
      </c>
      <c r="AO1194" s="2">
        <f t="shared" si="258"/>
        <v>0</v>
      </c>
      <c r="AP1194" s="2">
        <f>IF(AA1194='User Input'!$C$1,1,0)</f>
        <v>0</v>
      </c>
      <c r="AQ1194" s="2">
        <f t="shared" si="259"/>
        <v>0</v>
      </c>
      <c r="AR1194" s="2">
        <f t="shared" si="260"/>
        <v>0</v>
      </c>
      <c r="AS1194" s="2">
        <f t="shared" si="261"/>
        <v>0</v>
      </c>
      <c r="AT1194" s="2">
        <f t="shared" si="262"/>
        <v>0</v>
      </c>
      <c r="AU1194" s="9">
        <f t="shared" si="263"/>
        <v>0</v>
      </c>
    </row>
    <row r="1195" spans="1:47" s="202" customFormat="1">
      <c r="A1195" s="272"/>
      <c r="B1195" s="272"/>
      <c r="C1195" s="203"/>
      <c r="D1195" s="203"/>
      <c r="E1195" s="204"/>
      <c r="F1195" s="198"/>
      <c r="G1195" s="198"/>
      <c r="H1195" s="198"/>
      <c r="I1195" s="198"/>
      <c r="J1195" s="117"/>
      <c r="K1195" s="113"/>
      <c r="L1195" s="113"/>
      <c r="M1195" s="113"/>
      <c r="N1195" s="113"/>
      <c r="O1195" s="113"/>
      <c r="P1195" s="205"/>
      <c r="Q1195" s="2">
        <f t="shared" si="251"/>
        <v>0</v>
      </c>
      <c r="R1195" s="2">
        <f>IF(D1195='User Input'!$C$1,1,0)</f>
        <v>0</v>
      </c>
      <c r="S1195" s="2">
        <f t="shared" si="255"/>
        <v>0</v>
      </c>
      <c r="T1195" s="2">
        <f t="shared" si="256"/>
        <v>0</v>
      </c>
      <c r="U1195" s="2">
        <f t="shared" si="252"/>
        <v>0</v>
      </c>
      <c r="V1195" s="2">
        <f t="shared" si="253"/>
        <v>0</v>
      </c>
      <c r="W1195" s="9">
        <f t="shared" si="254"/>
        <v>0</v>
      </c>
      <c r="X1195" s="221"/>
      <c r="Y1195" s="276"/>
      <c r="Z1195" s="207"/>
      <c r="AA1195" s="203"/>
      <c r="AB1195" s="206"/>
      <c r="AC1195" s="198"/>
      <c r="AD1195" s="198"/>
      <c r="AE1195" s="198"/>
      <c r="AF1195" s="198"/>
      <c r="AG1195" s="216"/>
      <c r="AH1195" s="199"/>
      <c r="AI1195" s="197"/>
      <c r="AJ1195" s="197"/>
      <c r="AK1195" s="113"/>
      <c r="AL1195" s="113"/>
      <c r="AM1195" s="113"/>
      <c r="AN1195" s="2">
        <f t="shared" si="257"/>
        <v>0</v>
      </c>
      <c r="AO1195" s="2">
        <f t="shared" si="258"/>
        <v>0</v>
      </c>
      <c r="AP1195" s="2">
        <f>IF(AA1195='User Input'!$C$1,1,0)</f>
        <v>0</v>
      </c>
      <c r="AQ1195" s="2">
        <f t="shared" si="259"/>
        <v>0</v>
      </c>
      <c r="AR1195" s="2">
        <f t="shared" si="260"/>
        <v>0</v>
      </c>
      <c r="AS1195" s="2">
        <f t="shared" si="261"/>
        <v>0</v>
      </c>
      <c r="AT1195" s="2">
        <f t="shared" si="262"/>
        <v>0</v>
      </c>
      <c r="AU1195" s="9">
        <f t="shared" si="263"/>
        <v>0</v>
      </c>
    </row>
    <row r="1196" spans="1:47" s="202" customFormat="1">
      <c r="A1196" s="272"/>
      <c r="B1196" s="272"/>
      <c r="C1196" s="203"/>
      <c r="D1196" s="203"/>
      <c r="E1196" s="204"/>
      <c r="F1196" s="198"/>
      <c r="G1196" s="198"/>
      <c r="H1196" s="198"/>
      <c r="I1196" s="198"/>
      <c r="J1196" s="117"/>
      <c r="K1196" s="113"/>
      <c r="L1196" s="113"/>
      <c r="M1196" s="113"/>
      <c r="N1196" s="113"/>
      <c r="O1196" s="113"/>
      <c r="P1196" s="205"/>
      <c r="Q1196" s="2">
        <f t="shared" si="251"/>
        <v>0</v>
      </c>
      <c r="R1196" s="2">
        <f>IF(D1196='User Input'!$C$1,1,0)</f>
        <v>0</v>
      </c>
      <c r="S1196" s="2">
        <f t="shared" si="255"/>
        <v>0</v>
      </c>
      <c r="T1196" s="2">
        <f t="shared" si="256"/>
        <v>0</v>
      </c>
      <c r="U1196" s="2">
        <f t="shared" si="252"/>
        <v>0</v>
      </c>
      <c r="V1196" s="2">
        <f t="shared" si="253"/>
        <v>0</v>
      </c>
      <c r="W1196" s="9">
        <f t="shared" si="254"/>
        <v>0</v>
      </c>
      <c r="X1196" s="221"/>
      <c r="Y1196" s="276"/>
      <c r="Z1196" s="207"/>
      <c r="AA1196" s="203"/>
      <c r="AB1196" s="206"/>
      <c r="AC1196" s="198"/>
      <c r="AD1196" s="198"/>
      <c r="AE1196" s="198"/>
      <c r="AF1196" s="198"/>
      <c r="AG1196" s="216"/>
      <c r="AH1196" s="199"/>
      <c r="AI1196" s="197"/>
      <c r="AJ1196" s="197"/>
      <c r="AK1196" s="113"/>
      <c r="AL1196" s="113"/>
      <c r="AM1196" s="113"/>
      <c r="AN1196" s="2">
        <f t="shared" si="257"/>
        <v>0</v>
      </c>
      <c r="AO1196" s="2">
        <f t="shared" si="258"/>
        <v>0</v>
      </c>
      <c r="AP1196" s="2">
        <f>IF(AA1196='User Input'!$C$1,1,0)</f>
        <v>0</v>
      </c>
      <c r="AQ1196" s="2">
        <f t="shared" si="259"/>
        <v>0</v>
      </c>
      <c r="AR1196" s="2">
        <f t="shared" si="260"/>
        <v>0</v>
      </c>
      <c r="AS1196" s="2">
        <f t="shared" si="261"/>
        <v>0</v>
      </c>
      <c r="AT1196" s="2">
        <f t="shared" si="262"/>
        <v>0</v>
      </c>
      <c r="AU1196" s="9">
        <f t="shared" si="263"/>
        <v>0</v>
      </c>
    </row>
    <row r="1197" spans="1:47" s="202" customFormat="1">
      <c r="A1197" s="272"/>
      <c r="B1197" s="272"/>
      <c r="C1197" s="203"/>
      <c r="D1197" s="203"/>
      <c r="E1197" s="204"/>
      <c r="F1197" s="198"/>
      <c r="G1197" s="198"/>
      <c r="H1197" s="198"/>
      <c r="I1197" s="198"/>
      <c r="J1197" s="117"/>
      <c r="K1197" s="113"/>
      <c r="L1197" s="113"/>
      <c r="M1197" s="113"/>
      <c r="N1197" s="113"/>
      <c r="O1197" s="113"/>
      <c r="P1197" s="205"/>
      <c r="Q1197" s="2">
        <f t="shared" si="251"/>
        <v>0</v>
      </c>
      <c r="R1197" s="2">
        <f>IF(D1197='User Input'!$C$1,1,0)</f>
        <v>0</v>
      </c>
      <c r="S1197" s="2">
        <f t="shared" si="255"/>
        <v>0</v>
      </c>
      <c r="T1197" s="2">
        <f t="shared" si="256"/>
        <v>0</v>
      </c>
      <c r="U1197" s="2">
        <f t="shared" si="252"/>
        <v>0</v>
      </c>
      <c r="V1197" s="2">
        <f t="shared" si="253"/>
        <v>0</v>
      </c>
      <c r="W1197" s="9">
        <f t="shared" si="254"/>
        <v>0</v>
      </c>
      <c r="X1197" s="221"/>
      <c r="Y1197" s="276"/>
      <c r="Z1197" s="207"/>
      <c r="AA1197" s="203"/>
      <c r="AB1197" s="206"/>
      <c r="AC1197" s="198"/>
      <c r="AD1197" s="198"/>
      <c r="AE1197" s="198"/>
      <c r="AF1197" s="198"/>
      <c r="AG1197" s="216"/>
      <c r="AH1197" s="199"/>
      <c r="AI1197" s="197"/>
      <c r="AJ1197" s="197"/>
      <c r="AK1197" s="113"/>
      <c r="AL1197" s="113"/>
      <c r="AM1197" s="113"/>
      <c r="AN1197" s="2">
        <f t="shared" si="257"/>
        <v>0</v>
      </c>
      <c r="AO1197" s="2">
        <f t="shared" si="258"/>
        <v>0</v>
      </c>
      <c r="AP1197" s="2">
        <f>IF(AA1197='User Input'!$C$1,1,0)</f>
        <v>0</v>
      </c>
      <c r="AQ1197" s="2">
        <f t="shared" si="259"/>
        <v>0</v>
      </c>
      <c r="AR1197" s="2">
        <f t="shared" si="260"/>
        <v>0</v>
      </c>
      <c r="AS1197" s="2">
        <f t="shared" si="261"/>
        <v>0</v>
      </c>
      <c r="AT1197" s="2">
        <f t="shared" si="262"/>
        <v>0</v>
      </c>
      <c r="AU1197" s="9">
        <f t="shared" si="263"/>
        <v>0</v>
      </c>
    </row>
    <row r="1198" spans="1:47" s="202" customFormat="1">
      <c r="A1198" s="272"/>
      <c r="B1198" s="272"/>
      <c r="C1198" s="203"/>
      <c r="D1198" s="203"/>
      <c r="E1198" s="204"/>
      <c r="F1198" s="198"/>
      <c r="G1198" s="198"/>
      <c r="H1198" s="198"/>
      <c r="I1198" s="198"/>
      <c r="J1198" s="117"/>
      <c r="K1198" s="113"/>
      <c r="L1198" s="113"/>
      <c r="M1198" s="113"/>
      <c r="N1198" s="113"/>
      <c r="O1198" s="113"/>
      <c r="P1198" s="205"/>
      <c r="Q1198" s="2">
        <f t="shared" si="251"/>
        <v>0</v>
      </c>
      <c r="R1198" s="2">
        <f>IF(D1198='User Input'!$C$1,1,0)</f>
        <v>0</v>
      </c>
      <c r="S1198" s="2">
        <f t="shared" si="255"/>
        <v>0</v>
      </c>
      <c r="T1198" s="2">
        <f t="shared" si="256"/>
        <v>0</v>
      </c>
      <c r="U1198" s="2">
        <f t="shared" si="252"/>
        <v>0</v>
      </c>
      <c r="V1198" s="2">
        <f t="shared" si="253"/>
        <v>0</v>
      </c>
      <c r="W1198" s="9">
        <f t="shared" si="254"/>
        <v>0</v>
      </c>
      <c r="X1198" s="221"/>
      <c r="Y1198" s="276"/>
      <c r="Z1198" s="207"/>
      <c r="AA1198" s="203"/>
      <c r="AB1198" s="206"/>
      <c r="AC1198" s="198"/>
      <c r="AD1198" s="198"/>
      <c r="AE1198" s="198"/>
      <c r="AF1198" s="198"/>
      <c r="AG1198" s="216"/>
      <c r="AH1198" s="199"/>
      <c r="AI1198" s="197"/>
      <c r="AJ1198" s="197"/>
      <c r="AK1198" s="113"/>
      <c r="AL1198" s="113"/>
      <c r="AM1198" s="113"/>
      <c r="AN1198" s="2">
        <f t="shared" si="257"/>
        <v>0</v>
      </c>
      <c r="AO1198" s="2">
        <f t="shared" si="258"/>
        <v>0</v>
      </c>
      <c r="AP1198" s="2">
        <f>IF(AA1198='User Input'!$C$1,1,0)</f>
        <v>0</v>
      </c>
      <c r="AQ1198" s="2">
        <f t="shared" si="259"/>
        <v>0</v>
      </c>
      <c r="AR1198" s="2">
        <f t="shared" si="260"/>
        <v>0</v>
      </c>
      <c r="AS1198" s="2">
        <f t="shared" si="261"/>
        <v>0</v>
      </c>
      <c r="AT1198" s="2">
        <f t="shared" si="262"/>
        <v>0</v>
      </c>
      <c r="AU1198" s="9">
        <f t="shared" si="263"/>
        <v>0</v>
      </c>
    </row>
    <row r="1199" spans="1:47" s="202" customFormat="1">
      <c r="A1199" s="272"/>
      <c r="B1199" s="272"/>
      <c r="C1199" s="203"/>
      <c r="D1199" s="203"/>
      <c r="E1199" s="204"/>
      <c r="F1199" s="198"/>
      <c r="G1199" s="198"/>
      <c r="H1199" s="198"/>
      <c r="I1199" s="198"/>
      <c r="J1199" s="117"/>
      <c r="K1199" s="113"/>
      <c r="L1199" s="113"/>
      <c r="M1199" s="113"/>
      <c r="N1199" s="113"/>
      <c r="O1199" s="113"/>
      <c r="P1199" s="205"/>
      <c r="Q1199" s="2">
        <f t="shared" si="251"/>
        <v>0</v>
      </c>
      <c r="R1199" s="2">
        <f>IF(D1199='User Input'!$C$1,1,0)</f>
        <v>0</v>
      </c>
      <c r="S1199" s="2">
        <f t="shared" si="255"/>
        <v>0</v>
      </c>
      <c r="T1199" s="2">
        <f t="shared" si="256"/>
        <v>0</v>
      </c>
      <c r="U1199" s="2">
        <f t="shared" si="252"/>
        <v>0</v>
      </c>
      <c r="V1199" s="2">
        <f t="shared" si="253"/>
        <v>0</v>
      </c>
      <c r="W1199" s="9">
        <f t="shared" si="254"/>
        <v>0</v>
      </c>
      <c r="X1199" s="221"/>
      <c r="Y1199" s="276"/>
      <c r="Z1199" s="207"/>
      <c r="AA1199" s="203"/>
      <c r="AB1199" s="206"/>
      <c r="AC1199" s="198"/>
      <c r="AD1199" s="198"/>
      <c r="AE1199" s="198"/>
      <c r="AF1199" s="198"/>
      <c r="AG1199" s="216"/>
      <c r="AH1199" s="199"/>
      <c r="AI1199" s="197"/>
      <c r="AJ1199" s="197"/>
      <c r="AK1199" s="113"/>
      <c r="AL1199" s="113"/>
      <c r="AM1199" s="113"/>
      <c r="AN1199" s="2">
        <f t="shared" si="257"/>
        <v>0</v>
      </c>
      <c r="AO1199" s="2">
        <f t="shared" si="258"/>
        <v>0</v>
      </c>
      <c r="AP1199" s="2">
        <f>IF(AA1199='User Input'!$C$1,1,0)</f>
        <v>0</v>
      </c>
      <c r="AQ1199" s="2">
        <f t="shared" si="259"/>
        <v>0</v>
      </c>
      <c r="AR1199" s="2">
        <f t="shared" si="260"/>
        <v>0</v>
      </c>
      <c r="AS1199" s="2">
        <f t="shared" si="261"/>
        <v>0</v>
      </c>
      <c r="AT1199" s="2">
        <f t="shared" si="262"/>
        <v>0</v>
      </c>
      <c r="AU1199" s="9">
        <f t="shared" si="263"/>
        <v>0</v>
      </c>
    </row>
    <row r="1200" spans="1:47" s="202" customFormat="1">
      <c r="A1200" s="272"/>
      <c r="B1200" s="272"/>
      <c r="C1200" s="203"/>
      <c r="D1200" s="203"/>
      <c r="E1200" s="204"/>
      <c r="F1200" s="198"/>
      <c r="G1200" s="198"/>
      <c r="H1200" s="198"/>
      <c r="I1200" s="198"/>
      <c r="J1200" s="117"/>
      <c r="K1200" s="113"/>
      <c r="L1200" s="113"/>
      <c r="M1200" s="113"/>
      <c r="N1200" s="113"/>
      <c r="O1200" s="113"/>
      <c r="P1200" s="205"/>
      <c r="Q1200" s="2">
        <f t="shared" si="251"/>
        <v>0</v>
      </c>
      <c r="R1200" s="2">
        <f>IF(D1200='User Input'!$C$1,1,0)</f>
        <v>0</v>
      </c>
      <c r="S1200" s="2">
        <f t="shared" si="255"/>
        <v>0</v>
      </c>
      <c r="T1200" s="2">
        <f t="shared" si="256"/>
        <v>0</v>
      </c>
      <c r="U1200" s="2">
        <f t="shared" si="252"/>
        <v>0</v>
      </c>
      <c r="V1200" s="2">
        <f t="shared" si="253"/>
        <v>0</v>
      </c>
      <c r="W1200" s="9">
        <f t="shared" si="254"/>
        <v>0</v>
      </c>
      <c r="X1200" s="221"/>
      <c r="Y1200" s="276"/>
      <c r="Z1200" s="207"/>
      <c r="AA1200" s="203"/>
      <c r="AB1200" s="206"/>
      <c r="AC1200" s="198"/>
      <c r="AD1200" s="198"/>
      <c r="AE1200" s="198"/>
      <c r="AF1200" s="198"/>
      <c r="AG1200" s="216"/>
      <c r="AH1200" s="199"/>
      <c r="AI1200" s="197"/>
      <c r="AJ1200" s="197"/>
      <c r="AK1200" s="113"/>
      <c r="AL1200" s="113"/>
      <c r="AM1200" s="113"/>
      <c r="AN1200" s="2">
        <f t="shared" si="257"/>
        <v>0</v>
      </c>
      <c r="AO1200" s="2">
        <f t="shared" si="258"/>
        <v>0</v>
      </c>
      <c r="AP1200" s="2">
        <f>IF(AA1200='User Input'!$C$1,1,0)</f>
        <v>0</v>
      </c>
      <c r="AQ1200" s="2">
        <f t="shared" si="259"/>
        <v>0</v>
      </c>
      <c r="AR1200" s="2">
        <f t="shared" si="260"/>
        <v>0</v>
      </c>
      <c r="AS1200" s="2">
        <f t="shared" si="261"/>
        <v>0</v>
      </c>
      <c r="AT1200" s="2">
        <f t="shared" si="262"/>
        <v>0</v>
      </c>
      <c r="AU1200" s="9">
        <f t="shared" si="263"/>
        <v>0</v>
      </c>
    </row>
    <row r="1201" spans="1:47" s="202" customFormat="1">
      <c r="A1201" s="272"/>
      <c r="B1201" s="272"/>
      <c r="C1201" s="203"/>
      <c r="D1201" s="203"/>
      <c r="E1201" s="204"/>
      <c r="F1201" s="198"/>
      <c r="G1201" s="198"/>
      <c r="H1201" s="198"/>
      <c r="I1201" s="198"/>
      <c r="J1201" s="117"/>
      <c r="K1201" s="113"/>
      <c r="L1201" s="113"/>
      <c r="M1201" s="113"/>
      <c r="N1201" s="113"/>
      <c r="O1201" s="113"/>
      <c r="P1201" s="205"/>
      <c r="Q1201" s="2">
        <f t="shared" si="251"/>
        <v>0</v>
      </c>
      <c r="R1201" s="2">
        <f>IF(D1201='User Input'!$C$1,1,0)</f>
        <v>0</v>
      </c>
      <c r="S1201" s="2">
        <f t="shared" si="255"/>
        <v>0</v>
      </c>
      <c r="T1201" s="2">
        <f t="shared" si="256"/>
        <v>0</v>
      </c>
      <c r="U1201" s="2">
        <f t="shared" si="252"/>
        <v>0</v>
      </c>
      <c r="V1201" s="2">
        <f t="shared" si="253"/>
        <v>0</v>
      </c>
      <c r="W1201" s="9">
        <f t="shared" si="254"/>
        <v>0</v>
      </c>
      <c r="X1201" s="221"/>
      <c r="Y1201" s="276"/>
      <c r="Z1201" s="207"/>
      <c r="AA1201" s="203"/>
      <c r="AB1201" s="206"/>
      <c r="AC1201" s="198"/>
      <c r="AD1201" s="198"/>
      <c r="AE1201" s="198"/>
      <c r="AF1201" s="198"/>
      <c r="AG1201" s="216"/>
      <c r="AH1201" s="199"/>
      <c r="AI1201" s="197"/>
      <c r="AJ1201" s="197"/>
      <c r="AK1201" s="113"/>
      <c r="AL1201" s="113"/>
      <c r="AM1201" s="113"/>
      <c r="AN1201" s="2">
        <f t="shared" si="257"/>
        <v>0</v>
      </c>
      <c r="AO1201" s="2">
        <f t="shared" si="258"/>
        <v>0</v>
      </c>
      <c r="AP1201" s="2">
        <f>IF(AA1201='User Input'!$C$1,1,0)</f>
        <v>0</v>
      </c>
      <c r="AQ1201" s="2">
        <f t="shared" si="259"/>
        <v>0</v>
      </c>
      <c r="AR1201" s="2">
        <f t="shared" si="260"/>
        <v>0</v>
      </c>
      <c r="AS1201" s="2">
        <f t="shared" si="261"/>
        <v>0</v>
      </c>
      <c r="AT1201" s="2">
        <f t="shared" si="262"/>
        <v>0</v>
      </c>
      <c r="AU1201" s="9">
        <f t="shared" si="263"/>
        <v>0</v>
      </c>
    </row>
    <row r="1202" spans="1:47" s="202" customFormat="1">
      <c r="A1202" s="272"/>
      <c r="B1202" s="272"/>
      <c r="C1202" s="203"/>
      <c r="D1202" s="203"/>
      <c r="E1202" s="204"/>
      <c r="F1202" s="198"/>
      <c r="G1202" s="198"/>
      <c r="H1202" s="198"/>
      <c r="I1202" s="198"/>
      <c r="J1202" s="117"/>
      <c r="K1202" s="113"/>
      <c r="L1202" s="113"/>
      <c r="M1202" s="113"/>
      <c r="N1202" s="113"/>
      <c r="O1202" s="113"/>
      <c r="P1202" s="205"/>
      <c r="Q1202" s="2">
        <f t="shared" si="251"/>
        <v>0</v>
      </c>
      <c r="R1202" s="2">
        <f>IF(D1202='User Input'!$C$1,1,0)</f>
        <v>0</v>
      </c>
      <c r="S1202" s="2">
        <f t="shared" si="255"/>
        <v>0</v>
      </c>
      <c r="T1202" s="2">
        <f t="shared" si="256"/>
        <v>0</v>
      </c>
      <c r="U1202" s="2">
        <f t="shared" si="252"/>
        <v>0</v>
      </c>
      <c r="V1202" s="2">
        <f t="shared" si="253"/>
        <v>0</v>
      </c>
      <c r="W1202" s="9">
        <f t="shared" si="254"/>
        <v>0</v>
      </c>
      <c r="X1202" s="221"/>
      <c r="Y1202" s="276"/>
      <c r="Z1202" s="207"/>
      <c r="AA1202" s="203"/>
      <c r="AB1202" s="206"/>
      <c r="AC1202" s="198"/>
      <c r="AD1202" s="198"/>
      <c r="AE1202" s="198"/>
      <c r="AF1202" s="198"/>
      <c r="AG1202" s="216"/>
      <c r="AH1202" s="199"/>
      <c r="AI1202" s="197"/>
      <c r="AJ1202" s="197"/>
      <c r="AK1202" s="113"/>
      <c r="AL1202" s="113"/>
      <c r="AM1202" s="113"/>
      <c r="AN1202" s="2">
        <f t="shared" si="257"/>
        <v>0</v>
      </c>
      <c r="AO1202" s="2">
        <f t="shared" si="258"/>
        <v>0</v>
      </c>
      <c r="AP1202" s="2">
        <f>IF(AA1202='User Input'!$C$1,1,0)</f>
        <v>0</v>
      </c>
      <c r="AQ1202" s="2">
        <f t="shared" si="259"/>
        <v>0</v>
      </c>
      <c r="AR1202" s="2">
        <f t="shared" si="260"/>
        <v>0</v>
      </c>
      <c r="AS1202" s="2">
        <f t="shared" si="261"/>
        <v>0</v>
      </c>
      <c r="AT1202" s="2">
        <f t="shared" si="262"/>
        <v>0</v>
      </c>
      <c r="AU1202" s="9">
        <f t="shared" si="263"/>
        <v>0</v>
      </c>
    </row>
    <row r="1203" spans="1:47" s="202" customFormat="1">
      <c r="A1203" s="272"/>
      <c r="B1203" s="272"/>
      <c r="C1203" s="203"/>
      <c r="D1203" s="203"/>
      <c r="E1203" s="204"/>
      <c r="F1203" s="198"/>
      <c r="G1203" s="198"/>
      <c r="H1203" s="198"/>
      <c r="I1203" s="198"/>
      <c r="J1203" s="117"/>
      <c r="K1203" s="113"/>
      <c r="L1203" s="113"/>
      <c r="M1203" s="113"/>
      <c r="N1203" s="113"/>
      <c r="O1203" s="113"/>
      <c r="P1203" s="205"/>
      <c r="Q1203" s="2">
        <f t="shared" si="251"/>
        <v>0</v>
      </c>
      <c r="R1203" s="2">
        <f>IF(D1203='User Input'!$C$1,1,0)</f>
        <v>0</v>
      </c>
      <c r="S1203" s="2">
        <f t="shared" si="255"/>
        <v>0</v>
      </c>
      <c r="T1203" s="2">
        <f t="shared" si="256"/>
        <v>0</v>
      </c>
      <c r="U1203" s="2">
        <f t="shared" si="252"/>
        <v>0</v>
      </c>
      <c r="V1203" s="2">
        <f t="shared" si="253"/>
        <v>0</v>
      </c>
      <c r="W1203" s="9">
        <f t="shared" si="254"/>
        <v>0</v>
      </c>
      <c r="X1203" s="221"/>
      <c r="Y1203" s="276"/>
      <c r="Z1203" s="207"/>
      <c r="AA1203" s="203"/>
      <c r="AB1203" s="206"/>
      <c r="AC1203" s="198"/>
      <c r="AD1203" s="198"/>
      <c r="AE1203" s="198"/>
      <c r="AF1203" s="198"/>
      <c r="AG1203" s="216"/>
      <c r="AH1203" s="199"/>
      <c r="AI1203" s="197"/>
      <c r="AJ1203" s="197"/>
      <c r="AK1203" s="113"/>
      <c r="AL1203" s="113"/>
      <c r="AM1203" s="113"/>
      <c r="AN1203" s="2">
        <f t="shared" si="257"/>
        <v>0</v>
      </c>
      <c r="AO1203" s="2">
        <f t="shared" si="258"/>
        <v>0</v>
      </c>
      <c r="AP1203" s="2">
        <f>IF(AA1203='User Input'!$C$1,1,0)</f>
        <v>0</v>
      </c>
      <c r="AQ1203" s="2">
        <f t="shared" si="259"/>
        <v>0</v>
      </c>
      <c r="AR1203" s="2">
        <f t="shared" si="260"/>
        <v>0</v>
      </c>
      <c r="AS1203" s="2">
        <f t="shared" si="261"/>
        <v>0</v>
      </c>
      <c r="AT1203" s="2">
        <f t="shared" si="262"/>
        <v>0</v>
      </c>
      <c r="AU1203" s="9">
        <f t="shared" si="263"/>
        <v>0</v>
      </c>
    </row>
    <row r="1204" spans="1:47" s="202" customFormat="1">
      <c r="A1204" s="272"/>
      <c r="B1204" s="272"/>
      <c r="C1204" s="203"/>
      <c r="D1204" s="203"/>
      <c r="E1204" s="204"/>
      <c r="F1204" s="198"/>
      <c r="G1204" s="198"/>
      <c r="H1204" s="198"/>
      <c r="I1204" s="198"/>
      <c r="J1204" s="117"/>
      <c r="K1204" s="113"/>
      <c r="L1204" s="113"/>
      <c r="M1204" s="113"/>
      <c r="N1204" s="113"/>
      <c r="O1204" s="113"/>
      <c r="P1204" s="205"/>
      <c r="Q1204" s="2">
        <f t="shared" si="251"/>
        <v>0</v>
      </c>
      <c r="R1204" s="2">
        <f>IF(D1204='User Input'!$C$1,1,0)</f>
        <v>0</v>
      </c>
      <c r="S1204" s="2">
        <f t="shared" si="255"/>
        <v>0</v>
      </c>
      <c r="T1204" s="2">
        <f t="shared" si="256"/>
        <v>0</v>
      </c>
      <c r="U1204" s="2">
        <f t="shared" si="252"/>
        <v>0</v>
      </c>
      <c r="V1204" s="2">
        <f t="shared" si="253"/>
        <v>0</v>
      </c>
      <c r="W1204" s="9">
        <f t="shared" si="254"/>
        <v>0</v>
      </c>
      <c r="X1204" s="221"/>
      <c r="Y1204" s="276"/>
      <c r="Z1204" s="207"/>
      <c r="AA1204" s="203"/>
      <c r="AB1204" s="206"/>
      <c r="AC1204" s="198"/>
      <c r="AD1204" s="198"/>
      <c r="AE1204" s="198"/>
      <c r="AF1204" s="198"/>
      <c r="AG1204" s="216"/>
      <c r="AH1204" s="199"/>
      <c r="AI1204" s="197"/>
      <c r="AJ1204" s="197"/>
      <c r="AK1204" s="113"/>
      <c r="AL1204" s="113"/>
      <c r="AM1204" s="113"/>
      <c r="AN1204" s="2">
        <f t="shared" si="257"/>
        <v>0</v>
      </c>
      <c r="AO1204" s="2">
        <f t="shared" si="258"/>
        <v>0</v>
      </c>
      <c r="AP1204" s="2">
        <f>IF(AA1204='User Input'!$C$1,1,0)</f>
        <v>0</v>
      </c>
      <c r="AQ1204" s="2">
        <f t="shared" si="259"/>
        <v>0</v>
      </c>
      <c r="AR1204" s="2">
        <f t="shared" si="260"/>
        <v>0</v>
      </c>
      <c r="AS1204" s="2">
        <f t="shared" si="261"/>
        <v>0</v>
      </c>
      <c r="AT1204" s="2">
        <f t="shared" si="262"/>
        <v>0</v>
      </c>
      <c r="AU1204" s="9">
        <f t="shared" si="263"/>
        <v>0</v>
      </c>
    </row>
    <row r="1205" spans="1:47" s="202" customFormat="1">
      <c r="A1205" s="272"/>
      <c r="B1205" s="272"/>
      <c r="C1205" s="203"/>
      <c r="D1205" s="203"/>
      <c r="E1205" s="204"/>
      <c r="F1205" s="198"/>
      <c r="G1205" s="198"/>
      <c r="H1205" s="198"/>
      <c r="I1205" s="198"/>
      <c r="J1205" s="117"/>
      <c r="K1205" s="113"/>
      <c r="L1205" s="113"/>
      <c r="M1205" s="113"/>
      <c r="N1205" s="113"/>
      <c r="O1205" s="113"/>
      <c r="P1205" s="205"/>
      <c r="Q1205" s="2">
        <f t="shared" si="251"/>
        <v>0</v>
      </c>
      <c r="R1205" s="2">
        <f>IF(D1205='User Input'!$C$1,1,0)</f>
        <v>0</v>
      </c>
      <c r="S1205" s="2">
        <f t="shared" si="255"/>
        <v>0</v>
      </c>
      <c r="T1205" s="2">
        <f t="shared" si="256"/>
        <v>0</v>
      </c>
      <c r="U1205" s="2">
        <f t="shared" si="252"/>
        <v>0</v>
      </c>
      <c r="V1205" s="2">
        <f t="shared" si="253"/>
        <v>0</v>
      </c>
      <c r="W1205" s="9">
        <f t="shared" si="254"/>
        <v>0</v>
      </c>
      <c r="X1205" s="221"/>
      <c r="Y1205" s="276"/>
      <c r="Z1205" s="207"/>
      <c r="AA1205" s="203"/>
      <c r="AB1205" s="206"/>
      <c r="AC1205" s="198"/>
      <c r="AD1205" s="198"/>
      <c r="AE1205" s="198"/>
      <c r="AF1205" s="198"/>
      <c r="AG1205" s="216"/>
      <c r="AH1205" s="199"/>
      <c r="AI1205" s="197"/>
      <c r="AJ1205" s="197"/>
      <c r="AK1205" s="113"/>
      <c r="AL1205" s="113"/>
      <c r="AM1205" s="113"/>
      <c r="AN1205" s="2">
        <f t="shared" si="257"/>
        <v>0</v>
      </c>
      <c r="AO1205" s="2">
        <f t="shared" si="258"/>
        <v>0</v>
      </c>
      <c r="AP1205" s="2">
        <f>IF(AA1205='User Input'!$C$1,1,0)</f>
        <v>0</v>
      </c>
      <c r="AQ1205" s="2">
        <f t="shared" si="259"/>
        <v>0</v>
      </c>
      <c r="AR1205" s="2">
        <f t="shared" si="260"/>
        <v>0</v>
      </c>
      <c r="AS1205" s="2">
        <f t="shared" si="261"/>
        <v>0</v>
      </c>
      <c r="AT1205" s="2">
        <f t="shared" si="262"/>
        <v>0</v>
      </c>
      <c r="AU1205" s="9">
        <f t="shared" si="263"/>
        <v>0</v>
      </c>
    </row>
    <row r="1206" spans="1:47" s="202" customFormat="1">
      <c r="A1206" s="272"/>
      <c r="B1206" s="272"/>
      <c r="C1206" s="203"/>
      <c r="D1206" s="203"/>
      <c r="E1206" s="204"/>
      <c r="F1206" s="198"/>
      <c r="G1206" s="198"/>
      <c r="H1206" s="198"/>
      <c r="I1206" s="198"/>
      <c r="J1206" s="117"/>
      <c r="K1206" s="113"/>
      <c r="L1206" s="113"/>
      <c r="M1206" s="113"/>
      <c r="N1206" s="113"/>
      <c r="O1206" s="113"/>
      <c r="P1206" s="205"/>
      <c r="Q1206" s="2">
        <f t="shared" si="251"/>
        <v>0</v>
      </c>
      <c r="R1206" s="2">
        <f>IF(D1206='User Input'!$C$1,1,0)</f>
        <v>0</v>
      </c>
      <c r="S1206" s="2">
        <f t="shared" si="255"/>
        <v>0</v>
      </c>
      <c r="T1206" s="2">
        <f t="shared" si="256"/>
        <v>0</v>
      </c>
      <c r="U1206" s="2">
        <f t="shared" si="252"/>
        <v>0</v>
      </c>
      <c r="V1206" s="2">
        <f t="shared" si="253"/>
        <v>0</v>
      </c>
      <c r="W1206" s="9">
        <f t="shared" si="254"/>
        <v>0</v>
      </c>
      <c r="X1206" s="221"/>
      <c r="Y1206" s="276"/>
      <c r="Z1206" s="207"/>
      <c r="AA1206" s="203"/>
      <c r="AB1206" s="206"/>
      <c r="AC1206" s="198"/>
      <c r="AD1206" s="198"/>
      <c r="AE1206" s="198"/>
      <c r="AF1206" s="198"/>
      <c r="AG1206" s="216"/>
      <c r="AH1206" s="199"/>
      <c r="AI1206" s="197"/>
      <c r="AJ1206" s="197"/>
      <c r="AK1206" s="113"/>
      <c r="AL1206" s="113"/>
      <c r="AM1206" s="113"/>
      <c r="AN1206" s="2">
        <f t="shared" si="257"/>
        <v>0</v>
      </c>
      <c r="AO1206" s="2">
        <f t="shared" si="258"/>
        <v>0</v>
      </c>
      <c r="AP1206" s="2">
        <f>IF(AA1206='User Input'!$C$1,1,0)</f>
        <v>0</v>
      </c>
      <c r="AQ1206" s="2">
        <f t="shared" si="259"/>
        <v>0</v>
      </c>
      <c r="AR1206" s="2">
        <f t="shared" si="260"/>
        <v>0</v>
      </c>
      <c r="AS1206" s="2">
        <f t="shared" si="261"/>
        <v>0</v>
      </c>
      <c r="AT1206" s="2">
        <f t="shared" si="262"/>
        <v>0</v>
      </c>
      <c r="AU1206" s="9">
        <f t="shared" si="263"/>
        <v>0</v>
      </c>
    </row>
    <row r="1207" spans="1:47" s="202" customFormat="1">
      <c r="A1207" s="272"/>
      <c r="B1207" s="272"/>
      <c r="C1207" s="203"/>
      <c r="D1207" s="203"/>
      <c r="E1207" s="204"/>
      <c r="F1207" s="198"/>
      <c r="G1207" s="198"/>
      <c r="H1207" s="198"/>
      <c r="I1207" s="198"/>
      <c r="J1207" s="117"/>
      <c r="K1207" s="113"/>
      <c r="L1207" s="113"/>
      <c r="M1207" s="113"/>
      <c r="N1207" s="113"/>
      <c r="O1207" s="113"/>
      <c r="P1207" s="205"/>
      <c r="Q1207" s="2">
        <f t="shared" si="251"/>
        <v>0</v>
      </c>
      <c r="R1207" s="2">
        <f>IF(D1207='User Input'!$C$1,1,0)</f>
        <v>0</v>
      </c>
      <c r="S1207" s="2">
        <f t="shared" si="255"/>
        <v>0</v>
      </c>
      <c r="T1207" s="2">
        <f t="shared" si="256"/>
        <v>0</v>
      </c>
      <c r="U1207" s="2">
        <f t="shared" si="252"/>
        <v>0</v>
      </c>
      <c r="V1207" s="2">
        <f t="shared" si="253"/>
        <v>0</v>
      </c>
      <c r="W1207" s="9">
        <f t="shared" si="254"/>
        <v>0</v>
      </c>
      <c r="X1207" s="221"/>
      <c r="Y1207" s="276"/>
      <c r="Z1207" s="207"/>
      <c r="AA1207" s="203"/>
      <c r="AB1207" s="206"/>
      <c r="AC1207" s="198"/>
      <c r="AD1207" s="198"/>
      <c r="AE1207" s="198"/>
      <c r="AF1207" s="198"/>
      <c r="AG1207" s="216"/>
      <c r="AH1207" s="199"/>
      <c r="AI1207" s="197"/>
      <c r="AJ1207" s="197"/>
      <c r="AK1207" s="113"/>
      <c r="AL1207" s="113"/>
      <c r="AM1207" s="113"/>
      <c r="AN1207" s="2">
        <f t="shared" si="257"/>
        <v>0</v>
      </c>
      <c r="AO1207" s="2">
        <f t="shared" si="258"/>
        <v>0</v>
      </c>
      <c r="AP1207" s="2">
        <f>IF(AA1207='User Input'!$C$1,1,0)</f>
        <v>0</v>
      </c>
      <c r="AQ1207" s="2">
        <f t="shared" si="259"/>
        <v>0</v>
      </c>
      <c r="AR1207" s="2">
        <f t="shared" si="260"/>
        <v>0</v>
      </c>
      <c r="AS1207" s="2">
        <f t="shared" si="261"/>
        <v>0</v>
      </c>
      <c r="AT1207" s="2">
        <f t="shared" si="262"/>
        <v>0</v>
      </c>
      <c r="AU1207" s="9">
        <f t="shared" si="263"/>
        <v>0</v>
      </c>
    </row>
    <row r="1208" spans="1:47" s="202" customFormat="1">
      <c r="A1208" s="272"/>
      <c r="B1208" s="272"/>
      <c r="C1208" s="203"/>
      <c r="D1208" s="203"/>
      <c r="E1208" s="204"/>
      <c r="F1208" s="198"/>
      <c r="G1208" s="198"/>
      <c r="H1208" s="198"/>
      <c r="I1208" s="198"/>
      <c r="J1208" s="117"/>
      <c r="K1208" s="113"/>
      <c r="L1208" s="113"/>
      <c r="M1208" s="113"/>
      <c r="N1208" s="113"/>
      <c r="O1208" s="113"/>
      <c r="P1208" s="205"/>
      <c r="Q1208" s="2">
        <f t="shared" si="251"/>
        <v>0</v>
      </c>
      <c r="R1208" s="2">
        <f>IF(D1208='User Input'!$C$1,1,0)</f>
        <v>0</v>
      </c>
      <c r="S1208" s="2">
        <f t="shared" si="255"/>
        <v>0</v>
      </c>
      <c r="T1208" s="2">
        <f t="shared" si="256"/>
        <v>0</v>
      </c>
      <c r="U1208" s="2">
        <f t="shared" si="252"/>
        <v>0</v>
      </c>
      <c r="V1208" s="2">
        <f t="shared" si="253"/>
        <v>0</v>
      </c>
      <c r="W1208" s="9">
        <f t="shared" si="254"/>
        <v>0</v>
      </c>
      <c r="X1208" s="221"/>
      <c r="Y1208" s="276"/>
      <c r="Z1208" s="207"/>
      <c r="AA1208" s="203"/>
      <c r="AB1208" s="206"/>
      <c r="AC1208" s="198"/>
      <c r="AD1208" s="198"/>
      <c r="AE1208" s="198"/>
      <c r="AF1208" s="198"/>
      <c r="AG1208" s="216"/>
      <c r="AH1208" s="199"/>
      <c r="AI1208" s="197"/>
      <c r="AJ1208" s="197"/>
      <c r="AK1208" s="113"/>
      <c r="AL1208" s="113"/>
      <c r="AM1208" s="113"/>
      <c r="AN1208" s="2">
        <f t="shared" si="257"/>
        <v>0</v>
      </c>
      <c r="AO1208" s="2">
        <f t="shared" si="258"/>
        <v>0</v>
      </c>
      <c r="AP1208" s="2">
        <f>IF(AA1208='User Input'!$C$1,1,0)</f>
        <v>0</v>
      </c>
      <c r="AQ1208" s="2">
        <f t="shared" si="259"/>
        <v>0</v>
      </c>
      <c r="AR1208" s="2">
        <f t="shared" si="260"/>
        <v>0</v>
      </c>
      <c r="AS1208" s="2">
        <f t="shared" si="261"/>
        <v>0</v>
      </c>
      <c r="AT1208" s="2">
        <f t="shared" si="262"/>
        <v>0</v>
      </c>
      <c r="AU1208" s="9">
        <f t="shared" si="263"/>
        <v>0</v>
      </c>
    </row>
    <row r="1209" spans="1:47" s="202" customFormat="1">
      <c r="A1209" s="272"/>
      <c r="B1209" s="272"/>
      <c r="C1209" s="203"/>
      <c r="D1209" s="203"/>
      <c r="E1209" s="204"/>
      <c r="F1209" s="198"/>
      <c r="G1209" s="198"/>
      <c r="H1209" s="198"/>
      <c r="I1209" s="198"/>
      <c r="J1209" s="117"/>
      <c r="K1209" s="113"/>
      <c r="L1209" s="113"/>
      <c r="M1209" s="113"/>
      <c r="N1209" s="113"/>
      <c r="O1209" s="113"/>
      <c r="P1209" s="205"/>
      <c r="Q1209" s="2">
        <f t="shared" si="251"/>
        <v>0</v>
      </c>
      <c r="R1209" s="2">
        <f>IF(D1209='User Input'!$C$1,1,0)</f>
        <v>0</v>
      </c>
      <c r="S1209" s="2">
        <f t="shared" si="255"/>
        <v>0</v>
      </c>
      <c r="T1209" s="2">
        <f t="shared" si="256"/>
        <v>0</v>
      </c>
      <c r="U1209" s="2">
        <f t="shared" si="252"/>
        <v>0</v>
      </c>
      <c r="V1209" s="2">
        <f t="shared" si="253"/>
        <v>0</v>
      </c>
      <c r="W1209" s="9">
        <f t="shared" si="254"/>
        <v>0</v>
      </c>
      <c r="X1209" s="221"/>
      <c r="Y1209" s="276"/>
      <c r="Z1209" s="207"/>
      <c r="AA1209" s="203"/>
      <c r="AB1209" s="206"/>
      <c r="AC1209" s="198"/>
      <c r="AD1209" s="198"/>
      <c r="AE1209" s="198"/>
      <c r="AF1209" s="198"/>
      <c r="AG1209" s="216"/>
      <c r="AH1209" s="199"/>
      <c r="AI1209" s="197"/>
      <c r="AJ1209" s="197"/>
      <c r="AK1209" s="113"/>
      <c r="AL1209" s="113"/>
      <c r="AM1209" s="113"/>
      <c r="AN1209" s="2">
        <f t="shared" si="257"/>
        <v>0</v>
      </c>
      <c r="AO1209" s="2">
        <f t="shared" si="258"/>
        <v>0</v>
      </c>
      <c r="AP1209" s="2">
        <f>IF(AA1209='User Input'!$C$1,1,0)</f>
        <v>0</v>
      </c>
      <c r="AQ1209" s="2">
        <f t="shared" si="259"/>
        <v>0</v>
      </c>
      <c r="AR1209" s="2">
        <f t="shared" si="260"/>
        <v>0</v>
      </c>
      <c r="AS1209" s="2">
        <f t="shared" si="261"/>
        <v>0</v>
      </c>
      <c r="AT1209" s="2">
        <f t="shared" si="262"/>
        <v>0</v>
      </c>
      <c r="AU1209" s="9">
        <f t="shared" si="263"/>
        <v>0</v>
      </c>
    </row>
    <row r="1210" spans="1:47" s="202" customFormat="1">
      <c r="A1210" s="272"/>
      <c r="B1210" s="272"/>
      <c r="C1210" s="203"/>
      <c r="D1210" s="203"/>
      <c r="E1210" s="204"/>
      <c r="F1210" s="198"/>
      <c r="G1210" s="198"/>
      <c r="H1210" s="198"/>
      <c r="I1210" s="198"/>
      <c r="J1210" s="117"/>
      <c r="K1210" s="113"/>
      <c r="L1210" s="113"/>
      <c r="M1210" s="113"/>
      <c r="N1210" s="113"/>
      <c r="O1210" s="113"/>
      <c r="P1210" s="205"/>
      <c r="Q1210" s="2">
        <f t="shared" si="251"/>
        <v>0</v>
      </c>
      <c r="R1210" s="2">
        <f>IF(D1210='User Input'!$C$1,1,0)</f>
        <v>0</v>
      </c>
      <c r="S1210" s="2">
        <f t="shared" si="255"/>
        <v>0</v>
      </c>
      <c r="T1210" s="2">
        <f t="shared" si="256"/>
        <v>0</v>
      </c>
      <c r="U1210" s="2">
        <f t="shared" si="252"/>
        <v>0</v>
      </c>
      <c r="V1210" s="2">
        <f t="shared" si="253"/>
        <v>0</v>
      </c>
      <c r="W1210" s="9">
        <f t="shared" si="254"/>
        <v>0</v>
      </c>
      <c r="X1210" s="221"/>
      <c r="Y1210" s="276"/>
      <c r="Z1210" s="207"/>
      <c r="AA1210" s="203"/>
      <c r="AB1210" s="206"/>
      <c r="AC1210" s="198"/>
      <c r="AD1210" s="198"/>
      <c r="AE1210" s="198"/>
      <c r="AF1210" s="198"/>
      <c r="AG1210" s="216"/>
      <c r="AH1210" s="199"/>
      <c r="AI1210" s="197"/>
      <c r="AJ1210" s="197"/>
      <c r="AK1210" s="113"/>
      <c r="AL1210" s="113"/>
      <c r="AM1210" s="113"/>
      <c r="AN1210" s="2">
        <f t="shared" si="257"/>
        <v>0</v>
      </c>
      <c r="AO1210" s="2">
        <f t="shared" si="258"/>
        <v>0</v>
      </c>
      <c r="AP1210" s="2">
        <f>IF(AA1210='User Input'!$C$1,1,0)</f>
        <v>0</v>
      </c>
      <c r="AQ1210" s="2">
        <f t="shared" si="259"/>
        <v>0</v>
      </c>
      <c r="AR1210" s="2">
        <f t="shared" si="260"/>
        <v>0</v>
      </c>
      <c r="AS1210" s="2">
        <f t="shared" si="261"/>
        <v>0</v>
      </c>
      <c r="AT1210" s="2">
        <f t="shared" si="262"/>
        <v>0</v>
      </c>
      <c r="AU1210" s="9">
        <f t="shared" si="263"/>
        <v>0</v>
      </c>
    </row>
    <row r="1211" spans="1:47" s="202" customFormat="1">
      <c r="A1211" s="272"/>
      <c r="B1211" s="272"/>
      <c r="C1211" s="203"/>
      <c r="D1211" s="203"/>
      <c r="E1211" s="204"/>
      <c r="F1211" s="198"/>
      <c r="G1211" s="198"/>
      <c r="H1211" s="198"/>
      <c r="I1211" s="198"/>
      <c r="J1211" s="117"/>
      <c r="K1211" s="113"/>
      <c r="L1211" s="113"/>
      <c r="M1211" s="113"/>
      <c r="N1211" s="113"/>
      <c r="O1211" s="113"/>
      <c r="P1211" s="205"/>
      <c r="Q1211" s="2">
        <f t="shared" si="251"/>
        <v>0</v>
      </c>
      <c r="R1211" s="2">
        <f>IF(D1211='User Input'!$C$1,1,0)</f>
        <v>0</v>
      </c>
      <c r="S1211" s="2">
        <f t="shared" si="255"/>
        <v>0</v>
      </c>
      <c r="T1211" s="2">
        <f t="shared" si="256"/>
        <v>0</v>
      </c>
      <c r="U1211" s="2">
        <f t="shared" si="252"/>
        <v>0</v>
      </c>
      <c r="V1211" s="2">
        <f t="shared" si="253"/>
        <v>0</v>
      </c>
      <c r="W1211" s="9">
        <f t="shared" si="254"/>
        <v>0</v>
      </c>
      <c r="X1211" s="221"/>
      <c r="Y1211" s="276"/>
      <c r="Z1211" s="207"/>
      <c r="AA1211" s="203"/>
      <c r="AB1211" s="206"/>
      <c r="AC1211" s="198"/>
      <c r="AD1211" s="198"/>
      <c r="AE1211" s="198"/>
      <c r="AF1211" s="198"/>
      <c r="AG1211" s="216"/>
      <c r="AH1211" s="199"/>
      <c r="AI1211" s="197"/>
      <c r="AJ1211" s="197"/>
      <c r="AK1211" s="113"/>
      <c r="AL1211" s="113"/>
      <c r="AM1211" s="113"/>
      <c r="AN1211" s="2">
        <f t="shared" si="257"/>
        <v>0</v>
      </c>
      <c r="AO1211" s="2">
        <f t="shared" si="258"/>
        <v>0</v>
      </c>
      <c r="AP1211" s="2">
        <f>IF(AA1211='User Input'!$C$1,1,0)</f>
        <v>0</v>
      </c>
      <c r="AQ1211" s="2">
        <f t="shared" si="259"/>
        <v>0</v>
      </c>
      <c r="AR1211" s="2">
        <f t="shared" si="260"/>
        <v>0</v>
      </c>
      <c r="AS1211" s="2">
        <f t="shared" si="261"/>
        <v>0</v>
      </c>
      <c r="AT1211" s="2">
        <f t="shared" si="262"/>
        <v>0</v>
      </c>
      <c r="AU1211" s="9">
        <f t="shared" si="263"/>
        <v>0</v>
      </c>
    </row>
    <row r="1212" spans="1:47" s="202" customFormat="1">
      <c r="A1212" s="272"/>
      <c r="B1212" s="272"/>
      <c r="C1212" s="203"/>
      <c r="D1212" s="203"/>
      <c r="E1212" s="204"/>
      <c r="F1212" s="198"/>
      <c r="G1212" s="198"/>
      <c r="H1212" s="198"/>
      <c r="I1212" s="198"/>
      <c r="J1212" s="117"/>
      <c r="K1212" s="113"/>
      <c r="L1212" s="113"/>
      <c r="M1212" s="113"/>
      <c r="N1212" s="113"/>
      <c r="O1212" s="113"/>
      <c r="P1212" s="205"/>
      <c r="Q1212" s="2">
        <f t="shared" si="251"/>
        <v>0</v>
      </c>
      <c r="R1212" s="2">
        <f>IF(D1212='User Input'!$C$1,1,0)</f>
        <v>0</v>
      </c>
      <c r="S1212" s="2">
        <f t="shared" si="255"/>
        <v>0</v>
      </c>
      <c r="T1212" s="2">
        <f t="shared" si="256"/>
        <v>0</v>
      </c>
      <c r="U1212" s="2">
        <f t="shared" si="252"/>
        <v>0</v>
      </c>
      <c r="V1212" s="2">
        <f t="shared" si="253"/>
        <v>0</v>
      </c>
      <c r="W1212" s="9">
        <f t="shared" si="254"/>
        <v>0</v>
      </c>
      <c r="X1212" s="221"/>
      <c r="Y1212" s="276"/>
      <c r="Z1212" s="207"/>
      <c r="AA1212" s="203"/>
      <c r="AB1212" s="206"/>
      <c r="AC1212" s="198"/>
      <c r="AD1212" s="198"/>
      <c r="AE1212" s="198"/>
      <c r="AF1212" s="198"/>
      <c r="AG1212" s="216"/>
      <c r="AH1212" s="199"/>
      <c r="AI1212" s="197"/>
      <c r="AJ1212" s="197"/>
      <c r="AK1212" s="113"/>
      <c r="AL1212" s="113"/>
      <c r="AM1212" s="113"/>
      <c r="AN1212" s="2">
        <f t="shared" si="257"/>
        <v>0</v>
      </c>
      <c r="AO1212" s="2">
        <f t="shared" si="258"/>
        <v>0</v>
      </c>
      <c r="AP1212" s="2">
        <f>IF(AA1212='User Input'!$C$1,1,0)</f>
        <v>0</v>
      </c>
      <c r="AQ1212" s="2">
        <f t="shared" si="259"/>
        <v>0</v>
      </c>
      <c r="AR1212" s="2">
        <f t="shared" si="260"/>
        <v>0</v>
      </c>
      <c r="AS1212" s="2">
        <f t="shared" si="261"/>
        <v>0</v>
      </c>
      <c r="AT1212" s="2">
        <f t="shared" si="262"/>
        <v>0</v>
      </c>
      <c r="AU1212" s="9">
        <f t="shared" si="263"/>
        <v>0</v>
      </c>
    </row>
    <row r="1213" spans="1:47" s="202" customFormat="1">
      <c r="A1213" s="272"/>
      <c r="B1213" s="272"/>
      <c r="C1213" s="203"/>
      <c r="D1213" s="203"/>
      <c r="E1213" s="204"/>
      <c r="F1213" s="198"/>
      <c r="G1213" s="198"/>
      <c r="H1213" s="198"/>
      <c r="I1213" s="198"/>
      <c r="J1213" s="117"/>
      <c r="K1213" s="113"/>
      <c r="L1213" s="113"/>
      <c r="M1213" s="113"/>
      <c r="N1213" s="113"/>
      <c r="O1213" s="113"/>
      <c r="P1213" s="205"/>
      <c r="Q1213" s="2">
        <f t="shared" si="251"/>
        <v>0</v>
      </c>
      <c r="R1213" s="2">
        <f>IF(D1213='User Input'!$C$1,1,0)</f>
        <v>0</v>
      </c>
      <c r="S1213" s="2">
        <f t="shared" si="255"/>
        <v>0</v>
      </c>
      <c r="T1213" s="2">
        <f t="shared" si="256"/>
        <v>0</v>
      </c>
      <c r="U1213" s="2">
        <f t="shared" si="252"/>
        <v>0</v>
      </c>
      <c r="V1213" s="2">
        <f t="shared" si="253"/>
        <v>0</v>
      </c>
      <c r="W1213" s="9">
        <f t="shared" si="254"/>
        <v>0</v>
      </c>
      <c r="X1213" s="221"/>
      <c r="Y1213" s="276"/>
      <c r="Z1213" s="207"/>
      <c r="AA1213" s="203"/>
      <c r="AB1213" s="206"/>
      <c r="AC1213" s="198"/>
      <c r="AD1213" s="198"/>
      <c r="AE1213" s="198"/>
      <c r="AF1213" s="198"/>
      <c r="AG1213" s="216"/>
      <c r="AH1213" s="199"/>
      <c r="AI1213" s="197"/>
      <c r="AJ1213" s="197"/>
      <c r="AK1213" s="113"/>
      <c r="AL1213" s="113"/>
      <c r="AM1213" s="113"/>
      <c r="AN1213" s="2">
        <f t="shared" si="257"/>
        <v>0</v>
      </c>
      <c r="AO1213" s="2">
        <f t="shared" si="258"/>
        <v>0</v>
      </c>
      <c r="AP1213" s="2">
        <f>IF(AA1213='User Input'!$C$1,1,0)</f>
        <v>0</v>
      </c>
      <c r="AQ1213" s="2">
        <f t="shared" si="259"/>
        <v>0</v>
      </c>
      <c r="AR1213" s="2">
        <f t="shared" si="260"/>
        <v>0</v>
      </c>
      <c r="AS1213" s="2">
        <f t="shared" si="261"/>
        <v>0</v>
      </c>
      <c r="AT1213" s="2">
        <f t="shared" si="262"/>
        <v>0</v>
      </c>
      <c r="AU1213" s="9">
        <f t="shared" si="263"/>
        <v>0</v>
      </c>
    </row>
    <row r="1214" spans="1:47" s="202" customFormat="1">
      <c r="A1214" s="272"/>
      <c r="B1214" s="272"/>
      <c r="C1214" s="203"/>
      <c r="D1214" s="203"/>
      <c r="E1214" s="204"/>
      <c r="F1214" s="198"/>
      <c r="G1214" s="198"/>
      <c r="H1214" s="198"/>
      <c r="I1214" s="198"/>
      <c r="J1214" s="117"/>
      <c r="K1214" s="113"/>
      <c r="L1214" s="113"/>
      <c r="M1214" s="113"/>
      <c r="N1214" s="113"/>
      <c r="O1214" s="113"/>
      <c r="P1214" s="205"/>
      <c r="Q1214" s="2">
        <f t="shared" si="251"/>
        <v>0</v>
      </c>
      <c r="R1214" s="2">
        <f>IF(D1214='User Input'!$C$1,1,0)</f>
        <v>0</v>
      </c>
      <c r="S1214" s="2">
        <f t="shared" si="255"/>
        <v>0</v>
      </c>
      <c r="T1214" s="2">
        <f t="shared" si="256"/>
        <v>0</v>
      </c>
      <c r="U1214" s="2">
        <f t="shared" si="252"/>
        <v>0</v>
      </c>
      <c r="V1214" s="2">
        <f t="shared" si="253"/>
        <v>0</v>
      </c>
      <c r="W1214" s="9">
        <f t="shared" si="254"/>
        <v>0</v>
      </c>
      <c r="X1214" s="221"/>
      <c r="Y1214" s="276"/>
      <c r="Z1214" s="207"/>
      <c r="AA1214" s="203"/>
      <c r="AB1214" s="206"/>
      <c r="AC1214" s="198"/>
      <c r="AD1214" s="198"/>
      <c r="AE1214" s="198"/>
      <c r="AF1214" s="198"/>
      <c r="AG1214" s="216"/>
      <c r="AH1214" s="199"/>
      <c r="AI1214" s="197"/>
      <c r="AJ1214" s="197"/>
      <c r="AK1214" s="113"/>
      <c r="AL1214" s="113"/>
      <c r="AM1214" s="113"/>
      <c r="AN1214" s="2">
        <f t="shared" si="257"/>
        <v>0</v>
      </c>
      <c r="AO1214" s="2">
        <f t="shared" si="258"/>
        <v>0</v>
      </c>
      <c r="AP1214" s="2">
        <f>IF(AA1214='User Input'!$C$1,1,0)</f>
        <v>0</v>
      </c>
      <c r="AQ1214" s="2">
        <f t="shared" si="259"/>
        <v>0</v>
      </c>
      <c r="AR1214" s="2">
        <f t="shared" si="260"/>
        <v>0</v>
      </c>
      <c r="AS1214" s="2">
        <f t="shared" si="261"/>
        <v>0</v>
      </c>
      <c r="AT1214" s="2">
        <f t="shared" si="262"/>
        <v>0</v>
      </c>
      <c r="AU1214" s="9">
        <f t="shared" si="263"/>
        <v>0</v>
      </c>
    </row>
    <row r="1215" spans="1:47" s="202" customFormat="1">
      <c r="A1215" s="272"/>
      <c r="B1215" s="272"/>
      <c r="C1215" s="203"/>
      <c r="D1215" s="203"/>
      <c r="E1215" s="204"/>
      <c r="F1215" s="198"/>
      <c r="G1215" s="198"/>
      <c r="H1215" s="198"/>
      <c r="I1215" s="198"/>
      <c r="J1215" s="117"/>
      <c r="K1215" s="113"/>
      <c r="L1215" s="113"/>
      <c r="M1215" s="113"/>
      <c r="N1215" s="113"/>
      <c r="O1215" s="113"/>
      <c r="P1215" s="205"/>
      <c r="Q1215" s="2">
        <f t="shared" si="251"/>
        <v>0</v>
      </c>
      <c r="R1215" s="2">
        <f>IF(D1215='User Input'!$C$1,1,0)</f>
        <v>0</v>
      </c>
      <c r="S1215" s="2">
        <f t="shared" si="255"/>
        <v>0</v>
      </c>
      <c r="T1215" s="2">
        <f t="shared" si="256"/>
        <v>0</v>
      </c>
      <c r="U1215" s="2">
        <f t="shared" si="252"/>
        <v>0</v>
      </c>
      <c r="V1215" s="2">
        <f t="shared" si="253"/>
        <v>0</v>
      </c>
      <c r="W1215" s="9">
        <f t="shared" si="254"/>
        <v>0</v>
      </c>
      <c r="X1215" s="221"/>
      <c r="Y1215" s="276"/>
      <c r="Z1215" s="207"/>
      <c r="AA1215" s="203"/>
      <c r="AB1215" s="206"/>
      <c r="AC1215" s="198"/>
      <c r="AD1215" s="198"/>
      <c r="AE1215" s="198"/>
      <c r="AF1215" s="198"/>
      <c r="AG1215" s="216"/>
      <c r="AH1215" s="199"/>
      <c r="AI1215" s="197"/>
      <c r="AJ1215" s="197"/>
      <c r="AK1215" s="113"/>
      <c r="AL1215" s="113"/>
      <c r="AM1215" s="113"/>
      <c r="AN1215" s="2">
        <f t="shared" si="257"/>
        <v>0</v>
      </c>
      <c r="AO1215" s="2">
        <f t="shared" si="258"/>
        <v>0</v>
      </c>
      <c r="AP1215" s="2">
        <f>IF(AA1215='User Input'!$C$1,1,0)</f>
        <v>0</v>
      </c>
      <c r="AQ1215" s="2">
        <f t="shared" si="259"/>
        <v>0</v>
      </c>
      <c r="AR1215" s="2">
        <f t="shared" si="260"/>
        <v>0</v>
      </c>
      <c r="AS1215" s="2">
        <f t="shared" si="261"/>
        <v>0</v>
      </c>
      <c r="AT1215" s="2">
        <f t="shared" si="262"/>
        <v>0</v>
      </c>
      <c r="AU1215" s="9">
        <f t="shared" si="263"/>
        <v>0</v>
      </c>
    </row>
    <row r="1216" spans="1:47" s="202" customFormat="1">
      <c r="A1216" s="272"/>
      <c r="B1216" s="272"/>
      <c r="C1216" s="203"/>
      <c r="D1216" s="203"/>
      <c r="E1216" s="204"/>
      <c r="F1216" s="198"/>
      <c r="G1216" s="198"/>
      <c r="H1216" s="198"/>
      <c r="I1216" s="198"/>
      <c r="J1216" s="117"/>
      <c r="K1216" s="113"/>
      <c r="L1216" s="113"/>
      <c r="M1216" s="113"/>
      <c r="N1216" s="113"/>
      <c r="O1216" s="113"/>
      <c r="P1216" s="205"/>
      <c r="Q1216" s="2">
        <f t="shared" si="251"/>
        <v>0</v>
      </c>
      <c r="R1216" s="2">
        <f>IF(D1216='User Input'!$C$1,1,0)</f>
        <v>0</v>
      </c>
      <c r="S1216" s="2">
        <f t="shared" si="255"/>
        <v>0</v>
      </c>
      <c r="T1216" s="2">
        <f t="shared" si="256"/>
        <v>0</v>
      </c>
      <c r="U1216" s="2">
        <f t="shared" si="252"/>
        <v>0</v>
      </c>
      <c r="V1216" s="2">
        <f t="shared" si="253"/>
        <v>0</v>
      </c>
      <c r="W1216" s="9">
        <f t="shared" si="254"/>
        <v>0</v>
      </c>
      <c r="X1216" s="221"/>
      <c r="Y1216" s="276"/>
      <c r="Z1216" s="207"/>
      <c r="AA1216" s="203"/>
      <c r="AB1216" s="206"/>
      <c r="AC1216" s="198"/>
      <c r="AD1216" s="198"/>
      <c r="AE1216" s="198"/>
      <c r="AF1216" s="198"/>
      <c r="AG1216" s="216"/>
      <c r="AH1216" s="199"/>
      <c r="AI1216" s="197"/>
      <c r="AJ1216" s="197"/>
      <c r="AK1216" s="113"/>
      <c r="AL1216" s="113"/>
      <c r="AM1216" s="113"/>
      <c r="AN1216" s="2">
        <f t="shared" si="257"/>
        <v>0</v>
      </c>
      <c r="AO1216" s="2">
        <f t="shared" si="258"/>
        <v>0</v>
      </c>
      <c r="AP1216" s="2">
        <f>IF(AA1216='User Input'!$C$1,1,0)</f>
        <v>0</v>
      </c>
      <c r="AQ1216" s="2">
        <f t="shared" si="259"/>
        <v>0</v>
      </c>
      <c r="AR1216" s="2">
        <f t="shared" si="260"/>
        <v>0</v>
      </c>
      <c r="AS1216" s="2">
        <f t="shared" si="261"/>
        <v>0</v>
      </c>
      <c r="AT1216" s="2">
        <f t="shared" si="262"/>
        <v>0</v>
      </c>
      <c r="AU1216" s="9">
        <f t="shared" si="263"/>
        <v>0</v>
      </c>
    </row>
    <row r="1217" spans="1:47" s="202" customFormat="1">
      <c r="A1217" s="272"/>
      <c r="B1217" s="272"/>
      <c r="C1217" s="203"/>
      <c r="D1217" s="203"/>
      <c r="E1217" s="204"/>
      <c r="F1217" s="198"/>
      <c r="G1217" s="198"/>
      <c r="H1217" s="198"/>
      <c r="I1217" s="198"/>
      <c r="J1217" s="117"/>
      <c r="K1217" s="113"/>
      <c r="L1217" s="113"/>
      <c r="M1217" s="113"/>
      <c r="N1217" s="113"/>
      <c r="O1217" s="113"/>
      <c r="P1217" s="205"/>
      <c r="Q1217" s="2">
        <f t="shared" si="251"/>
        <v>0</v>
      </c>
      <c r="R1217" s="2">
        <f>IF(D1217='User Input'!$C$1,1,0)</f>
        <v>0</v>
      </c>
      <c r="S1217" s="2">
        <f t="shared" si="255"/>
        <v>0</v>
      </c>
      <c r="T1217" s="2">
        <f t="shared" si="256"/>
        <v>0</v>
      </c>
      <c r="U1217" s="2">
        <f t="shared" si="252"/>
        <v>0</v>
      </c>
      <c r="V1217" s="2">
        <f t="shared" si="253"/>
        <v>0</v>
      </c>
      <c r="W1217" s="9">
        <f t="shared" si="254"/>
        <v>0</v>
      </c>
      <c r="X1217" s="221"/>
      <c r="Y1217" s="276"/>
      <c r="Z1217" s="207"/>
      <c r="AA1217" s="203"/>
      <c r="AB1217" s="206"/>
      <c r="AC1217" s="198"/>
      <c r="AD1217" s="198"/>
      <c r="AE1217" s="198"/>
      <c r="AF1217" s="198"/>
      <c r="AG1217" s="216"/>
      <c r="AH1217" s="199"/>
      <c r="AI1217" s="197"/>
      <c r="AJ1217" s="197"/>
      <c r="AK1217" s="113"/>
      <c r="AL1217" s="113"/>
      <c r="AM1217" s="113"/>
      <c r="AN1217" s="2">
        <f t="shared" si="257"/>
        <v>0</v>
      </c>
      <c r="AO1217" s="2">
        <f t="shared" si="258"/>
        <v>0</v>
      </c>
      <c r="AP1217" s="2">
        <f>IF(AA1217='User Input'!$C$1,1,0)</f>
        <v>0</v>
      </c>
      <c r="AQ1217" s="2">
        <f t="shared" si="259"/>
        <v>0</v>
      </c>
      <c r="AR1217" s="2">
        <f t="shared" si="260"/>
        <v>0</v>
      </c>
      <c r="AS1217" s="2">
        <f t="shared" si="261"/>
        <v>0</v>
      </c>
      <c r="AT1217" s="2">
        <f t="shared" si="262"/>
        <v>0</v>
      </c>
      <c r="AU1217" s="9">
        <f t="shared" si="263"/>
        <v>0</v>
      </c>
    </row>
    <row r="1218" spans="1:47" s="202" customFormat="1">
      <c r="A1218" s="272"/>
      <c r="B1218" s="272"/>
      <c r="C1218" s="203"/>
      <c r="D1218" s="203"/>
      <c r="E1218" s="204"/>
      <c r="F1218" s="198"/>
      <c r="G1218" s="198"/>
      <c r="H1218" s="198"/>
      <c r="I1218" s="198"/>
      <c r="J1218" s="117"/>
      <c r="K1218" s="113"/>
      <c r="L1218" s="113"/>
      <c r="M1218" s="113"/>
      <c r="N1218" s="113"/>
      <c r="O1218" s="113"/>
      <c r="P1218" s="205"/>
      <c r="Q1218" s="2">
        <f t="shared" si="251"/>
        <v>0</v>
      </c>
      <c r="R1218" s="2">
        <f>IF(D1218='User Input'!$C$1,1,0)</f>
        <v>0</v>
      </c>
      <c r="S1218" s="2">
        <f t="shared" si="255"/>
        <v>0</v>
      </c>
      <c r="T1218" s="2">
        <f t="shared" si="256"/>
        <v>0</v>
      </c>
      <c r="U1218" s="2">
        <f t="shared" si="252"/>
        <v>0</v>
      </c>
      <c r="V1218" s="2">
        <f t="shared" si="253"/>
        <v>0</v>
      </c>
      <c r="W1218" s="9">
        <f t="shared" si="254"/>
        <v>0</v>
      </c>
      <c r="X1218" s="221"/>
      <c r="Y1218" s="276"/>
      <c r="Z1218" s="207"/>
      <c r="AA1218" s="203"/>
      <c r="AB1218" s="206"/>
      <c r="AC1218" s="198"/>
      <c r="AD1218" s="198"/>
      <c r="AE1218" s="198"/>
      <c r="AF1218" s="198"/>
      <c r="AG1218" s="216"/>
      <c r="AH1218" s="199"/>
      <c r="AI1218" s="197"/>
      <c r="AJ1218" s="197"/>
      <c r="AK1218" s="113"/>
      <c r="AL1218" s="113"/>
      <c r="AM1218" s="113"/>
      <c r="AN1218" s="2">
        <f t="shared" si="257"/>
        <v>0</v>
      </c>
      <c r="AO1218" s="2">
        <f t="shared" si="258"/>
        <v>0</v>
      </c>
      <c r="AP1218" s="2">
        <f>IF(AA1218='User Input'!$C$1,1,0)</f>
        <v>0</v>
      </c>
      <c r="AQ1218" s="2">
        <f t="shared" si="259"/>
        <v>0</v>
      </c>
      <c r="AR1218" s="2">
        <f t="shared" si="260"/>
        <v>0</v>
      </c>
      <c r="AS1218" s="2">
        <f t="shared" si="261"/>
        <v>0</v>
      </c>
      <c r="AT1218" s="2">
        <f t="shared" si="262"/>
        <v>0</v>
      </c>
      <c r="AU1218" s="9">
        <f t="shared" si="263"/>
        <v>0</v>
      </c>
    </row>
    <row r="1219" spans="1:47" s="202" customFormat="1">
      <c r="A1219" s="272"/>
      <c r="B1219" s="272"/>
      <c r="C1219" s="203"/>
      <c r="D1219" s="203"/>
      <c r="E1219" s="204"/>
      <c r="F1219" s="198"/>
      <c r="G1219" s="198"/>
      <c r="H1219" s="198"/>
      <c r="I1219" s="198"/>
      <c r="J1219" s="117"/>
      <c r="K1219" s="113"/>
      <c r="L1219" s="113"/>
      <c r="M1219" s="113"/>
      <c r="N1219" s="113"/>
      <c r="O1219" s="113"/>
      <c r="P1219" s="205"/>
      <c r="Q1219" s="2">
        <f t="shared" ref="Q1219:Q1282" si="264">P1219*K1219</f>
        <v>0</v>
      </c>
      <c r="R1219" s="2">
        <f>IF(D1219='User Input'!$C$1,1,0)</f>
        <v>0</v>
      </c>
      <c r="S1219" s="2">
        <f t="shared" si="255"/>
        <v>0</v>
      </c>
      <c r="T1219" s="2">
        <f t="shared" si="256"/>
        <v>0</v>
      </c>
      <c r="U1219" s="2">
        <f t="shared" ref="U1219:U1282" si="265">C1219</f>
        <v>0</v>
      </c>
      <c r="V1219" s="2">
        <f t="shared" ref="V1219:V1282" si="266">E1219</f>
        <v>0</v>
      </c>
      <c r="W1219" s="9">
        <f t="shared" ref="W1219:W1282" si="267">J1219</f>
        <v>0</v>
      </c>
      <c r="X1219" s="221"/>
      <c r="Y1219" s="276"/>
      <c r="Z1219" s="207"/>
      <c r="AA1219" s="203"/>
      <c r="AB1219" s="206"/>
      <c r="AC1219" s="198"/>
      <c r="AD1219" s="198"/>
      <c r="AE1219" s="198"/>
      <c r="AF1219" s="198"/>
      <c r="AG1219" s="216"/>
      <c r="AH1219" s="199"/>
      <c r="AI1219" s="197"/>
      <c r="AJ1219" s="197"/>
      <c r="AK1219" s="113"/>
      <c r="AL1219" s="113"/>
      <c r="AM1219" s="113"/>
      <c r="AN1219" s="2">
        <f t="shared" si="257"/>
        <v>0</v>
      </c>
      <c r="AO1219" s="2">
        <f t="shared" si="258"/>
        <v>0</v>
      </c>
      <c r="AP1219" s="2">
        <f>IF(AA1219='User Input'!$C$1,1,0)</f>
        <v>0</v>
      </c>
      <c r="AQ1219" s="2">
        <f t="shared" si="259"/>
        <v>0</v>
      </c>
      <c r="AR1219" s="2">
        <f t="shared" si="260"/>
        <v>0</v>
      </c>
      <c r="AS1219" s="2">
        <f t="shared" si="261"/>
        <v>0</v>
      </c>
      <c r="AT1219" s="2">
        <f t="shared" si="262"/>
        <v>0</v>
      </c>
      <c r="AU1219" s="9">
        <f t="shared" si="263"/>
        <v>0</v>
      </c>
    </row>
    <row r="1220" spans="1:47" s="202" customFormat="1">
      <c r="A1220" s="272"/>
      <c r="B1220" s="272"/>
      <c r="C1220" s="203"/>
      <c r="D1220" s="203"/>
      <c r="E1220" s="204"/>
      <c r="F1220" s="198"/>
      <c r="G1220" s="198"/>
      <c r="H1220" s="198"/>
      <c r="I1220" s="198"/>
      <c r="J1220" s="117"/>
      <c r="K1220" s="113"/>
      <c r="L1220" s="113"/>
      <c r="M1220" s="113"/>
      <c r="N1220" s="113"/>
      <c r="O1220" s="113"/>
      <c r="P1220" s="205"/>
      <c r="Q1220" s="2">
        <f t="shared" si="264"/>
        <v>0</v>
      </c>
      <c r="R1220" s="2">
        <f>IF(D1220='User Input'!$C$1,1,0)</f>
        <v>0</v>
      </c>
      <c r="S1220" s="2">
        <f t="shared" ref="S1220:S1283" si="268">R1220+S1219</f>
        <v>0</v>
      </c>
      <c r="T1220" s="2">
        <f t="shared" ref="T1220:T1283" si="269">IF(S1220=S1219,0,S1220)</f>
        <v>0</v>
      </c>
      <c r="U1220" s="2">
        <f t="shared" si="265"/>
        <v>0</v>
      </c>
      <c r="V1220" s="2">
        <f t="shared" si="266"/>
        <v>0</v>
      </c>
      <c r="W1220" s="9">
        <f t="shared" si="267"/>
        <v>0</v>
      </c>
      <c r="X1220" s="221"/>
      <c r="Y1220" s="276"/>
      <c r="Z1220" s="207"/>
      <c r="AA1220" s="203"/>
      <c r="AB1220" s="206"/>
      <c r="AC1220" s="198"/>
      <c r="AD1220" s="198"/>
      <c r="AE1220" s="198"/>
      <c r="AF1220" s="198"/>
      <c r="AG1220" s="216"/>
      <c r="AH1220" s="199"/>
      <c r="AI1220" s="197"/>
      <c r="AJ1220" s="197"/>
      <c r="AK1220" s="113"/>
      <c r="AL1220" s="113"/>
      <c r="AM1220" s="113"/>
      <c r="AN1220" s="2">
        <f t="shared" ref="AN1220:AN1283" si="270">AI1220*AH1220</f>
        <v>0</v>
      </c>
      <c r="AO1220" s="2">
        <f t="shared" ref="AO1220:AO1283" si="271">AJ1220*AH1220</f>
        <v>0</v>
      </c>
      <c r="AP1220" s="2">
        <f>IF(AA1220='User Input'!$C$1,1,0)</f>
        <v>0</v>
      </c>
      <c r="AQ1220" s="2">
        <f t="shared" si="259"/>
        <v>0</v>
      </c>
      <c r="AR1220" s="2">
        <f t="shared" si="260"/>
        <v>0</v>
      </c>
      <c r="AS1220" s="2">
        <f t="shared" si="261"/>
        <v>0</v>
      </c>
      <c r="AT1220" s="2">
        <f t="shared" si="262"/>
        <v>0</v>
      </c>
      <c r="AU1220" s="9">
        <f t="shared" si="263"/>
        <v>0</v>
      </c>
    </row>
    <row r="1221" spans="1:47" s="202" customFormat="1">
      <c r="A1221" s="272"/>
      <c r="B1221" s="272"/>
      <c r="C1221" s="203"/>
      <c r="D1221" s="203"/>
      <c r="E1221" s="204"/>
      <c r="F1221" s="198"/>
      <c r="G1221" s="198"/>
      <c r="H1221" s="198"/>
      <c r="I1221" s="198"/>
      <c r="J1221" s="117"/>
      <c r="K1221" s="113"/>
      <c r="L1221" s="113"/>
      <c r="M1221" s="113"/>
      <c r="N1221" s="113"/>
      <c r="O1221" s="113"/>
      <c r="P1221" s="205"/>
      <c r="Q1221" s="2">
        <f t="shared" si="264"/>
        <v>0</v>
      </c>
      <c r="R1221" s="2">
        <f>IF(D1221='User Input'!$C$1,1,0)</f>
        <v>0</v>
      </c>
      <c r="S1221" s="2">
        <f t="shared" si="268"/>
        <v>0</v>
      </c>
      <c r="T1221" s="2">
        <f t="shared" si="269"/>
        <v>0</v>
      </c>
      <c r="U1221" s="2">
        <f t="shared" si="265"/>
        <v>0</v>
      </c>
      <c r="V1221" s="2">
        <f t="shared" si="266"/>
        <v>0</v>
      </c>
      <c r="W1221" s="9">
        <f t="shared" si="267"/>
        <v>0</v>
      </c>
      <c r="X1221" s="221"/>
      <c r="Y1221" s="276"/>
      <c r="Z1221" s="207"/>
      <c r="AA1221" s="203"/>
      <c r="AB1221" s="206"/>
      <c r="AC1221" s="198"/>
      <c r="AD1221" s="198"/>
      <c r="AE1221" s="198"/>
      <c r="AF1221" s="198"/>
      <c r="AG1221" s="216"/>
      <c r="AH1221" s="199"/>
      <c r="AI1221" s="197"/>
      <c r="AJ1221" s="197"/>
      <c r="AK1221" s="113"/>
      <c r="AL1221" s="113"/>
      <c r="AM1221" s="113"/>
      <c r="AN1221" s="2">
        <f t="shared" si="270"/>
        <v>0</v>
      </c>
      <c r="AO1221" s="2">
        <f t="shared" si="271"/>
        <v>0</v>
      </c>
      <c r="AP1221" s="2">
        <f>IF(AA1221='User Input'!$C$1,1,0)</f>
        <v>0</v>
      </c>
      <c r="AQ1221" s="2">
        <f t="shared" si="259"/>
        <v>0</v>
      </c>
      <c r="AR1221" s="2">
        <f t="shared" si="260"/>
        <v>0</v>
      </c>
      <c r="AS1221" s="2">
        <f t="shared" si="261"/>
        <v>0</v>
      </c>
      <c r="AT1221" s="2">
        <f t="shared" si="262"/>
        <v>0</v>
      </c>
      <c r="AU1221" s="9">
        <f t="shared" si="263"/>
        <v>0</v>
      </c>
    </row>
    <row r="1222" spans="1:47" s="202" customFormat="1">
      <c r="A1222" s="272"/>
      <c r="B1222" s="272"/>
      <c r="C1222" s="203"/>
      <c r="D1222" s="203"/>
      <c r="E1222" s="204"/>
      <c r="F1222" s="198"/>
      <c r="G1222" s="198"/>
      <c r="H1222" s="198"/>
      <c r="I1222" s="198"/>
      <c r="J1222" s="117"/>
      <c r="K1222" s="113"/>
      <c r="L1222" s="113"/>
      <c r="M1222" s="113"/>
      <c r="N1222" s="113"/>
      <c r="O1222" s="113"/>
      <c r="P1222" s="205"/>
      <c r="Q1222" s="2">
        <f t="shared" si="264"/>
        <v>0</v>
      </c>
      <c r="R1222" s="2">
        <f>IF(D1222='User Input'!$C$1,1,0)</f>
        <v>0</v>
      </c>
      <c r="S1222" s="2">
        <f t="shared" si="268"/>
        <v>0</v>
      </c>
      <c r="T1222" s="2">
        <f t="shared" si="269"/>
        <v>0</v>
      </c>
      <c r="U1222" s="2">
        <f t="shared" si="265"/>
        <v>0</v>
      </c>
      <c r="V1222" s="2">
        <f t="shared" si="266"/>
        <v>0</v>
      </c>
      <c r="W1222" s="9">
        <f t="shared" si="267"/>
        <v>0</v>
      </c>
      <c r="X1222" s="221"/>
      <c r="Y1222" s="276"/>
      <c r="Z1222" s="207"/>
      <c r="AA1222" s="203"/>
      <c r="AB1222" s="206"/>
      <c r="AC1222" s="198"/>
      <c r="AD1222" s="198"/>
      <c r="AE1222" s="198"/>
      <c r="AF1222" s="198"/>
      <c r="AG1222" s="216"/>
      <c r="AH1222" s="199"/>
      <c r="AI1222" s="197"/>
      <c r="AJ1222" s="197"/>
      <c r="AK1222" s="113"/>
      <c r="AL1222" s="113"/>
      <c r="AM1222" s="113"/>
      <c r="AN1222" s="2">
        <f t="shared" si="270"/>
        <v>0</v>
      </c>
      <c r="AO1222" s="2">
        <f t="shared" si="271"/>
        <v>0</v>
      </c>
      <c r="AP1222" s="2">
        <f>IF(AA1222='User Input'!$C$1,1,0)</f>
        <v>0</v>
      </c>
      <c r="AQ1222" s="2">
        <f t="shared" si="259"/>
        <v>0</v>
      </c>
      <c r="AR1222" s="2">
        <f t="shared" si="260"/>
        <v>0</v>
      </c>
      <c r="AS1222" s="2">
        <f t="shared" si="261"/>
        <v>0</v>
      </c>
      <c r="AT1222" s="2">
        <f t="shared" si="262"/>
        <v>0</v>
      </c>
      <c r="AU1222" s="9">
        <f t="shared" si="263"/>
        <v>0</v>
      </c>
    </row>
    <row r="1223" spans="1:47" s="202" customFormat="1">
      <c r="A1223" s="272"/>
      <c r="B1223" s="272"/>
      <c r="C1223" s="203"/>
      <c r="D1223" s="203"/>
      <c r="E1223" s="204"/>
      <c r="F1223" s="198"/>
      <c r="G1223" s="198"/>
      <c r="H1223" s="198"/>
      <c r="I1223" s="198"/>
      <c r="J1223" s="117"/>
      <c r="K1223" s="113"/>
      <c r="L1223" s="113"/>
      <c r="M1223" s="113"/>
      <c r="N1223" s="113"/>
      <c r="O1223" s="113"/>
      <c r="P1223" s="205"/>
      <c r="Q1223" s="2">
        <f t="shared" si="264"/>
        <v>0</v>
      </c>
      <c r="R1223" s="2">
        <f>IF(D1223='User Input'!$C$1,1,0)</f>
        <v>0</v>
      </c>
      <c r="S1223" s="2">
        <f t="shared" si="268"/>
        <v>0</v>
      </c>
      <c r="T1223" s="2">
        <f t="shared" si="269"/>
        <v>0</v>
      </c>
      <c r="U1223" s="2">
        <f t="shared" si="265"/>
        <v>0</v>
      </c>
      <c r="V1223" s="2">
        <f t="shared" si="266"/>
        <v>0</v>
      </c>
      <c r="W1223" s="9">
        <f t="shared" si="267"/>
        <v>0</v>
      </c>
      <c r="X1223" s="221"/>
      <c r="Y1223" s="276"/>
      <c r="Z1223" s="207"/>
      <c r="AA1223" s="203"/>
      <c r="AB1223" s="206"/>
      <c r="AC1223" s="198"/>
      <c r="AD1223" s="198"/>
      <c r="AE1223" s="198"/>
      <c r="AF1223" s="198"/>
      <c r="AG1223" s="216"/>
      <c r="AH1223" s="199"/>
      <c r="AI1223" s="197"/>
      <c r="AJ1223" s="197"/>
      <c r="AK1223" s="113"/>
      <c r="AL1223" s="113"/>
      <c r="AM1223" s="113"/>
      <c r="AN1223" s="2">
        <f t="shared" si="270"/>
        <v>0</v>
      </c>
      <c r="AO1223" s="2">
        <f t="shared" si="271"/>
        <v>0</v>
      </c>
      <c r="AP1223" s="2">
        <f>IF(AA1223='User Input'!$C$1,1,0)</f>
        <v>0</v>
      </c>
      <c r="AQ1223" s="2">
        <f t="shared" si="259"/>
        <v>0</v>
      </c>
      <c r="AR1223" s="2">
        <f t="shared" si="260"/>
        <v>0</v>
      </c>
      <c r="AS1223" s="2">
        <f t="shared" si="261"/>
        <v>0</v>
      </c>
      <c r="AT1223" s="2">
        <f t="shared" si="262"/>
        <v>0</v>
      </c>
      <c r="AU1223" s="9">
        <f t="shared" si="263"/>
        <v>0</v>
      </c>
    </row>
    <row r="1224" spans="1:47" s="202" customFormat="1">
      <c r="A1224" s="272"/>
      <c r="B1224" s="272"/>
      <c r="C1224" s="203"/>
      <c r="D1224" s="203"/>
      <c r="E1224" s="204"/>
      <c r="F1224" s="198"/>
      <c r="G1224" s="198"/>
      <c r="H1224" s="198"/>
      <c r="I1224" s="198"/>
      <c r="J1224" s="117"/>
      <c r="K1224" s="113"/>
      <c r="L1224" s="113"/>
      <c r="M1224" s="113"/>
      <c r="N1224" s="113"/>
      <c r="O1224" s="113"/>
      <c r="P1224" s="205"/>
      <c r="Q1224" s="2">
        <f t="shared" si="264"/>
        <v>0</v>
      </c>
      <c r="R1224" s="2">
        <f>IF(D1224='User Input'!$C$1,1,0)</f>
        <v>0</v>
      </c>
      <c r="S1224" s="2">
        <f t="shared" si="268"/>
        <v>0</v>
      </c>
      <c r="T1224" s="2">
        <f t="shared" si="269"/>
        <v>0</v>
      </c>
      <c r="U1224" s="2">
        <f t="shared" si="265"/>
        <v>0</v>
      </c>
      <c r="V1224" s="2">
        <f t="shared" si="266"/>
        <v>0</v>
      </c>
      <c r="W1224" s="9">
        <f t="shared" si="267"/>
        <v>0</v>
      </c>
      <c r="X1224" s="221"/>
      <c r="Y1224" s="276"/>
      <c r="Z1224" s="207"/>
      <c r="AA1224" s="203"/>
      <c r="AB1224" s="206"/>
      <c r="AC1224" s="198"/>
      <c r="AD1224" s="198"/>
      <c r="AE1224" s="198"/>
      <c r="AF1224" s="198"/>
      <c r="AG1224" s="216"/>
      <c r="AH1224" s="199"/>
      <c r="AI1224" s="197"/>
      <c r="AJ1224" s="197"/>
      <c r="AK1224" s="113"/>
      <c r="AL1224" s="113"/>
      <c r="AM1224" s="113"/>
      <c r="AN1224" s="2">
        <f t="shared" si="270"/>
        <v>0</v>
      </c>
      <c r="AO1224" s="2">
        <f t="shared" si="271"/>
        <v>0</v>
      </c>
      <c r="AP1224" s="2">
        <f>IF(AA1224='User Input'!$C$1,1,0)</f>
        <v>0</v>
      </c>
      <c r="AQ1224" s="2">
        <f t="shared" si="259"/>
        <v>0</v>
      </c>
      <c r="AR1224" s="2">
        <f t="shared" si="260"/>
        <v>0</v>
      </c>
      <c r="AS1224" s="2">
        <f t="shared" si="261"/>
        <v>0</v>
      </c>
      <c r="AT1224" s="2">
        <f t="shared" si="262"/>
        <v>0</v>
      </c>
      <c r="AU1224" s="9">
        <f t="shared" si="263"/>
        <v>0</v>
      </c>
    </row>
    <row r="1225" spans="1:47" s="202" customFormat="1">
      <c r="A1225" s="272"/>
      <c r="B1225" s="272"/>
      <c r="C1225" s="203"/>
      <c r="D1225" s="203"/>
      <c r="E1225" s="204"/>
      <c r="F1225" s="198"/>
      <c r="G1225" s="198"/>
      <c r="H1225" s="198"/>
      <c r="I1225" s="198"/>
      <c r="J1225" s="117"/>
      <c r="K1225" s="113"/>
      <c r="L1225" s="113"/>
      <c r="M1225" s="113"/>
      <c r="N1225" s="113"/>
      <c r="O1225" s="113"/>
      <c r="P1225" s="205"/>
      <c r="Q1225" s="2">
        <f t="shared" si="264"/>
        <v>0</v>
      </c>
      <c r="R1225" s="2">
        <f>IF(D1225='User Input'!$C$1,1,0)</f>
        <v>0</v>
      </c>
      <c r="S1225" s="2">
        <f t="shared" si="268"/>
        <v>0</v>
      </c>
      <c r="T1225" s="2">
        <f t="shared" si="269"/>
        <v>0</v>
      </c>
      <c r="U1225" s="2">
        <f t="shared" si="265"/>
        <v>0</v>
      </c>
      <c r="V1225" s="2">
        <f t="shared" si="266"/>
        <v>0</v>
      </c>
      <c r="W1225" s="9">
        <f t="shared" si="267"/>
        <v>0</v>
      </c>
      <c r="X1225" s="221"/>
      <c r="Y1225" s="276"/>
      <c r="Z1225" s="207"/>
      <c r="AA1225" s="203"/>
      <c r="AB1225" s="206"/>
      <c r="AC1225" s="198"/>
      <c r="AD1225" s="198"/>
      <c r="AE1225" s="198"/>
      <c r="AF1225" s="198"/>
      <c r="AG1225" s="216"/>
      <c r="AH1225" s="199"/>
      <c r="AI1225" s="197"/>
      <c r="AJ1225" s="197"/>
      <c r="AK1225" s="113"/>
      <c r="AL1225" s="113"/>
      <c r="AM1225" s="113"/>
      <c r="AN1225" s="2">
        <f t="shared" si="270"/>
        <v>0</v>
      </c>
      <c r="AO1225" s="2">
        <f t="shared" si="271"/>
        <v>0</v>
      </c>
      <c r="AP1225" s="2">
        <f>IF(AA1225='User Input'!$C$1,1,0)</f>
        <v>0</v>
      </c>
      <c r="AQ1225" s="2">
        <f t="shared" si="259"/>
        <v>0</v>
      </c>
      <c r="AR1225" s="2">
        <f t="shared" si="260"/>
        <v>0</v>
      </c>
      <c r="AS1225" s="2">
        <f t="shared" si="261"/>
        <v>0</v>
      </c>
      <c r="AT1225" s="2">
        <f t="shared" si="262"/>
        <v>0</v>
      </c>
      <c r="AU1225" s="9">
        <f t="shared" si="263"/>
        <v>0</v>
      </c>
    </row>
    <row r="1226" spans="1:47" s="202" customFormat="1">
      <c r="A1226" s="272"/>
      <c r="B1226" s="272"/>
      <c r="C1226" s="203"/>
      <c r="D1226" s="203"/>
      <c r="E1226" s="204"/>
      <c r="F1226" s="198"/>
      <c r="G1226" s="198"/>
      <c r="H1226" s="198"/>
      <c r="I1226" s="198"/>
      <c r="J1226" s="117"/>
      <c r="K1226" s="113"/>
      <c r="L1226" s="113"/>
      <c r="M1226" s="113"/>
      <c r="N1226" s="113"/>
      <c r="O1226" s="113"/>
      <c r="P1226" s="205"/>
      <c r="Q1226" s="2">
        <f t="shared" si="264"/>
        <v>0</v>
      </c>
      <c r="R1226" s="2">
        <f>IF(D1226='User Input'!$C$1,1,0)</f>
        <v>0</v>
      </c>
      <c r="S1226" s="2">
        <f t="shared" si="268"/>
        <v>0</v>
      </c>
      <c r="T1226" s="2">
        <f t="shared" si="269"/>
        <v>0</v>
      </c>
      <c r="U1226" s="2">
        <f t="shared" si="265"/>
        <v>0</v>
      </c>
      <c r="V1226" s="2">
        <f t="shared" si="266"/>
        <v>0</v>
      </c>
      <c r="W1226" s="9">
        <f t="shared" si="267"/>
        <v>0</v>
      </c>
      <c r="X1226" s="221"/>
      <c r="Y1226" s="276"/>
      <c r="Z1226" s="207"/>
      <c r="AA1226" s="203"/>
      <c r="AB1226" s="206"/>
      <c r="AC1226" s="198"/>
      <c r="AD1226" s="198"/>
      <c r="AE1226" s="198"/>
      <c r="AF1226" s="198"/>
      <c r="AG1226" s="216"/>
      <c r="AH1226" s="199"/>
      <c r="AI1226" s="197"/>
      <c r="AJ1226" s="197"/>
      <c r="AK1226" s="113"/>
      <c r="AL1226" s="113"/>
      <c r="AM1226" s="113"/>
      <c r="AN1226" s="2">
        <f t="shared" si="270"/>
        <v>0</v>
      </c>
      <c r="AO1226" s="2">
        <f t="shared" si="271"/>
        <v>0</v>
      </c>
      <c r="AP1226" s="2">
        <f>IF(AA1226='User Input'!$C$1,1,0)</f>
        <v>0</v>
      </c>
      <c r="AQ1226" s="2">
        <f t="shared" si="259"/>
        <v>0</v>
      </c>
      <c r="AR1226" s="2">
        <f t="shared" si="260"/>
        <v>0</v>
      </c>
      <c r="AS1226" s="2">
        <f t="shared" si="261"/>
        <v>0</v>
      </c>
      <c r="AT1226" s="2">
        <f t="shared" si="262"/>
        <v>0</v>
      </c>
      <c r="AU1226" s="9">
        <f t="shared" si="263"/>
        <v>0</v>
      </c>
    </row>
    <row r="1227" spans="1:47" s="202" customFormat="1">
      <c r="A1227" s="272"/>
      <c r="B1227" s="272"/>
      <c r="C1227" s="203"/>
      <c r="D1227" s="203"/>
      <c r="E1227" s="204"/>
      <c r="F1227" s="198"/>
      <c r="G1227" s="198"/>
      <c r="H1227" s="198"/>
      <c r="I1227" s="198"/>
      <c r="J1227" s="117"/>
      <c r="K1227" s="113"/>
      <c r="L1227" s="113"/>
      <c r="M1227" s="113"/>
      <c r="N1227" s="113"/>
      <c r="O1227" s="113"/>
      <c r="P1227" s="205"/>
      <c r="Q1227" s="2">
        <f t="shared" si="264"/>
        <v>0</v>
      </c>
      <c r="R1227" s="2">
        <f>IF(D1227='User Input'!$C$1,1,0)</f>
        <v>0</v>
      </c>
      <c r="S1227" s="2">
        <f t="shared" si="268"/>
        <v>0</v>
      </c>
      <c r="T1227" s="2">
        <f t="shared" si="269"/>
        <v>0</v>
      </c>
      <c r="U1227" s="2">
        <f t="shared" si="265"/>
        <v>0</v>
      </c>
      <c r="V1227" s="2">
        <f t="shared" si="266"/>
        <v>0</v>
      </c>
      <c r="W1227" s="9">
        <f t="shared" si="267"/>
        <v>0</v>
      </c>
      <c r="X1227" s="221"/>
      <c r="Y1227" s="276"/>
      <c r="Z1227" s="207"/>
      <c r="AA1227" s="203"/>
      <c r="AB1227" s="206"/>
      <c r="AC1227" s="198"/>
      <c r="AD1227" s="198"/>
      <c r="AE1227" s="198"/>
      <c r="AF1227" s="198"/>
      <c r="AG1227" s="216"/>
      <c r="AH1227" s="199"/>
      <c r="AI1227" s="197"/>
      <c r="AJ1227" s="197"/>
      <c r="AK1227" s="113"/>
      <c r="AL1227" s="113"/>
      <c r="AM1227" s="113"/>
      <c r="AN1227" s="2">
        <f t="shared" si="270"/>
        <v>0</v>
      </c>
      <c r="AO1227" s="2">
        <f t="shared" si="271"/>
        <v>0</v>
      </c>
      <c r="AP1227" s="2">
        <f>IF(AA1227='User Input'!$C$1,1,0)</f>
        <v>0</v>
      </c>
      <c r="AQ1227" s="2">
        <f t="shared" si="259"/>
        <v>0</v>
      </c>
      <c r="AR1227" s="2">
        <f t="shared" si="260"/>
        <v>0</v>
      </c>
      <c r="AS1227" s="2">
        <f t="shared" si="261"/>
        <v>0</v>
      </c>
      <c r="AT1227" s="2">
        <f t="shared" si="262"/>
        <v>0</v>
      </c>
      <c r="AU1227" s="9">
        <f t="shared" si="263"/>
        <v>0</v>
      </c>
    </row>
    <row r="1228" spans="1:47" s="202" customFormat="1">
      <c r="A1228" s="272"/>
      <c r="B1228" s="272"/>
      <c r="C1228" s="203"/>
      <c r="D1228" s="203"/>
      <c r="E1228" s="204"/>
      <c r="F1228" s="198"/>
      <c r="G1228" s="198"/>
      <c r="H1228" s="198"/>
      <c r="I1228" s="198"/>
      <c r="J1228" s="117"/>
      <c r="K1228" s="113"/>
      <c r="L1228" s="113"/>
      <c r="M1228" s="113"/>
      <c r="N1228" s="113"/>
      <c r="O1228" s="113"/>
      <c r="P1228" s="205"/>
      <c r="Q1228" s="2">
        <f t="shared" si="264"/>
        <v>0</v>
      </c>
      <c r="R1228" s="2">
        <f>IF(D1228='User Input'!$C$1,1,0)</f>
        <v>0</v>
      </c>
      <c r="S1228" s="2">
        <f t="shared" si="268"/>
        <v>0</v>
      </c>
      <c r="T1228" s="2">
        <f t="shared" si="269"/>
        <v>0</v>
      </c>
      <c r="U1228" s="2">
        <f t="shared" si="265"/>
        <v>0</v>
      </c>
      <c r="V1228" s="2">
        <f t="shared" si="266"/>
        <v>0</v>
      </c>
      <c r="W1228" s="9">
        <f t="shared" si="267"/>
        <v>0</v>
      </c>
      <c r="X1228" s="221"/>
      <c r="Y1228" s="276"/>
      <c r="Z1228" s="207"/>
      <c r="AA1228" s="203"/>
      <c r="AB1228" s="206"/>
      <c r="AC1228" s="198"/>
      <c r="AD1228" s="198"/>
      <c r="AE1228" s="198"/>
      <c r="AF1228" s="198"/>
      <c r="AG1228" s="216"/>
      <c r="AH1228" s="199"/>
      <c r="AI1228" s="197"/>
      <c r="AJ1228" s="197"/>
      <c r="AK1228" s="113"/>
      <c r="AL1228" s="113"/>
      <c r="AM1228" s="113"/>
      <c r="AN1228" s="2">
        <f t="shared" si="270"/>
        <v>0</v>
      </c>
      <c r="AO1228" s="2">
        <f t="shared" si="271"/>
        <v>0</v>
      </c>
      <c r="AP1228" s="2">
        <f>IF(AA1228='User Input'!$C$1,1,0)</f>
        <v>0</v>
      </c>
      <c r="AQ1228" s="2">
        <f t="shared" si="259"/>
        <v>0</v>
      </c>
      <c r="AR1228" s="2">
        <f t="shared" si="260"/>
        <v>0</v>
      </c>
      <c r="AS1228" s="2">
        <f t="shared" si="261"/>
        <v>0</v>
      </c>
      <c r="AT1228" s="2">
        <f t="shared" si="262"/>
        <v>0</v>
      </c>
      <c r="AU1228" s="9">
        <f t="shared" si="263"/>
        <v>0</v>
      </c>
    </row>
    <row r="1229" spans="1:47" s="202" customFormat="1">
      <c r="A1229" s="272"/>
      <c r="B1229" s="272"/>
      <c r="C1229" s="203"/>
      <c r="D1229" s="203"/>
      <c r="E1229" s="204"/>
      <c r="F1229" s="198"/>
      <c r="G1229" s="198"/>
      <c r="H1229" s="198"/>
      <c r="I1229" s="198"/>
      <c r="J1229" s="117"/>
      <c r="K1229" s="113"/>
      <c r="L1229" s="113"/>
      <c r="M1229" s="113"/>
      <c r="N1229" s="113"/>
      <c r="O1229" s="113"/>
      <c r="P1229" s="205"/>
      <c r="Q1229" s="2">
        <f t="shared" si="264"/>
        <v>0</v>
      </c>
      <c r="R1229" s="2">
        <f>IF(D1229='User Input'!$C$1,1,0)</f>
        <v>0</v>
      </c>
      <c r="S1229" s="2">
        <f t="shared" si="268"/>
        <v>0</v>
      </c>
      <c r="T1229" s="2">
        <f t="shared" si="269"/>
        <v>0</v>
      </c>
      <c r="U1229" s="2">
        <f t="shared" si="265"/>
        <v>0</v>
      </c>
      <c r="V1229" s="2">
        <f t="shared" si="266"/>
        <v>0</v>
      </c>
      <c r="W1229" s="9">
        <f t="shared" si="267"/>
        <v>0</v>
      </c>
      <c r="X1229" s="221"/>
      <c r="Y1229" s="276"/>
      <c r="Z1229" s="207"/>
      <c r="AA1229" s="203"/>
      <c r="AB1229" s="206"/>
      <c r="AC1229" s="198"/>
      <c r="AD1229" s="198"/>
      <c r="AE1229" s="198"/>
      <c r="AF1229" s="198"/>
      <c r="AG1229" s="216"/>
      <c r="AH1229" s="199"/>
      <c r="AI1229" s="197"/>
      <c r="AJ1229" s="197"/>
      <c r="AK1229" s="113"/>
      <c r="AL1229" s="113"/>
      <c r="AM1229" s="113"/>
      <c r="AN1229" s="2">
        <f t="shared" si="270"/>
        <v>0</v>
      </c>
      <c r="AO1229" s="2">
        <f t="shared" si="271"/>
        <v>0</v>
      </c>
      <c r="AP1229" s="2">
        <f>IF(AA1229='User Input'!$C$1,1,0)</f>
        <v>0</v>
      </c>
      <c r="AQ1229" s="2">
        <f t="shared" si="259"/>
        <v>0</v>
      </c>
      <c r="AR1229" s="2">
        <f t="shared" si="260"/>
        <v>0</v>
      </c>
      <c r="AS1229" s="2">
        <f t="shared" si="261"/>
        <v>0</v>
      </c>
      <c r="AT1229" s="2">
        <f t="shared" si="262"/>
        <v>0</v>
      </c>
      <c r="AU1229" s="9">
        <f t="shared" si="263"/>
        <v>0</v>
      </c>
    </row>
    <row r="1230" spans="1:47" s="202" customFormat="1">
      <c r="A1230" s="272"/>
      <c r="B1230" s="272"/>
      <c r="C1230" s="203"/>
      <c r="D1230" s="203"/>
      <c r="E1230" s="204"/>
      <c r="F1230" s="198"/>
      <c r="G1230" s="198"/>
      <c r="H1230" s="198"/>
      <c r="I1230" s="198"/>
      <c r="J1230" s="117"/>
      <c r="K1230" s="113"/>
      <c r="L1230" s="113"/>
      <c r="M1230" s="113"/>
      <c r="N1230" s="113"/>
      <c r="O1230" s="113"/>
      <c r="P1230" s="205"/>
      <c r="Q1230" s="2">
        <f t="shared" si="264"/>
        <v>0</v>
      </c>
      <c r="R1230" s="2">
        <f>IF(D1230='User Input'!$C$1,1,0)</f>
        <v>0</v>
      </c>
      <c r="S1230" s="2">
        <f t="shared" si="268"/>
        <v>0</v>
      </c>
      <c r="T1230" s="2">
        <f t="shared" si="269"/>
        <v>0</v>
      </c>
      <c r="U1230" s="2">
        <f t="shared" si="265"/>
        <v>0</v>
      </c>
      <c r="V1230" s="2">
        <f t="shared" si="266"/>
        <v>0</v>
      </c>
      <c r="W1230" s="9">
        <f t="shared" si="267"/>
        <v>0</v>
      </c>
      <c r="X1230" s="221"/>
      <c r="Y1230" s="276"/>
      <c r="Z1230" s="207"/>
      <c r="AA1230" s="203"/>
      <c r="AB1230" s="206"/>
      <c r="AC1230" s="198"/>
      <c r="AD1230" s="198"/>
      <c r="AE1230" s="198"/>
      <c r="AF1230" s="198"/>
      <c r="AG1230" s="216"/>
      <c r="AH1230" s="199"/>
      <c r="AI1230" s="197"/>
      <c r="AJ1230" s="197"/>
      <c r="AK1230" s="113"/>
      <c r="AL1230" s="113"/>
      <c r="AM1230" s="113"/>
      <c r="AN1230" s="2">
        <f t="shared" si="270"/>
        <v>0</v>
      </c>
      <c r="AO1230" s="2">
        <f t="shared" si="271"/>
        <v>0</v>
      </c>
      <c r="AP1230" s="2">
        <f>IF(AA1230='User Input'!$C$1,1,0)</f>
        <v>0</v>
      </c>
      <c r="AQ1230" s="2">
        <f t="shared" si="259"/>
        <v>0</v>
      </c>
      <c r="AR1230" s="2">
        <f t="shared" si="260"/>
        <v>0</v>
      </c>
      <c r="AS1230" s="2">
        <f t="shared" si="261"/>
        <v>0</v>
      </c>
      <c r="AT1230" s="2">
        <f t="shared" si="262"/>
        <v>0</v>
      </c>
      <c r="AU1230" s="9">
        <f t="shared" si="263"/>
        <v>0</v>
      </c>
    </row>
    <row r="1231" spans="1:47" s="202" customFormat="1">
      <c r="A1231" s="272"/>
      <c r="B1231" s="272"/>
      <c r="C1231" s="203"/>
      <c r="D1231" s="203"/>
      <c r="E1231" s="204"/>
      <c r="F1231" s="198"/>
      <c r="G1231" s="198"/>
      <c r="H1231" s="198"/>
      <c r="I1231" s="198"/>
      <c r="J1231" s="117"/>
      <c r="K1231" s="113"/>
      <c r="L1231" s="113"/>
      <c r="M1231" s="113"/>
      <c r="N1231" s="113"/>
      <c r="O1231" s="113"/>
      <c r="P1231" s="205"/>
      <c r="Q1231" s="2">
        <f t="shared" si="264"/>
        <v>0</v>
      </c>
      <c r="R1231" s="2">
        <f>IF(D1231='User Input'!$C$1,1,0)</f>
        <v>0</v>
      </c>
      <c r="S1231" s="2">
        <f t="shared" si="268"/>
        <v>0</v>
      </c>
      <c r="T1231" s="2">
        <f t="shared" si="269"/>
        <v>0</v>
      </c>
      <c r="U1231" s="2">
        <f t="shared" si="265"/>
        <v>0</v>
      </c>
      <c r="V1231" s="2">
        <f t="shared" si="266"/>
        <v>0</v>
      </c>
      <c r="W1231" s="9">
        <f t="shared" si="267"/>
        <v>0</v>
      </c>
      <c r="X1231" s="221"/>
      <c r="Y1231" s="276"/>
      <c r="Z1231" s="207"/>
      <c r="AA1231" s="203"/>
      <c r="AB1231" s="206"/>
      <c r="AC1231" s="198"/>
      <c r="AD1231" s="198"/>
      <c r="AE1231" s="198"/>
      <c r="AF1231" s="198"/>
      <c r="AG1231" s="216"/>
      <c r="AH1231" s="199"/>
      <c r="AI1231" s="197"/>
      <c r="AJ1231" s="197"/>
      <c r="AK1231" s="113"/>
      <c r="AL1231" s="113"/>
      <c r="AM1231" s="113"/>
      <c r="AN1231" s="2">
        <f t="shared" si="270"/>
        <v>0</v>
      </c>
      <c r="AO1231" s="2">
        <f t="shared" si="271"/>
        <v>0</v>
      </c>
      <c r="AP1231" s="2">
        <f>IF(AA1231='User Input'!$C$1,1,0)</f>
        <v>0</v>
      </c>
      <c r="AQ1231" s="2">
        <f t="shared" si="259"/>
        <v>0</v>
      </c>
      <c r="AR1231" s="2">
        <f t="shared" si="260"/>
        <v>0</v>
      </c>
      <c r="AS1231" s="2">
        <f t="shared" si="261"/>
        <v>0</v>
      </c>
      <c r="AT1231" s="2">
        <f t="shared" si="262"/>
        <v>0</v>
      </c>
      <c r="AU1231" s="9">
        <f t="shared" si="263"/>
        <v>0</v>
      </c>
    </row>
    <row r="1232" spans="1:47" s="202" customFormat="1">
      <c r="A1232" s="272"/>
      <c r="B1232" s="272"/>
      <c r="C1232" s="203"/>
      <c r="D1232" s="203"/>
      <c r="E1232" s="204"/>
      <c r="F1232" s="198"/>
      <c r="G1232" s="198"/>
      <c r="H1232" s="198"/>
      <c r="I1232" s="198"/>
      <c r="J1232" s="117"/>
      <c r="K1232" s="113"/>
      <c r="L1232" s="113"/>
      <c r="M1232" s="113"/>
      <c r="N1232" s="113"/>
      <c r="O1232" s="113"/>
      <c r="P1232" s="205"/>
      <c r="Q1232" s="2">
        <f t="shared" si="264"/>
        <v>0</v>
      </c>
      <c r="R1232" s="2">
        <f>IF(D1232='User Input'!$C$1,1,0)</f>
        <v>0</v>
      </c>
      <c r="S1232" s="2">
        <f t="shared" si="268"/>
        <v>0</v>
      </c>
      <c r="T1232" s="2">
        <f t="shared" si="269"/>
        <v>0</v>
      </c>
      <c r="U1232" s="2">
        <f t="shared" si="265"/>
        <v>0</v>
      </c>
      <c r="V1232" s="2">
        <f t="shared" si="266"/>
        <v>0</v>
      </c>
      <c r="W1232" s="9">
        <f t="shared" si="267"/>
        <v>0</v>
      </c>
      <c r="X1232" s="221"/>
      <c r="Y1232" s="276"/>
      <c r="Z1232" s="207"/>
      <c r="AA1232" s="203"/>
      <c r="AB1232" s="206"/>
      <c r="AC1232" s="198"/>
      <c r="AD1232" s="198"/>
      <c r="AE1232" s="198"/>
      <c r="AF1232" s="198"/>
      <c r="AG1232" s="216"/>
      <c r="AH1232" s="199"/>
      <c r="AI1232" s="197"/>
      <c r="AJ1232" s="197"/>
      <c r="AK1232" s="113"/>
      <c r="AL1232" s="113"/>
      <c r="AM1232" s="113"/>
      <c r="AN1232" s="2">
        <f t="shared" si="270"/>
        <v>0</v>
      </c>
      <c r="AO1232" s="2">
        <f t="shared" si="271"/>
        <v>0</v>
      </c>
      <c r="AP1232" s="2">
        <f>IF(AA1232='User Input'!$C$1,1,0)</f>
        <v>0</v>
      </c>
      <c r="AQ1232" s="2">
        <f t="shared" si="259"/>
        <v>0</v>
      </c>
      <c r="AR1232" s="2">
        <f t="shared" si="260"/>
        <v>0</v>
      </c>
      <c r="AS1232" s="2">
        <f t="shared" si="261"/>
        <v>0</v>
      </c>
      <c r="AT1232" s="2">
        <f t="shared" si="262"/>
        <v>0</v>
      </c>
      <c r="AU1232" s="9">
        <f t="shared" si="263"/>
        <v>0</v>
      </c>
    </row>
    <row r="1233" spans="1:47" s="202" customFormat="1">
      <c r="A1233" s="272"/>
      <c r="B1233" s="272"/>
      <c r="C1233" s="203"/>
      <c r="D1233" s="203"/>
      <c r="E1233" s="204"/>
      <c r="F1233" s="198"/>
      <c r="G1233" s="198"/>
      <c r="H1233" s="198"/>
      <c r="I1233" s="198"/>
      <c r="J1233" s="117"/>
      <c r="K1233" s="113"/>
      <c r="L1233" s="113"/>
      <c r="M1233" s="113"/>
      <c r="N1233" s="113"/>
      <c r="O1233" s="113"/>
      <c r="P1233" s="205"/>
      <c r="Q1233" s="2">
        <f t="shared" si="264"/>
        <v>0</v>
      </c>
      <c r="R1233" s="2">
        <f>IF(D1233='User Input'!$C$1,1,0)</f>
        <v>0</v>
      </c>
      <c r="S1233" s="2">
        <f t="shared" si="268"/>
        <v>0</v>
      </c>
      <c r="T1233" s="2">
        <f t="shared" si="269"/>
        <v>0</v>
      </c>
      <c r="U1233" s="2">
        <f t="shared" si="265"/>
        <v>0</v>
      </c>
      <c r="V1233" s="2">
        <f t="shared" si="266"/>
        <v>0</v>
      </c>
      <c r="W1233" s="9">
        <f t="shared" si="267"/>
        <v>0</v>
      </c>
      <c r="X1233" s="221"/>
      <c r="Y1233" s="276"/>
      <c r="Z1233" s="207"/>
      <c r="AA1233" s="203"/>
      <c r="AB1233" s="206"/>
      <c r="AC1233" s="198"/>
      <c r="AD1233" s="198"/>
      <c r="AE1233" s="198"/>
      <c r="AF1233" s="198"/>
      <c r="AG1233" s="216"/>
      <c r="AH1233" s="199"/>
      <c r="AI1233" s="197"/>
      <c r="AJ1233" s="197"/>
      <c r="AK1233" s="113"/>
      <c r="AL1233" s="113"/>
      <c r="AM1233" s="113"/>
      <c r="AN1233" s="2">
        <f t="shared" si="270"/>
        <v>0</v>
      </c>
      <c r="AO1233" s="2">
        <f t="shared" si="271"/>
        <v>0</v>
      </c>
      <c r="AP1233" s="2">
        <f>IF(AA1233='User Input'!$C$1,1,0)</f>
        <v>0</v>
      </c>
      <c r="AQ1233" s="2">
        <f t="shared" si="259"/>
        <v>0</v>
      </c>
      <c r="AR1233" s="2">
        <f t="shared" si="260"/>
        <v>0</v>
      </c>
      <c r="AS1233" s="2">
        <f t="shared" si="261"/>
        <v>0</v>
      </c>
      <c r="AT1233" s="2">
        <f t="shared" si="262"/>
        <v>0</v>
      </c>
      <c r="AU1233" s="9">
        <f t="shared" si="263"/>
        <v>0</v>
      </c>
    </row>
    <row r="1234" spans="1:47" s="202" customFormat="1">
      <c r="A1234" s="272"/>
      <c r="B1234" s="272"/>
      <c r="C1234" s="203"/>
      <c r="D1234" s="203"/>
      <c r="E1234" s="204"/>
      <c r="F1234" s="198"/>
      <c r="G1234" s="198"/>
      <c r="H1234" s="198"/>
      <c r="I1234" s="198"/>
      <c r="J1234" s="117"/>
      <c r="K1234" s="113"/>
      <c r="L1234" s="113"/>
      <c r="M1234" s="113"/>
      <c r="N1234" s="113"/>
      <c r="O1234" s="113"/>
      <c r="P1234" s="205"/>
      <c r="Q1234" s="2">
        <f t="shared" si="264"/>
        <v>0</v>
      </c>
      <c r="R1234" s="2">
        <f>IF(D1234='User Input'!$C$1,1,0)</f>
        <v>0</v>
      </c>
      <c r="S1234" s="2">
        <f t="shared" si="268"/>
        <v>0</v>
      </c>
      <c r="T1234" s="2">
        <f t="shared" si="269"/>
        <v>0</v>
      </c>
      <c r="U1234" s="2">
        <f t="shared" si="265"/>
        <v>0</v>
      </c>
      <c r="V1234" s="2">
        <f t="shared" si="266"/>
        <v>0</v>
      </c>
      <c r="W1234" s="9">
        <f t="shared" si="267"/>
        <v>0</v>
      </c>
      <c r="X1234" s="221"/>
      <c r="Y1234" s="276"/>
      <c r="Z1234" s="207"/>
      <c r="AA1234" s="203"/>
      <c r="AB1234" s="206"/>
      <c r="AC1234" s="198"/>
      <c r="AD1234" s="198"/>
      <c r="AE1234" s="198"/>
      <c r="AF1234" s="198"/>
      <c r="AG1234" s="216"/>
      <c r="AH1234" s="199"/>
      <c r="AI1234" s="197"/>
      <c r="AJ1234" s="197"/>
      <c r="AK1234" s="113"/>
      <c r="AL1234" s="113"/>
      <c r="AM1234" s="113"/>
      <c r="AN1234" s="2">
        <f t="shared" si="270"/>
        <v>0</v>
      </c>
      <c r="AO1234" s="2">
        <f t="shared" si="271"/>
        <v>0</v>
      </c>
      <c r="AP1234" s="2">
        <f>IF(AA1234='User Input'!$C$1,1,0)</f>
        <v>0</v>
      </c>
      <c r="AQ1234" s="2">
        <f t="shared" si="259"/>
        <v>0</v>
      </c>
      <c r="AR1234" s="2">
        <f t="shared" si="260"/>
        <v>0</v>
      </c>
      <c r="AS1234" s="2">
        <f t="shared" si="261"/>
        <v>0</v>
      </c>
      <c r="AT1234" s="2">
        <f t="shared" si="262"/>
        <v>0</v>
      </c>
      <c r="AU1234" s="9">
        <f t="shared" si="263"/>
        <v>0</v>
      </c>
    </row>
    <row r="1235" spans="1:47" s="202" customFormat="1">
      <c r="A1235" s="272"/>
      <c r="B1235" s="272"/>
      <c r="C1235" s="203"/>
      <c r="D1235" s="203"/>
      <c r="E1235" s="204"/>
      <c r="F1235" s="198"/>
      <c r="G1235" s="198"/>
      <c r="H1235" s="198"/>
      <c r="I1235" s="198"/>
      <c r="J1235" s="117"/>
      <c r="K1235" s="113"/>
      <c r="L1235" s="113"/>
      <c r="M1235" s="113"/>
      <c r="N1235" s="113"/>
      <c r="O1235" s="113"/>
      <c r="P1235" s="205"/>
      <c r="Q1235" s="2">
        <f t="shared" si="264"/>
        <v>0</v>
      </c>
      <c r="R1235" s="2">
        <f>IF(D1235='User Input'!$C$1,1,0)</f>
        <v>0</v>
      </c>
      <c r="S1235" s="2">
        <f t="shared" si="268"/>
        <v>0</v>
      </c>
      <c r="T1235" s="2">
        <f t="shared" si="269"/>
        <v>0</v>
      </c>
      <c r="U1235" s="2">
        <f t="shared" si="265"/>
        <v>0</v>
      </c>
      <c r="V1235" s="2">
        <f t="shared" si="266"/>
        <v>0</v>
      </c>
      <c r="W1235" s="9">
        <f t="shared" si="267"/>
        <v>0</v>
      </c>
      <c r="X1235" s="221"/>
      <c r="Y1235" s="276"/>
      <c r="Z1235" s="207"/>
      <c r="AA1235" s="203"/>
      <c r="AB1235" s="206"/>
      <c r="AC1235" s="198"/>
      <c r="AD1235" s="198"/>
      <c r="AE1235" s="198"/>
      <c r="AF1235" s="198"/>
      <c r="AG1235" s="216"/>
      <c r="AH1235" s="199"/>
      <c r="AI1235" s="197"/>
      <c r="AJ1235" s="197"/>
      <c r="AK1235" s="113"/>
      <c r="AL1235" s="113"/>
      <c r="AM1235" s="113"/>
      <c r="AN1235" s="2">
        <f t="shared" si="270"/>
        <v>0</v>
      </c>
      <c r="AO1235" s="2">
        <f t="shared" si="271"/>
        <v>0</v>
      </c>
      <c r="AP1235" s="2">
        <f>IF(AA1235='User Input'!$C$1,1,0)</f>
        <v>0</v>
      </c>
      <c r="AQ1235" s="2">
        <f t="shared" si="259"/>
        <v>0</v>
      </c>
      <c r="AR1235" s="2">
        <f t="shared" si="260"/>
        <v>0</v>
      </c>
      <c r="AS1235" s="2">
        <f t="shared" si="261"/>
        <v>0</v>
      </c>
      <c r="AT1235" s="2">
        <f t="shared" si="262"/>
        <v>0</v>
      </c>
      <c r="AU1235" s="9">
        <f t="shared" si="263"/>
        <v>0</v>
      </c>
    </row>
    <row r="1236" spans="1:47" s="202" customFormat="1">
      <c r="A1236" s="272"/>
      <c r="B1236" s="272"/>
      <c r="C1236" s="203"/>
      <c r="D1236" s="203"/>
      <c r="E1236" s="204"/>
      <c r="F1236" s="198"/>
      <c r="G1236" s="198"/>
      <c r="H1236" s="198"/>
      <c r="I1236" s="198"/>
      <c r="J1236" s="117"/>
      <c r="K1236" s="113"/>
      <c r="L1236" s="113"/>
      <c r="M1236" s="113"/>
      <c r="N1236" s="113"/>
      <c r="O1236" s="113"/>
      <c r="P1236" s="205"/>
      <c r="Q1236" s="2">
        <f t="shared" si="264"/>
        <v>0</v>
      </c>
      <c r="R1236" s="2">
        <f>IF(D1236='User Input'!$C$1,1,0)</f>
        <v>0</v>
      </c>
      <c r="S1236" s="2">
        <f t="shared" si="268"/>
        <v>0</v>
      </c>
      <c r="T1236" s="2">
        <f t="shared" si="269"/>
        <v>0</v>
      </c>
      <c r="U1236" s="2">
        <f t="shared" si="265"/>
        <v>0</v>
      </c>
      <c r="V1236" s="2">
        <f t="shared" si="266"/>
        <v>0</v>
      </c>
      <c r="W1236" s="9">
        <f t="shared" si="267"/>
        <v>0</v>
      </c>
      <c r="X1236" s="221"/>
      <c r="Y1236" s="276"/>
      <c r="Z1236" s="207"/>
      <c r="AA1236" s="203"/>
      <c r="AB1236" s="206"/>
      <c r="AC1236" s="198"/>
      <c r="AD1236" s="198"/>
      <c r="AE1236" s="198"/>
      <c r="AF1236" s="198"/>
      <c r="AG1236" s="216"/>
      <c r="AH1236" s="199"/>
      <c r="AI1236" s="197"/>
      <c r="AJ1236" s="197"/>
      <c r="AK1236" s="113"/>
      <c r="AL1236" s="113"/>
      <c r="AM1236" s="113"/>
      <c r="AN1236" s="2">
        <f t="shared" si="270"/>
        <v>0</v>
      </c>
      <c r="AO1236" s="2">
        <f t="shared" si="271"/>
        <v>0</v>
      </c>
      <c r="AP1236" s="2">
        <f>IF(AA1236='User Input'!$C$1,1,0)</f>
        <v>0</v>
      </c>
      <c r="AQ1236" s="2">
        <f t="shared" si="259"/>
        <v>0</v>
      </c>
      <c r="AR1236" s="2">
        <f t="shared" si="260"/>
        <v>0</v>
      </c>
      <c r="AS1236" s="2">
        <f t="shared" si="261"/>
        <v>0</v>
      </c>
      <c r="AT1236" s="2">
        <f t="shared" si="262"/>
        <v>0</v>
      </c>
      <c r="AU1236" s="9">
        <f t="shared" si="263"/>
        <v>0</v>
      </c>
    </row>
    <row r="1237" spans="1:47" s="202" customFormat="1">
      <c r="A1237" s="272"/>
      <c r="B1237" s="272"/>
      <c r="C1237" s="203"/>
      <c r="D1237" s="203"/>
      <c r="E1237" s="204"/>
      <c r="F1237" s="198"/>
      <c r="G1237" s="198"/>
      <c r="H1237" s="198"/>
      <c r="I1237" s="198"/>
      <c r="J1237" s="117"/>
      <c r="K1237" s="113"/>
      <c r="L1237" s="113"/>
      <c r="M1237" s="113"/>
      <c r="N1237" s="113"/>
      <c r="O1237" s="113"/>
      <c r="P1237" s="205"/>
      <c r="Q1237" s="2">
        <f t="shared" si="264"/>
        <v>0</v>
      </c>
      <c r="R1237" s="2">
        <f>IF(D1237='User Input'!$C$1,1,0)</f>
        <v>0</v>
      </c>
      <c r="S1237" s="2">
        <f t="shared" si="268"/>
        <v>0</v>
      </c>
      <c r="T1237" s="2">
        <f t="shared" si="269"/>
        <v>0</v>
      </c>
      <c r="U1237" s="2">
        <f t="shared" si="265"/>
        <v>0</v>
      </c>
      <c r="V1237" s="2">
        <f t="shared" si="266"/>
        <v>0</v>
      </c>
      <c r="W1237" s="9">
        <f t="shared" si="267"/>
        <v>0</v>
      </c>
      <c r="X1237" s="221"/>
      <c r="Y1237" s="276"/>
      <c r="Z1237" s="207"/>
      <c r="AA1237" s="203"/>
      <c r="AB1237" s="206"/>
      <c r="AC1237" s="198"/>
      <c r="AD1237" s="198"/>
      <c r="AE1237" s="198"/>
      <c r="AF1237" s="198"/>
      <c r="AG1237" s="216"/>
      <c r="AH1237" s="199"/>
      <c r="AI1237" s="197"/>
      <c r="AJ1237" s="197"/>
      <c r="AK1237" s="113"/>
      <c r="AL1237" s="113"/>
      <c r="AM1237" s="113"/>
      <c r="AN1237" s="2">
        <f t="shared" si="270"/>
        <v>0</v>
      </c>
      <c r="AO1237" s="2">
        <f t="shared" si="271"/>
        <v>0</v>
      </c>
      <c r="AP1237" s="2">
        <f>IF(AA1237='User Input'!$C$1,1,0)</f>
        <v>0</v>
      </c>
      <c r="AQ1237" s="2">
        <f t="shared" si="259"/>
        <v>0</v>
      </c>
      <c r="AR1237" s="2">
        <f t="shared" si="260"/>
        <v>0</v>
      </c>
      <c r="AS1237" s="2">
        <f t="shared" si="261"/>
        <v>0</v>
      </c>
      <c r="AT1237" s="2">
        <f t="shared" si="262"/>
        <v>0</v>
      </c>
      <c r="AU1237" s="9">
        <f t="shared" si="263"/>
        <v>0</v>
      </c>
    </row>
    <row r="1238" spans="1:47" s="202" customFormat="1">
      <c r="A1238" s="272"/>
      <c r="B1238" s="272"/>
      <c r="C1238" s="203"/>
      <c r="D1238" s="203"/>
      <c r="E1238" s="204"/>
      <c r="F1238" s="198"/>
      <c r="G1238" s="198"/>
      <c r="H1238" s="198"/>
      <c r="I1238" s="198"/>
      <c r="J1238" s="117"/>
      <c r="K1238" s="113"/>
      <c r="L1238" s="113"/>
      <c r="M1238" s="113"/>
      <c r="N1238" s="113"/>
      <c r="O1238" s="113"/>
      <c r="P1238" s="205"/>
      <c r="Q1238" s="2">
        <f t="shared" si="264"/>
        <v>0</v>
      </c>
      <c r="R1238" s="2">
        <f>IF(D1238='User Input'!$C$1,1,0)</f>
        <v>0</v>
      </c>
      <c r="S1238" s="2">
        <f t="shared" si="268"/>
        <v>0</v>
      </c>
      <c r="T1238" s="2">
        <f t="shared" si="269"/>
        <v>0</v>
      </c>
      <c r="U1238" s="2">
        <f t="shared" si="265"/>
        <v>0</v>
      </c>
      <c r="V1238" s="2">
        <f t="shared" si="266"/>
        <v>0</v>
      </c>
      <c r="W1238" s="9">
        <f t="shared" si="267"/>
        <v>0</v>
      </c>
      <c r="X1238" s="221"/>
      <c r="Y1238" s="276"/>
      <c r="Z1238" s="207"/>
      <c r="AA1238" s="203"/>
      <c r="AB1238" s="206"/>
      <c r="AC1238" s="198"/>
      <c r="AD1238" s="198"/>
      <c r="AE1238" s="198"/>
      <c r="AF1238" s="198"/>
      <c r="AG1238" s="216"/>
      <c r="AH1238" s="199"/>
      <c r="AI1238" s="197"/>
      <c r="AJ1238" s="197"/>
      <c r="AK1238" s="113"/>
      <c r="AL1238" s="113"/>
      <c r="AM1238" s="113"/>
      <c r="AN1238" s="2">
        <f t="shared" si="270"/>
        <v>0</v>
      </c>
      <c r="AO1238" s="2">
        <f t="shared" si="271"/>
        <v>0</v>
      </c>
      <c r="AP1238" s="2">
        <f>IF(AA1238='User Input'!$C$1,1,0)</f>
        <v>0</v>
      </c>
      <c r="AQ1238" s="2">
        <f t="shared" si="259"/>
        <v>0</v>
      </c>
      <c r="AR1238" s="2">
        <f t="shared" si="260"/>
        <v>0</v>
      </c>
      <c r="AS1238" s="2">
        <f t="shared" si="261"/>
        <v>0</v>
      </c>
      <c r="AT1238" s="2">
        <f t="shared" si="262"/>
        <v>0</v>
      </c>
      <c r="AU1238" s="9">
        <f t="shared" si="263"/>
        <v>0</v>
      </c>
    </row>
    <row r="1239" spans="1:47" s="202" customFormat="1">
      <c r="A1239" s="272"/>
      <c r="B1239" s="272"/>
      <c r="C1239" s="203"/>
      <c r="D1239" s="203"/>
      <c r="E1239" s="204"/>
      <c r="F1239" s="198"/>
      <c r="G1239" s="198"/>
      <c r="H1239" s="198"/>
      <c r="I1239" s="198"/>
      <c r="J1239" s="117"/>
      <c r="K1239" s="113"/>
      <c r="L1239" s="113"/>
      <c r="M1239" s="113"/>
      <c r="N1239" s="113"/>
      <c r="O1239" s="113"/>
      <c r="P1239" s="205"/>
      <c r="Q1239" s="2">
        <f t="shared" si="264"/>
        <v>0</v>
      </c>
      <c r="R1239" s="2">
        <f>IF(D1239='User Input'!$C$1,1,0)</f>
        <v>0</v>
      </c>
      <c r="S1239" s="2">
        <f t="shared" si="268"/>
        <v>0</v>
      </c>
      <c r="T1239" s="2">
        <f t="shared" si="269"/>
        <v>0</v>
      </c>
      <c r="U1239" s="2">
        <f t="shared" si="265"/>
        <v>0</v>
      </c>
      <c r="V1239" s="2">
        <f t="shared" si="266"/>
        <v>0</v>
      </c>
      <c r="W1239" s="9">
        <f t="shared" si="267"/>
        <v>0</v>
      </c>
      <c r="X1239" s="221"/>
      <c r="Y1239" s="276"/>
      <c r="Z1239" s="207"/>
      <c r="AA1239" s="203"/>
      <c r="AB1239" s="206"/>
      <c r="AC1239" s="198"/>
      <c r="AD1239" s="198"/>
      <c r="AE1239" s="198"/>
      <c r="AF1239" s="198"/>
      <c r="AG1239" s="216"/>
      <c r="AH1239" s="199"/>
      <c r="AI1239" s="197"/>
      <c r="AJ1239" s="197"/>
      <c r="AK1239" s="113"/>
      <c r="AL1239" s="113"/>
      <c r="AM1239" s="113"/>
      <c r="AN1239" s="2">
        <f t="shared" si="270"/>
        <v>0</v>
      </c>
      <c r="AO1239" s="2">
        <f t="shared" si="271"/>
        <v>0</v>
      </c>
      <c r="AP1239" s="2">
        <f>IF(AA1239='User Input'!$C$1,1,0)</f>
        <v>0</v>
      </c>
      <c r="AQ1239" s="2">
        <f t="shared" si="259"/>
        <v>0</v>
      </c>
      <c r="AR1239" s="2">
        <f t="shared" si="260"/>
        <v>0</v>
      </c>
      <c r="AS1239" s="2">
        <f t="shared" si="261"/>
        <v>0</v>
      </c>
      <c r="AT1239" s="2">
        <f t="shared" si="262"/>
        <v>0</v>
      </c>
      <c r="AU1239" s="9">
        <f t="shared" si="263"/>
        <v>0</v>
      </c>
    </row>
    <row r="1240" spans="1:47" s="202" customFormat="1">
      <c r="A1240" s="272"/>
      <c r="B1240" s="272"/>
      <c r="C1240" s="203"/>
      <c r="D1240" s="203"/>
      <c r="E1240" s="204"/>
      <c r="F1240" s="198"/>
      <c r="G1240" s="198"/>
      <c r="H1240" s="198"/>
      <c r="I1240" s="198"/>
      <c r="J1240" s="117"/>
      <c r="K1240" s="113"/>
      <c r="L1240" s="113"/>
      <c r="M1240" s="113"/>
      <c r="N1240" s="113"/>
      <c r="O1240" s="113"/>
      <c r="P1240" s="205"/>
      <c r="Q1240" s="2">
        <f t="shared" si="264"/>
        <v>0</v>
      </c>
      <c r="R1240" s="2">
        <f>IF(D1240='User Input'!$C$1,1,0)</f>
        <v>0</v>
      </c>
      <c r="S1240" s="2">
        <f t="shared" si="268"/>
        <v>0</v>
      </c>
      <c r="T1240" s="2">
        <f t="shared" si="269"/>
        <v>0</v>
      </c>
      <c r="U1240" s="2">
        <f t="shared" si="265"/>
        <v>0</v>
      </c>
      <c r="V1240" s="2">
        <f t="shared" si="266"/>
        <v>0</v>
      </c>
      <c r="W1240" s="9">
        <f t="shared" si="267"/>
        <v>0</v>
      </c>
      <c r="X1240" s="221"/>
      <c r="Y1240" s="276"/>
      <c r="Z1240" s="207"/>
      <c r="AA1240" s="203"/>
      <c r="AB1240" s="206"/>
      <c r="AC1240" s="198"/>
      <c r="AD1240" s="198"/>
      <c r="AE1240" s="198"/>
      <c r="AF1240" s="198"/>
      <c r="AG1240" s="216"/>
      <c r="AH1240" s="199"/>
      <c r="AI1240" s="197"/>
      <c r="AJ1240" s="197"/>
      <c r="AK1240" s="113"/>
      <c r="AL1240" s="113"/>
      <c r="AM1240" s="113"/>
      <c r="AN1240" s="2">
        <f t="shared" si="270"/>
        <v>0</v>
      </c>
      <c r="AO1240" s="2">
        <f t="shared" si="271"/>
        <v>0</v>
      </c>
      <c r="AP1240" s="2">
        <f>IF(AA1240='User Input'!$C$1,1,0)</f>
        <v>0</v>
      </c>
      <c r="AQ1240" s="2">
        <f t="shared" si="259"/>
        <v>0</v>
      </c>
      <c r="AR1240" s="2">
        <f t="shared" si="260"/>
        <v>0</v>
      </c>
      <c r="AS1240" s="2">
        <f t="shared" si="261"/>
        <v>0</v>
      </c>
      <c r="AT1240" s="2">
        <f t="shared" si="262"/>
        <v>0</v>
      </c>
      <c r="AU1240" s="9">
        <f t="shared" si="263"/>
        <v>0</v>
      </c>
    </row>
    <row r="1241" spans="1:47" s="202" customFormat="1">
      <c r="A1241" s="272"/>
      <c r="B1241" s="272"/>
      <c r="C1241" s="203"/>
      <c r="D1241" s="203"/>
      <c r="E1241" s="204"/>
      <c r="F1241" s="198"/>
      <c r="G1241" s="198"/>
      <c r="H1241" s="198"/>
      <c r="I1241" s="198"/>
      <c r="J1241" s="117"/>
      <c r="K1241" s="113"/>
      <c r="L1241" s="113"/>
      <c r="M1241" s="113"/>
      <c r="N1241" s="113"/>
      <c r="O1241" s="113"/>
      <c r="P1241" s="205"/>
      <c r="Q1241" s="2">
        <f t="shared" si="264"/>
        <v>0</v>
      </c>
      <c r="R1241" s="2">
        <f>IF(D1241='User Input'!$C$1,1,0)</f>
        <v>0</v>
      </c>
      <c r="S1241" s="2">
        <f t="shared" si="268"/>
        <v>0</v>
      </c>
      <c r="T1241" s="2">
        <f t="shared" si="269"/>
        <v>0</v>
      </c>
      <c r="U1241" s="2">
        <f t="shared" si="265"/>
        <v>0</v>
      </c>
      <c r="V1241" s="2">
        <f t="shared" si="266"/>
        <v>0</v>
      </c>
      <c r="W1241" s="9">
        <f t="shared" si="267"/>
        <v>0</v>
      </c>
      <c r="X1241" s="221"/>
      <c r="Y1241" s="276"/>
      <c r="Z1241" s="207"/>
      <c r="AA1241" s="203"/>
      <c r="AB1241" s="206"/>
      <c r="AC1241" s="198"/>
      <c r="AD1241" s="198"/>
      <c r="AE1241" s="198"/>
      <c r="AF1241" s="198"/>
      <c r="AG1241" s="216"/>
      <c r="AH1241" s="199"/>
      <c r="AI1241" s="197"/>
      <c r="AJ1241" s="197"/>
      <c r="AK1241" s="113"/>
      <c r="AL1241" s="113"/>
      <c r="AM1241" s="113"/>
      <c r="AN1241" s="2">
        <f t="shared" si="270"/>
        <v>0</v>
      </c>
      <c r="AO1241" s="2">
        <f t="shared" si="271"/>
        <v>0</v>
      </c>
      <c r="AP1241" s="2">
        <f>IF(AA1241='User Input'!$C$1,1,0)</f>
        <v>0</v>
      </c>
      <c r="AQ1241" s="2">
        <f t="shared" si="259"/>
        <v>0</v>
      </c>
      <c r="AR1241" s="2">
        <f t="shared" si="260"/>
        <v>0</v>
      </c>
      <c r="AS1241" s="2">
        <f t="shared" si="261"/>
        <v>0</v>
      </c>
      <c r="AT1241" s="2">
        <f t="shared" si="262"/>
        <v>0</v>
      </c>
      <c r="AU1241" s="9">
        <f t="shared" si="263"/>
        <v>0</v>
      </c>
    </row>
    <row r="1242" spans="1:47" s="202" customFormat="1">
      <c r="A1242" s="273"/>
      <c r="B1242" s="273"/>
      <c r="C1242" s="203"/>
      <c r="D1242" s="203"/>
      <c r="E1242" s="204"/>
      <c r="F1242" s="198"/>
      <c r="G1242" s="198"/>
      <c r="H1242" s="198"/>
      <c r="I1242" s="198"/>
      <c r="J1242" s="117"/>
      <c r="K1242" s="113"/>
      <c r="L1242" s="113"/>
      <c r="M1242" s="113"/>
      <c r="N1242" s="113"/>
      <c r="O1242" s="113"/>
      <c r="P1242" s="205"/>
      <c r="Q1242" s="2">
        <f t="shared" si="264"/>
        <v>0</v>
      </c>
      <c r="R1242" s="2">
        <f>IF(D1242='User Input'!$C$1,1,0)</f>
        <v>0</v>
      </c>
      <c r="S1242" s="2">
        <f t="shared" si="268"/>
        <v>0</v>
      </c>
      <c r="T1242" s="2">
        <f t="shared" si="269"/>
        <v>0</v>
      </c>
      <c r="U1242" s="2">
        <f t="shared" si="265"/>
        <v>0</v>
      </c>
      <c r="V1242" s="2">
        <f t="shared" si="266"/>
        <v>0</v>
      </c>
      <c r="W1242" s="9">
        <f t="shared" si="267"/>
        <v>0</v>
      </c>
      <c r="X1242" s="221"/>
      <c r="Y1242" s="276"/>
      <c r="Z1242" s="207"/>
      <c r="AA1242" s="203"/>
      <c r="AB1242" s="206"/>
      <c r="AC1242" s="198"/>
      <c r="AD1242" s="198"/>
      <c r="AE1242" s="198"/>
      <c r="AF1242" s="198"/>
      <c r="AG1242" s="216"/>
      <c r="AH1242" s="199"/>
      <c r="AI1242" s="197"/>
      <c r="AJ1242" s="197"/>
      <c r="AK1242" s="113"/>
      <c r="AL1242" s="113"/>
      <c r="AM1242" s="113"/>
      <c r="AN1242" s="2">
        <f t="shared" si="270"/>
        <v>0</v>
      </c>
      <c r="AO1242" s="2">
        <f t="shared" si="271"/>
        <v>0</v>
      </c>
      <c r="AP1242" s="2">
        <f>IF(AA1242='User Input'!$C$1,1,0)</f>
        <v>0</v>
      </c>
      <c r="AQ1242" s="2">
        <f t="shared" si="259"/>
        <v>0</v>
      </c>
      <c r="AR1242" s="2">
        <f t="shared" si="260"/>
        <v>0</v>
      </c>
      <c r="AS1242" s="2">
        <f t="shared" si="261"/>
        <v>0</v>
      </c>
      <c r="AT1242" s="2">
        <f t="shared" si="262"/>
        <v>0</v>
      </c>
      <c r="AU1242" s="9">
        <f t="shared" si="263"/>
        <v>0</v>
      </c>
    </row>
    <row r="1243" spans="1:47" s="202" customFormat="1">
      <c r="A1243" s="274"/>
      <c r="B1243" s="274"/>
      <c r="C1243" s="212"/>
      <c r="D1243" s="212"/>
      <c r="E1243" s="213"/>
      <c r="F1243" s="212"/>
      <c r="G1243" s="212"/>
      <c r="H1243" s="212"/>
      <c r="I1243" s="212"/>
      <c r="J1243" s="118"/>
      <c r="K1243" s="114"/>
      <c r="L1243" s="114"/>
      <c r="M1243" s="114"/>
      <c r="N1243" s="114"/>
      <c r="O1243" s="114"/>
      <c r="P1243" s="214"/>
      <c r="Q1243" s="2">
        <f t="shared" si="264"/>
        <v>0</v>
      </c>
      <c r="R1243" s="2">
        <f>IF(D1243='User Input'!$C$1,1,0)</f>
        <v>0</v>
      </c>
      <c r="S1243" s="2">
        <f t="shared" si="268"/>
        <v>0</v>
      </c>
      <c r="T1243" s="2">
        <f t="shared" si="269"/>
        <v>0</v>
      </c>
      <c r="U1243" s="2">
        <f t="shared" si="265"/>
        <v>0</v>
      </c>
      <c r="V1243" s="2">
        <f t="shared" si="266"/>
        <v>0</v>
      </c>
      <c r="W1243" s="9">
        <f t="shared" si="267"/>
        <v>0</v>
      </c>
      <c r="X1243" s="221"/>
      <c r="Y1243" s="276"/>
      <c r="Z1243" s="207"/>
      <c r="AA1243" s="203"/>
      <c r="AB1243" s="206"/>
      <c r="AC1243" s="198"/>
      <c r="AD1243" s="198"/>
      <c r="AE1243" s="198"/>
      <c r="AF1243" s="198"/>
      <c r="AG1243" s="216"/>
      <c r="AH1243" s="199"/>
      <c r="AI1243" s="197"/>
      <c r="AJ1243" s="197"/>
      <c r="AK1243" s="113"/>
      <c r="AL1243" s="113"/>
      <c r="AM1243" s="113"/>
      <c r="AN1243" s="2">
        <f t="shared" si="270"/>
        <v>0</v>
      </c>
      <c r="AO1243" s="2">
        <f t="shared" si="271"/>
        <v>0</v>
      </c>
      <c r="AP1243" s="2">
        <f>IF(AA1243='User Input'!$C$1,1,0)</f>
        <v>0</v>
      </c>
      <c r="AQ1243" s="2">
        <f t="shared" si="259"/>
        <v>0</v>
      </c>
      <c r="AR1243" s="2">
        <f t="shared" si="260"/>
        <v>0</v>
      </c>
      <c r="AS1243" s="2">
        <f t="shared" si="261"/>
        <v>0</v>
      </c>
      <c r="AT1243" s="2">
        <f t="shared" si="262"/>
        <v>0</v>
      </c>
      <c r="AU1243" s="9">
        <f t="shared" si="263"/>
        <v>0</v>
      </c>
    </row>
    <row r="1244" spans="1:47" s="202" customFormat="1">
      <c r="A1244" s="274"/>
      <c r="B1244" s="274"/>
      <c r="C1244" s="212"/>
      <c r="D1244" s="212"/>
      <c r="E1244" s="213"/>
      <c r="F1244" s="212"/>
      <c r="G1244" s="212"/>
      <c r="H1244" s="212"/>
      <c r="I1244" s="212"/>
      <c r="J1244" s="118"/>
      <c r="K1244" s="114"/>
      <c r="L1244" s="114"/>
      <c r="M1244" s="114"/>
      <c r="N1244" s="114"/>
      <c r="O1244" s="114"/>
      <c r="P1244" s="214"/>
      <c r="Q1244" s="2">
        <f t="shared" si="264"/>
        <v>0</v>
      </c>
      <c r="R1244" s="2">
        <f>IF(D1244='User Input'!$C$1,1,0)</f>
        <v>0</v>
      </c>
      <c r="S1244" s="2">
        <f t="shared" si="268"/>
        <v>0</v>
      </c>
      <c r="T1244" s="2">
        <f t="shared" si="269"/>
        <v>0</v>
      </c>
      <c r="U1244" s="2">
        <f t="shared" si="265"/>
        <v>0</v>
      </c>
      <c r="V1244" s="2">
        <f t="shared" si="266"/>
        <v>0</v>
      </c>
      <c r="W1244" s="9">
        <f t="shared" si="267"/>
        <v>0</v>
      </c>
      <c r="X1244" s="221"/>
      <c r="Y1244" s="276"/>
      <c r="Z1244" s="207"/>
      <c r="AA1244" s="203"/>
      <c r="AB1244" s="206"/>
      <c r="AC1244" s="198"/>
      <c r="AD1244" s="198"/>
      <c r="AE1244" s="198"/>
      <c r="AF1244" s="198"/>
      <c r="AG1244" s="216"/>
      <c r="AH1244" s="199"/>
      <c r="AI1244" s="197"/>
      <c r="AJ1244" s="197"/>
      <c r="AK1244" s="113"/>
      <c r="AL1244" s="113"/>
      <c r="AM1244" s="113"/>
      <c r="AN1244" s="2">
        <f t="shared" si="270"/>
        <v>0</v>
      </c>
      <c r="AO1244" s="2">
        <f t="shared" si="271"/>
        <v>0</v>
      </c>
      <c r="AP1244" s="2">
        <f>IF(AA1244='User Input'!$C$1,1,0)</f>
        <v>0</v>
      </c>
      <c r="AQ1244" s="2">
        <f t="shared" si="259"/>
        <v>0</v>
      </c>
      <c r="AR1244" s="2">
        <f t="shared" si="260"/>
        <v>0</v>
      </c>
      <c r="AS1244" s="2">
        <f t="shared" si="261"/>
        <v>0</v>
      </c>
      <c r="AT1244" s="2">
        <f t="shared" si="262"/>
        <v>0</v>
      </c>
      <c r="AU1244" s="9">
        <f t="shared" si="263"/>
        <v>0</v>
      </c>
    </row>
    <row r="1245" spans="1:47" s="202" customFormat="1">
      <c r="A1245" s="274"/>
      <c r="B1245" s="274"/>
      <c r="C1245" s="212"/>
      <c r="D1245" s="212"/>
      <c r="E1245" s="213"/>
      <c r="F1245" s="212"/>
      <c r="G1245" s="212"/>
      <c r="H1245" s="212"/>
      <c r="I1245" s="212"/>
      <c r="J1245" s="118"/>
      <c r="K1245" s="114"/>
      <c r="L1245" s="114"/>
      <c r="M1245" s="114"/>
      <c r="N1245" s="114"/>
      <c r="O1245" s="114"/>
      <c r="P1245" s="214"/>
      <c r="Q1245" s="2">
        <f t="shared" si="264"/>
        <v>0</v>
      </c>
      <c r="R1245" s="2">
        <f>IF(D1245='User Input'!$C$1,1,0)</f>
        <v>0</v>
      </c>
      <c r="S1245" s="2">
        <f t="shared" si="268"/>
        <v>0</v>
      </c>
      <c r="T1245" s="2">
        <f t="shared" si="269"/>
        <v>0</v>
      </c>
      <c r="U1245" s="2">
        <f t="shared" si="265"/>
        <v>0</v>
      </c>
      <c r="V1245" s="2">
        <f t="shared" si="266"/>
        <v>0</v>
      </c>
      <c r="W1245" s="9">
        <f t="shared" si="267"/>
        <v>0</v>
      </c>
      <c r="X1245" s="221"/>
      <c r="Y1245" s="276"/>
      <c r="Z1245" s="207"/>
      <c r="AA1245" s="203"/>
      <c r="AB1245" s="206"/>
      <c r="AC1245" s="198"/>
      <c r="AD1245" s="198"/>
      <c r="AE1245" s="198"/>
      <c r="AF1245" s="198"/>
      <c r="AG1245" s="216"/>
      <c r="AH1245" s="199"/>
      <c r="AI1245" s="197"/>
      <c r="AJ1245" s="197"/>
      <c r="AK1245" s="113"/>
      <c r="AL1245" s="113"/>
      <c r="AM1245" s="113"/>
      <c r="AN1245" s="2">
        <f t="shared" si="270"/>
        <v>0</v>
      </c>
      <c r="AO1245" s="2">
        <f t="shared" si="271"/>
        <v>0</v>
      </c>
      <c r="AP1245" s="2">
        <f>IF(AA1245='User Input'!$C$1,1,0)</f>
        <v>0</v>
      </c>
      <c r="AQ1245" s="2">
        <f t="shared" si="259"/>
        <v>0</v>
      </c>
      <c r="AR1245" s="2">
        <f t="shared" si="260"/>
        <v>0</v>
      </c>
      <c r="AS1245" s="2">
        <f t="shared" si="261"/>
        <v>0</v>
      </c>
      <c r="AT1245" s="2">
        <f t="shared" si="262"/>
        <v>0</v>
      </c>
      <c r="AU1245" s="9">
        <f t="shared" si="263"/>
        <v>0</v>
      </c>
    </row>
    <row r="1246" spans="1:47" s="202" customFormat="1">
      <c r="A1246" s="274"/>
      <c r="B1246" s="274"/>
      <c r="C1246" s="212"/>
      <c r="D1246" s="212"/>
      <c r="E1246" s="213"/>
      <c r="F1246" s="212"/>
      <c r="G1246" s="212"/>
      <c r="H1246" s="212"/>
      <c r="I1246" s="212"/>
      <c r="J1246" s="118"/>
      <c r="K1246" s="114"/>
      <c r="L1246" s="114"/>
      <c r="M1246" s="114"/>
      <c r="N1246" s="114"/>
      <c r="O1246" s="114"/>
      <c r="P1246" s="214"/>
      <c r="Q1246" s="2">
        <f t="shared" si="264"/>
        <v>0</v>
      </c>
      <c r="R1246" s="2">
        <f>IF(D1246='User Input'!$C$1,1,0)</f>
        <v>0</v>
      </c>
      <c r="S1246" s="2">
        <f t="shared" si="268"/>
        <v>0</v>
      </c>
      <c r="T1246" s="2">
        <f t="shared" si="269"/>
        <v>0</v>
      </c>
      <c r="U1246" s="2">
        <f t="shared" si="265"/>
        <v>0</v>
      </c>
      <c r="V1246" s="2">
        <f t="shared" si="266"/>
        <v>0</v>
      </c>
      <c r="W1246" s="9">
        <f t="shared" si="267"/>
        <v>0</v>
      </c>
      <c r="X1246" s="221"/>
      <c r="Y1246" s="276"/>
      <c r="Z1246" s="207"/>
      <c r="AA1246" s="203"/>
      <c r="AB1246" s="206"/>
      <c r="AC1246" s="198"/>
      <c r="AD1246" s="198"/>
      <c r="AE1246" s="198"/>
      <c r="AF1246" s="198"/>
      <c r="AG1246" s="216"/>
      <c r="AH1246" s="199"/>
      <c r="AI1246" s="197"/>
      <c r="AJ1246" s="197"/>
      <c r="AK1246" s="113"/>
      <c r="AL1246" s="113"/>
      <c r="AM1246" s="113"/>
      <c r="AN1246" s="2">
        <f t="shared" si="270"/>
        <v>0</v>
      </c>
      <c r="AO1246" s="2">
        <f t="shared" si="271"/>
        <v>0</v>
      </c>
      <c r="AP1246" s="2">
        <f>IF(AA1246='User Input'!$C$1,1,0)</f>
        <v>0</v>
      </c>
      <c r="AQ1246" s="2">
        <f t="shared" si="259"/>
        <v>0</v>
      </c>
      <c r="AR1246" s="2">
        <f t="shared" si="260"/>
        <v>0</v>
      </c>
      <c r="AS1246" s="2">
        <f t="shared" si="261"/>
        <v>0</v>
      </c>
      <c r="AT1246" s="2">
        <f t="shared" si="262"/>
        <v>0</v>
      </c>
      <c r="AU1246" s="9">
        <f t="shared" si="263"/>
        <v>0</v>
      </c>
    </row>
    <row r="1247" spans="1:47" s="202" customFormat="1">
      <c r="A1247" s="274"/>
      <c r="B1247" s="274"/>
      <c r="C1247" s="212"/>
      <c r="D1247" s="212"/>
      <c r="E1247" s="213"/>
      <c r="F1247" s="212"/>
      <c r="G1247" s="212"/>
      <c r="H1247" s="212"/>
      <c r="I1247" s="212"/>
      <c r="J1247" s="118"/>
      <c r="K1247" s="114"/>
      <c r="L1247" s="114"/>
      <c r="M1247" s="114"/>
      <c r="N1247" s="114"/>
      <c r="O1247" s="114"/>
      <c r="P1247" s="214"/>
      <c r="Q1247" s="2">
        <f t="shared" si="264"/>
        <v>0</v>
      </c>
      <c r="R1247" s="2">
        <f>IF(D1247='User Input'!$C$1,1,0)</f>
        <v>0</v>
      </c>
      <c r="S1247" s="2">
        <f t="shared" si="268"/>
        <v>0</v>
      </c>
      <c r="T1247" s="2">
        <f t="shared" si="269"/>
        <v>0</v>
      </c>
      <c r="U1247" s="2">
        <f t="shared" si="265"/>
        <v>0</v>
      </c>
      <c r="V1247" s="2">
        <f t="shared" si="266"/>
        <v>0</v>
      </c>
      <c r="W1247" s="9">
        <f t="shared" si="267"/>
        <v>0</v>
      </c>
      <c r="X1247" s="221"/>
      <c r="Y1247" s="276"/>
      <c r="Z1247" s="207"/>
      <c r="AA1247" s="203"/>
      <c r="AB1247" s="206"/>
      <c r="AC1247" s="198"/>
      <c r="AD1247" s="198"/>
      <c r="AE1247" s="198"/>
      <c r="AF1247" s="198"/>
      <c r="AG1247" s="216"/>
      <c r="AH1247" s="199"/>
      <c r="AI1247" s="197"/>
      <c r="AJ1247" s="197"/>
      <c r="AK1247" s="113"/>
      <c r="AL1247" s="113"/>
      <c r="AM1247" s="113"/>
      <c r="AN1247" s="2">
        <f t="shared" si="270"/>
        <v>0</v>
      </c>
      <c r="AO1247" s="2">
        <f t="shared" si="271"/>
        <v>0</v>
      </c>
      <c r="AP1247" s="2">
        <f>IF(AA1247='User Input'!$C$1,1,0)</f>
        <v>0</v>
      </c>
      <c r="AQ1247" s="2">
        <f t="shared" si="259"/>
        <v>0</v>
      </c>
      <c r="AR1247" s="2">
        <f t="shared" si="260"/>
        <v>0</v>
      </c>
      <c r="AS1247" s="2">
        <f t="shared" si="261"/>
        <v>0</v>
      </c>
      <c r="AT1247" s="2">
        <f t="shared" si="262"/>
        <v>0</v>
      </c>
      <c r="AU1247" s="9">
        <f t="shared" si="263"/>
        <v>0</v>
      </c>
    </row>
    <row r="1248" spans="1:47" s="202" customFormat="1">
      <c r="A1248" s="274"/>
      <c r="B1248" s="274"/>
      <c r="C1248" s="212"/>
      <c r="D1248" s="212"/>
      <c r="E1248" s="213"/>
      <c r="F1248" s="212"/>
      <c r="G1248" s="212"/>
      <c r="H1248" s="212"/>
      <c r="I1248" s="212"/>
      <c r="J1248" s="118"/>
      <c r="K1248" s="114"/>
      <c r="L1248" s="114"/>
      <c r="M1248" s="114"/>
      <c r="N1248" s="114"/>
      <c r="O1248" s="114"/>
      <c r="P1248" s="214"/>
      <c r="Q1248" s="2">
        <f t="shared" si="264"/>
        <v>0</v>
      </c>
      <c r="R1248" s="2">
        <f>IF(D1248='User Input'!$C$1,1,0)</f>
        <v>0</v>
      </c>
      <c r="S1248" s="2">
        <f t="shared" si="268"/>
        <v>0</v>
      </c>
      <c r="T1248" s="2">
        <f t="shared" si="269"/>
        <v>0</v>
      </c>
      <c r="U1248" s="2">
        <f t="shared" si="265"/>
        <v>0</v>
      </c>
      <c r="V1248" s="2">
        <f t="shared" si="266"/>
        <v>0</v>
      </c>
      <c r="W1248" s="9">
        <f t="shared" si="267"/>
        <v>0</v>
      </c>
      <c r="X1248" s="221"/>
      <c r="Y1248" s="276"/>
      <c r="Z1248" s="207"/>
      <c r="AA1248" s="203"/>
      <c r="AB1248" s="206"/>
      <c r="AC1248" s="198"/>
      <c r="AD1248" s="198"/>
      <c r="AE1248" s="198"/>
      <c r="AF1248" s="198"/>
      <c r="AG1248" s="216"/>
      <c r="AH1248" s="199"/>
      <c r="AI1248" s="197"/>
      <c r="AJ1248" s="197"/>
      <c r="AK1248" s="113"/>
      <c r="AL1248" s="113"/>
      <c r="AM1248" s="113"/>
      <c r="AN1248" s="2">
        <f t="shared" si="270"/>
        <v>0</v>
      </c>
      <c r="AO1248" s="2">
        <f t="shared" si="271"/>
        <v>0</v>
      </c>
      <c r="AP1248" s="2">
        <f>IF(AA1248='User Input'!$C$1,1,0)</f>
        <v>0</v>
      </c>
      <c r="AQ1248" s="2">
        <f t="shared" si="259"/>
        <v>0</v>
      </c>
      <c r="AR1248" s="2">
        <f t="shared" si="260"/>
        <v>0</v>
      </c>
      <c r="AS1248" s="2">
        <f t="shared" si="261"/>
        <v>0</v>
      </c>
      <c r="AT1248" s="2">
        <f t="shared" si="262"/>
        <v>0</v>
      </c>
      <c r="AU1248" s="9">
        <f t="shared" si="263"/>
        <v>0</v>
      </c>
    </row>
    <row r="1249" spans="1:47" s="202" customFormat="1">
      <c r="A1249" s="274"/>
      <c r="B1249" s="274"/>
      <c r="C1249" s="212"/>
      <c r="D1249" s="212"/>
      <c r="E1249" s="213"/>
      <c r="F1249" s="212"/>
      <c r="G1249" s="212"/>
      <c r="H1249" s="212"/>
      <c r="I1249" s="212"/>
      <c r="J1249" s="118"/>
      <c r="K1249" s="114"/>
      <c r="L1249" s="114"/>
      <c r="M1249" s="114"/>
      <c r="N1249" s="114"/>
      <c r="O1249" s="114"/>
      <c r="P1249" s="214"/>
      <c r="Q1249" s="2">
        <f t="shared" si="264"/>
        <v>0</v>
      </c>
      <c r="R1249" s="2">
        <f>IF(D1249='User Input'!$C$1,1,0)</f>
        <v>0</v>
      </c>
      <c r="S1249" s="2">
        <f t="shared" si="268"/>
        <v>0</v>
      </c>
      <c r="T1249" s="2">
        <f t="shared" si="269"/>
        <v>0</v>
      </c>
      <c r="U1249" s="2">
        <f t="shared" si="265"/>
        <v>0</v>
      </c>
      <c r="V1249" s="2">
        <f t="shared" si="266"/>
        <v>0</v>
      </c>
      <c r="W1249" s="9">
        <f t="shared" si="267"/>
        <v>0</v>
      </c>
      <c r="X1249" s="221"/>
      <c r="Y1249" s="276"/>
      <c r="Z1249" s="207"/>
      <c r="AA1249" s="203"/>
      <c r="AB1249" s="206"/>
      <c r="AC1249" s="198"/>
      <c r="AD1249" s="198"/>
      <c r="AE1249" s="198"/>
      <c r="AF1249" s="198"/>
      <c r="AG1249" s="216"/>
      <c r="AH1249" s="199"/>
      <c r="AI1249" s="197"/>
      <c r="AJ1249" s="197"/>
      <c r="AK1249" s="113"/>
      <c r="AL1249" s="113"/>
      <c r="AM1249" s="113"/>
      <c r="AN1249" s="2">
        <f t="shared" si="270"/>
        <v>0</v>
      </c>
      <c r="AO1249" s="2">
        <f t="shared" si="271"/>
        <v>0</v>
      </c>
      <c r="AP1249" s="2">
        <f>IF(AA1249='User Input'!$C$1,1,0)</f>
        <v>0</v>
      </c>
      <c r="AQ1249" s="2">
        <f t="shared" si="259"/>
        <v>0</v>
      </c>
      <c r="AR1249" s="2">
        <f t="shared" si="260"/>
        <v>0</v>
      </c>
      <c r="AS1249" s="2">
        <f t="shared" si="261"/>
        <v>0</v>
      </c>
      <c r="AT1249" s="2">
        <f t="shared" si="262"/>
        <v>0</v>
      </c>
      <c r="AU1249" s="9">
        <f t="shared" si="263"/>
        <v>0</v>
      </c>
    </row>
    <row r="1250" spans="1:47" s="202" customFormat="1">
      <c r="A1250" s="274"/>
      <c r="B1250" s="274"/>
      <c r="C1250" s="212"/>
      <c r="D1250" s="212"/>
      <c r="E1250" s="213"/>
      <c r="F1250" s="212"/>
      <c r="G1250" s="212"/>
      <c r="H1250" s="212"/>
      <c r="I1250" s="212"/>
      <c r="J1250" s="118"/>
      <c r="K1250" s="114"/>
      <c r="L1250" s="114"/>
      <c r="M1250" s="114"/>
      <c r="N1250" s="114"/>
      <c r="O1250" s="114"/>
      <c r="P1250" s="214"/>
      <c r="Q1250" s="2">
        <f t="shared" si="264"/>
        <v>0</v>
      </c>
      <c r="R1250" s="2">
        <f>IF(D1250='User Input'!$C$1,1,0)</f>
        <v>0</v>
      </c>
      <c r="S1250" s="2">
        <f t="shared" si="268"/>
        <v>0</v>
      </c>
      <c r="T1250" s="2">
        <f t="shared" si="269"/>
        <v>0</v>
      </c>
      <c r="U1250" s="2">
        <f t="shared" si="265"/>
        <v>0</v>
      </c>
      <c r="V1250" s="2">
        <f t="shared" si="266"/>
        <v>0</v>
      </c>
      <c r="W1250" s="9">
        <f t="shared" si="267"/>
        <v>0</v>
      </c>
      <c r="X1250" s="221"/>
      <c r="Y1250" s="276"/>
      <c r="Z1250" s="207"/>
      <c r="AA1250" s="203"/>
      <c r="AB1250" s="206"/>
      <c r="AC1250" s="198"/>
      <c r="AD1250" s="198"/>
      <c r="AE1250" s="198"/>
      <c r="AF1250" s="198"/>
      <c r="AG1250" s="216"/>
      <c r="AH1250" s="199"/>
      <c r="AI1250" s="197"/>
      <c r="AJ1250" s="197"/>
      <c r="AK1250" s="113"/>
      <c r="AL1250" s="113"/>
      <c r="AM1250" s="113"/>
      <c r="AN1250" s="2">
        <f t="shared" si="270"/>
        <v>0</v>
      </c>
      <c r="AO1250" s="2">
        <f t="shared" si="271"/>
        <v>0</v>
      </c>
      <c r="AP1250" s="2">
        <f>IF(AA1250='User Input'!$C$1,1,0)</f>
        <v>0</v>
      </c>
      <c r="AQ1250" s="2">
        <f t="shared" si="259"/>
        <v>0</v>
      </c>
      <c r="AR1250" s="2">
        <f t="shared" si="260"/>
        <v>0</v>
      </c>
      <c r="AS1250" s="2">
        <f t="shared" si="261"/>
        <v>0</v>
      </c>
      <c r="AT1250" s="2">
        <f t="shared" si="262"/>
        <v>0</v>
      </c>
      <c r="AU1250" s="9">
        <f t="shared" si="263"/>
        <v>0</v>
      </c>
    </row>
    <row r="1251" spans="1:47" s="202" customFormat="1">
      <c r="A1251" s="274"/>
      <c r="B1251" s="274"/>
      <c r="C1251" s="212"/>
      <c r="D1251" s="212"/>
      <c r="E1251" s="213"/>
      <c r="F1251" s="212"/>
      <c r="G1251" s="212"/>
      <c r="H1251" s="212"/>
      <c r="I1251" s="212"/>
      <c r="J1251" s="118"/>
      <c r="K1251" s="114"/>
      <c r="L1251" s="114"/>
      <c r="M1251" s="114"/>
      <c r="N1251" s="114"/>
      <c r="O1251" s="114"/>
      <c r="P1251" s="214"/>
      <c r="Q1251" s="2">
        <f t="shared" si="264"/>
        <v>0</v>
      </c>
      <c r="R1251" s="2">
        <f>IF(D1251='User Input'!$C$1,1,0)</f>
        <v>0</v>
      </c>
      <c r="S1251" s="2">
        <f t="shared" si="268"/>
        <v>0</v>
      </c>
      <c r="T1251" s="2">
        <f t="shared" si="269"/>
        <v>0</v>
      </c>
      <c r="U1251" s="2">
        <f t="shared" si="265"/>
        <v>0</v>
      </c>
      <c r="V1251" s="2">
        <f t="shared" si="266"/>
        <v>0</v>
      </c>
      <c r="W1251" s="9">
        <f t="shared" si="267"/>
        <v>0</v>
      </c>
      <c r="X1251" s="221"/>
      <c r="Y1251" s="276"/>
      <c r="Z1251" s="207"/>
      <c r="AA1251" s="203"/>
      <c r="AB1251" s="206"/>
      <c r="AC1251" s="198"/>
      <c r="AD1251" s="198"/>
      <c r="AE1251" s="198"/>
      <c r="AF1251" s="198"/>
      <c r="AG1251" s="216"/>
      <c r="AH1251" s="199"/>
      <c r="AI1251" s="197"/>
      <c r="AJ1251" s="197"/>
      <c r="AK1251" s="113"/>
      <c r="AL1251" s="113"/>
      <c r="AM1251" s="113"/>
      <c r="AN1251" s="2">
        <f t="shared" si="270"/>
        <v>0</v>
      </c>
      <c r="AO1251" s="2">
        <f t="shared" si="271"/>
        <v>0</v>
      </c>
      <c r="AP1251" s="2">
        <f>IF(AA1251='User Input'!$C$1,1,0)</f>
        <v>0</v>
      </c>
      <c r="AQ1251" s="2">
        <f t="shared" si="259"/>
        <v>0</v>
      </c>
      <c r="AR1251" s="2">
        <f t="shared" si="260"/>
        <v>0</v>
      </c>
      <c r="AS1251" s="2">
        <f t="shared" si="261"/>
        <v>0</v>
      </c>
      <c r="AT1251" s="2">
        <f t="shared" si="262"/>
        <v>0</v>
      </c>
      <c r="AU1251" s="9">
        <f t="shared" si="263"/>
        <v>0</v>
      </c>
    </row>
    <row r="1252" spans="1:47" s="202" customFormat="1">
      <c r="A1252" s="274"/>
      <c r="B1252" s="274"/>
      <c r="C1252" s="212"/>
      <c r="D1252" s="212"/>
      <c r="E1252" s="213"/>
      <c r="F1252" s="212"/>
      <c r="G1252" s="212"/>
      <c r="H1252" s="212"/>
      <c r="I1252" s="212"/>
      <c r="J1252" s="118"/>
      <c r="K1252" s="114"/>
      <c r="L1252" s="114"/>
      <c r="M1252" s="114"/>
      <c r="N1252" s="114"/>
      <c r="O1252" s="114"/>
      <c r="P1252" s="214"/>
      <c r="Q1252" s="2">
        <f t="shared" si="264"/>
        <v>0</v>
      </c>
      <c r="R1252" s="2">
        <f>IF(D1252='User Input'!$C$1,1,0)</f>
        <v>0</v>
      </c>
      <c r="S1252" s="2">
        <f t="shared" si="268"/>
        <v>0</v>
      </c>
      <c r="T1252" s="2">
        <f t="shared" si="269"/>
        <v>0</v>
      </c>
      <c r="U1252" s="2">
        <f t="shared" si="265"/>
        <v>0</v>
      </c>
      <c r="V1252" s="2">
        <f t="shared" si="266"/>
        <v>0</v>
      </c>
      <c r="W1252" s="9">
        <f t="shared" si="267"/>
        <v>0</v>
      </c>
      <c r="X1252" s="221"/>
      <c r="Y1252" s="276"/>
      <c r="Z1252" s="207"/>
      <c r="AA1252" s="203"/>
      <c r="AB1252" s="206"/>
      <c r="AC1252" s="198"/>
      <c r="AD1252" s="198"/>
      <c r="AE1252" s="198"/>
      <c r="AF1252" s="198"/>
      <c r="AG1252" s="216"/>
      <c r="AH1252" s="199"/>
      <c r="AI1252" s="197"/>
      <c r="AJ1252" s="197"/>
      <c r="AK1252" s="113"/>
      <c r="AL1252" s="113"/>
      <c r="AM1252" s="113"/>
      <c r="AN1252" s="2">
        <f t="shared" si="270"/>
        <v>0</v>
      </c>
      <c r="AO1252" s="2">
        <f t="shared" si="271"/>
        <v>0</v>
      </c>
      <c r="AP1252" s="2">
        <f>IF(AA1252='User Input'!$C$1,1,0)</f>
        <v>0</v>
      </c>
      <c r="AQ1252" s="2">
        <f t="shared" ref="AQ1252:AQ1315" si="272">AP1252+AQ1251</f>
        <v>0</v>
      </c>
      <c r="AR1252" s="2">
        <f t="shared" ref="AR1252:AR1315" si="273">IF(AQ1252=AQ1251,0,AQ1252)</f>
        <v>0</v>
      </c>
      <c r="AS1252" s="2">
        <f t="shared" ref="AS1252:AS1315" si="274">Z1252</f>
        <v>0</v>
      </c>
      <c r="AT1252" s="2">
        <f t="shared" ref="AT1252:AT1315" si="275">AB1252</f>
        <v>0</v>
      </c>
      <c r="AU1252" s="9">
        <f t="shared" ref="AU1252:AU1315" si="276">AG1252</f>
        <v>0</v>
      </c>
    </row>
    <row r="1253" spans="1:47" s="202" customFormat="1">
      <c r="A1253" s="274"/>
      <c r="B1253" s="274"/>
      <c r="C1253" s="212"/>
      <c r="D1253" s="212"/>
      <c r="E1253" s="213"/>
      <c r="F1253" s="212"/>
      <c r="G1253" s="212"/>
      <c r="H1253" s="212"/>
      <c r="I1253" s="212"/>
      <c r="J1253" s="118"/>
      <c r="K1253" s="114"/>
      <c r="L1253" s="114"/>
      <c r="M1253" s="114"/>
      <c r="N1253" s="114"/>
      <c r="O1253" s="114"/>
      <c r="P1253" s="214"/>
      <c r="Q1253" s="2">
        <f t="shared" si="264"/>
        <v>0</v>
      </c>
      <c r="R1253" s="2">
        <f>IF(D1253='User Input'!$C$1,1,0)</f>
        <v>0</v>
      </c>
      <c r="S1253" s="2">
        <f t="shared" si="268"/>
        <v>0</v>
      </c>
      <c r="T1253" s="2">
        <f t="shared" si="269"/>
        <v>0</v>
      </c>
      <c r="U1253" s="2">
        <f t="shared" si="265"/>
        <v>0</v>
      </c>
      <c r="V1253" s="2">
        <f t="shared" si="266"/>
        <v>0</v>
      </c>
      <c r="W1253" s="9">
        <f t="shared" si="267"/>
        <v>0</v>
      </c>
      <c r="X1253" s="221"/>
      <c r="Y1253" s="276"/>
      <c r="Z1253" s="207"/>
      <c r="AA1253" s="203"/>
      <c r="AB1253" s="206"/>
      <c r="AC1253" s="198"/>
      <c r="AD1253" s="198"/>
      <c r="AE1253" s="198"/>
      <c r="AF1253" s="198"/>
      <c r="AG1253" s="216"/>
      <c r="AH1253" s="199"/>
      <c r="AI1253" s="197"/>
      <c r="AJ1253" s="197"/>
      <c r="AK1253" s="113"/>
      <c r="AL1253" s="113"/>
      <c r="AM1253" s="113"/>
      <c r="AN1253" s="2">
        <f t="shared" si="270"/>
        <v>0</v>
      </c>
      <c r="AO1253" s="2">
        <f t="shared" si="271"/>
        <v>0</v>
      </c>
      <c r="AP1253" s="2">
        <f>IF(AA1253='User Input'!$C$1,1,0)</f>
        <v>0</v>
      </c>
      <c r="AQ1253" s="2">
        <f t="shared" si="272"/>
        <v>0</v>
      </c>
      <c r="AR1253" s="2">
        <f t="shared" si="273"/>
        <v>0</v>
      </c>
      <c r="AS1253" s="2">
        <f t="shared" si="274"/>
        <v>0</v>
      </c>
      <c r="AT1253" s="2">
        <f t="shared" si="275"/>
        <v>0</v>
      </c>
      <c r="AU1253" s="9">
        <f t="shared" si="276"/>
        <v>0</v>
      </c>
    </row>
    <row r="1254" spans="1:47" s="202" customFormat="1">
      <c r="A1254" s="274"/>
      <c r="B1254" s="274"/>
      <c r="C1254" s="212"/>
      <c r="D1254" s="212"/>
      <c r="E1254" s="213"/>
      <c r="F1254" s="212"/>
      <c r="G1254" s="212"/>
      <c r="H1254" s="212"/>
      <c r="I1254" s="212"/>
      <c r="J1254" s="118"/>
      <c r="K1254" s="114"/>
      <c r="L1254" s="114"/>
      <c r="M1254" s="114"/>
      <c r="N1254" s="114"/>
      <c r="O1254" s="114"/>
      <c r="P1254" s="214"/>
      <c r="Q1254" s="2">
        <f t="shared" si="264"/>
        <v>0</v>
      </c>
      <c r="R1254" s="2">
        <f>IF(D1254='User Input'!$C$1,1,0)</f>
        <v>0</v>
      </c>
      <c r="S1254" s="2">
        <f t="shared" si="268"/>
        <v>0</v>
      </c>
      <c r="T1254" s="2">
        <f t="shared" si="269"/>
        <v>0</v>
      </c>
      <c r="U1254" s="2">
        <f t="shared" si="265"/>
        <v>0</v>
      </c>
      <c r="V1254" s="2">
        <f t="shared" si="266"/>
        <v>0</v>
      </c>
      <c r="W1254" s="9">
        <f t="shared" si="267"/>
        <v>0</v>
      </c>
      <c r="X1254" s="221"/>
      <c r="Y1254" s="276"/>
      <c r="Z1254" s="207"/>
      <c r="AA1254" s="203"/>
      <c r="AB1254" s="206"/>
      <c r="AC1254" s="198"/>
      <c r="AD1254" s="198"/>
      <c r="AE1254" s="198"/>
      <c r="AF1254" s="198"/>
      <c r="AG1254" s="216"/>
      <c r="AH1254" s="199"/>
      <c r="AI1254" s="197"/>
      <c r="AJ1254" s="197"/>
      <c r="AK1254" s="113"/>
      <c r="AL1254" s="113"/>
      <c r="AM1254" s="113"/>
      <c r="AN1254" s="2">
        <f t="shared" si="270"/>
        <v>0</v>
      </c>
      <c r="AO1254" s="2">
        <f t="shared" si="271"/>
        <v>0</v>
      </c>
      <c r="AP1254" s="2">
        <f>IF(AA1254='User Input'!$C$1,1,0)</f>
        <v>0</v>
      </c>
      <c r="AQ1254" s="2">
        <f t="shared" si="272"/>
        <v>0</v>
      </c>
      <c r="AR1254" s="2">
        <f t="shared" si="273"/>
        <v>0</v>
      </c>
      <c r="AS1254" s="2">
        <f t="shared" si="274"/>
        <v>0</v>
      </c>
      <c r="AT1254" s="2">
        <f t="shared" si="275"/>
        <v>0</v>
      </c>
      <c r="AU1254" s="9">
        <f t="shared" si="276"/>
        <v>0</v>
      </c>
    </row>
    <row r="1255" spans="1:47" s="202" customFormat="1">
      <c r="A1255" s="274"/>
      <c r="B1255" s="274"/>
      <c r="C1255" s="212"/>
      <c r="D1255" s="212"/>
      <c r="E1255" s="213"/>
      <c r="F1255" s="212"/>
      <c r="G1255" s="212"/>
      <c r="H1255" s="212"/>
      <c r="I1255" s="212"/>
      <c r="J1255" s="118"/>
      <c r="K1255" s="114"/>
      <c r="L1255" s="114"/>
      <c r="M1255" s="114"/>
      <c r="N1255" s="114"/>
      <c r="O1255" s="114"/>
      <c r="P1255" s="214"/>
      <c r="Q1255" s="2">
        <f t="shared" si="264"/>
        <v>0</v>
      </c>
      <c r="R1255" s="2">
        <f>IF(D1255='User Input'!$C$1,1,0)</f>
        <v>0</v>
      </c>
      <c r="S1255" s="2">
        <f t="shared" si="268"/>
        <v>0</v>
      </c>
      <c r="T1255" s="2">
        <f t="shared" si="269"/>
        <v>0</v>
      </c>
      <c r="U1255" s="2">
        <f t="shared" si="265"/>
        <v>0</v>
      </c>
      <c r="V1255" s="2">
        <f t="shared" si="266"/>
        <v>0</v>
      </c>
      <c r="W1255" s="9">
        <f t="shared" si="267"/>
        <v>0</v>
      </c>
      <c r="X1255" s="221"/>
      <c r="Y1255" s="276"/>
      <c r="Z1255" s="207"/>
      <c r="AA1255" s="203"/>
      <c r="AB1255" s="206"/>
      <c r="AC1255" s="198"/>
      <c r="AD1255" s="198"/>
      <c r="AE1255" s="198"/>
      <c r="AF1255" s="198"/>
      <c r="AG1255" s="216"/>
      <c r="AH1255" s="199"/>
      <c r="AI1255" s="197"/>
      <c r="AJ1255" s="197"/>
      <c r="AK1255" s="113"/>
      <c r="AL1255" s="113"/>
      <c r="AM1255" s="113"/>
      <c r="AN1255" s="2">
        <f t="shared" si="270"/>
        <v>0</v>
      </c>
      <c r="AO1255" s="2">
        <f t="shared" si="271"/>
        <v>0</v>
      </c>
      <c r="AP1255" s="2">
        <f>IF(AA1255='User Input'!$C$1,1,0)</f>
        <v>0</v>
      </c>
      <c r="AQ1255" s="2">
        <f t="shared" si="272"/>
        <v>0</v>
      </c>
      <c r="AR1255" s="2">
        <f t="shared" si="273"/>
        <v>0</v>
      </c>
      <c r="AS1255" s="2">
        <f t="shared" si="274"/>
        <v>0</v>
      </c>
      <c r="AT1255" s="2">
        <f t="shared" si="275"/>
        <v>0</v>
      </c>
      <c r="AU1255" s="9">
        <f t="shared" si="276"/>
        <v>0</v>
      </c>
    </row>
    <row r="1256" spans="1:47" s="202" customFormat="1">
      <c r="A1256" s="274"/>
      <c r="B1256" s="274"/>
      <c r="C1256" s="212"/>
      <c r="D1256" s="212"/>
      <c r="E1256" s="213"/>
      <c r="F1256" s="212"/>
      <c r="G1256" s="212"/>
      <c r="H1256" s="212"/>
      <c r="I1256" s="212"/>
      <c r="J1256" s="118"/>
      <c r="K1256" s="114"/>
      <c r="L1256" s="114"/>
      <c r="M1256" s="114"/>
      <c r="N1256" s="114"/>
      <c r="O1256" s="114"/>
      <c r="P1256" s="214"/>
      <c r="Q1256" s="2">
        <f t="shared" si="264"/>
        <v>0</v>
      </c>
      <c r="R1256" s="2">
        <f>IF(D1256='User Input'!$C$1,1,0)</f>
        <v>0</v>
      </c>
      <c r="S1256" s="2">
        <f t="shared" si="268"/>
        <v>0</v>
      </c>
      <c r="T1256" s="2">
        <f t="shared" si="269"/>
        <v>0</v>
      </c>
      <c r="U1256" s="2">
        <f t="shared" si="265"/>
        <v>0</v>
      </c>
      <c r="V1256" s="2">
        <f t="shared" si="266"/>
        <v>0</v>
      </c>
      <c r="W1256" s="9">
        <f t="shared" si="267"/>
        <v>0</v>
      </c>
      <c r="X1256" s="221"/>
      <c r="Y1256" s="276"/>
      <c r="Z1256" s="207"/>
      <c r="AA1256" s="203"/>
      <c r="AB1256" s="206"/>
      <c r="AC1256" s="198"/>
      <c r="AD1256" s="198"/>
      <c r="AE1256" s="198"/>
      <c r="AF1256" s="198"/>
      <c r="AG1256" s="216"/>
      <c r="AH1256" s="199"/>
      <c r="AI1256" s="197"/>
      <c r="AJ1256" s="197"/>
      <c r="AK1256" s="113"/>
      <c r="AL1256" s="113"/>
      <c r="AM1256" s="113"/>
      <c r="AN1256" s="2">
        <f t="shared" si="270"/>
        <v>0</v>
      </c>
      <c r="AO1256" s="2">
        <f t="shared" si="271"/>
        <v>0</v>
      </c>
      <c r="AP1256" s="2">
        <f>IF(AA1256='User Input'!$C$1,1,0)</f>
        <v>0</v>
      </c>
      <c r="AQ1256" s="2">
        <f t="shared" si="272"/>
        <v>0</v>
      </c>
      <c r="AR1256" s="2">
        <f t="shared" si="273"/>
        <v>0</v>
      </c>
      <c r="AS1256" s="2">
        <f t="shared" si="274"/>
        <v>0</v>
      </c>
      <c r="AT1256" s="2">
        <f t="shared" si="275"/>
        <v>0</v>
      </c>
      <c r="AU1256" s="9">
        <f t="shared" si="276"/>
        <v>0</v>
      </c>
    </row>
    <row r="1257" spans="1:47" s="202" customFormat="1">
      <c r="A1257" s="274"/>
      <c r="B1257" s="274"/>
      <c r="C1257" s="212"/>
      <c r="D1257" s="212"/>
      <c r="E1257" s="213"/>
      <c r="F1257" s="212"/>
      <c r="G1257" s="212"/>
      <c r="H1257" s="212"/>
      <c r="I1257" s="212"/>
      <c r="J1257" s="118"/>
      <c r="K1257" s="114"/>
      <c r="L1257" s="114"/>
      <c r="M1257" s="114"/>
      <c r="N1257" s="114"/>
      <c r="O1257" s="114"/>
      <c r="P1257" s="214"/>
      <c r="Q1257" s="2">
        <f t="shared" si="264"/>
        <v>0</v>
      </c>
      <c r="R1257" s="2">
        <f>IF(D1257='User Input'!$C$1,1,0)</f>
        <v>0</v>
      </c>
      <c r="S1257" s="2">
        <f t="shared" si="268"/>
        <v>0</v>
      </c>
      <c r="T1257" s="2">
        <f t="shared" si="269"/>
        <v>0</v>
      </c>
      <c r="U1257" s="2">
        <f t="shared" si="265"/>
        <v>0</v>
      </c>
      <c r="V1257" s="2">
        <f t="shared" si="266"/>
        <v>0</v>
      </c>
      <c r="W1257" s="9">
        <f t="shared" si="267"/>
        <v>0</v>
      </c>
      <c r="X1257" s="221"/>
      <c r="Y1257" s="276"/>
      <c r="Z1257" s="207"/>
      <c r="AA1257" s="203"/>
      <c r="AB1257" s="206"/>
      <c r="AC1257" s="198"/>
      <c r="AD1257" s="198"/>
      <c r="AE1257" s="198"/>
      <c r="AF1257" s="198"/>
      <c r="AG1257" s="216"/>
      <c r="AH1257" s="199"/>
      <c r="AI1257" s="197"/>
      <c r="AJ1257" s="197"/>
      <c r="AK1257" s="113"/>
      <c r="AL1257" s="113"/>
      <c r="AM1257" s="113"/>
      <c r="AN1257" s="2">
        <f t="shared" si="270"/>
        <v>0</v>
      </c>
      <c r="AO1257" s="2">
        <f t="shared" si="271"/>
        <v>0</v>
      </c>
      <c r="AP1257" s="2">
        <f>IF(AA1257='User Input'!$C$1,1,0)</f>
        <v>0</v>
      </c>
      <c r="AQ1257" s="2">
        <f t="shared" si="272"/>
        <v>0</v>
      </c>
      <c r="AR1257" s="2">
        <f t="shared" si="273"/>
        <v>0</v>
      </c>
      <c r="AS1257" s="2">
        <f t="shared" si="274"/>
        <v>0</v>
      </c>
      <c r="AT1257" s="2">
        <f t="shared" si="275"/>
        <v>0</v>
      </c>
      <c r="AU1257" s="9">
        <f t="shared" si="276"/>
        <v>0</v>
      </c>
    </row>
    <row r="1258" spans="1:47" s="202" customFormat="1">
      <c r="A1258" s="274"/>
      <c r="B1258" s="274"/>
      <c r="C1258" s="212"/>
      <c r="D1258" s="212"/>
      <c r="E1258" s="213"/>
      <c r="F1258" s="212"/>
      <c r="G1258" s="212"/>
      <c r="H1258" s="212"/>
      <c r="I1258" s="212"/>
      <c r="J1258" s="118"/>
      <c r="K1258" s="114"/>
      <c r="L1258" s="114"/>
      <c r="M1258" s="114"/>
      <c r="N1258" s="114"/>
      <c r="O1258" s="114"/>
      <c r="P1258" s="214"/>
      <c r="Q1258" s="2">
        <f t="shared" si="264"/>
        <v>0</v>
      </c>
      <c r="R1258" s="2">
        <f>IF(D1258='User Input'!$C$1,1,0)</f>
        <v>0</v>
      </c>
      <c r="S1258" s="2">
        <f t="shared" si="268"/>
        <v>0</v>
      </c>
      <c r="T1258" s="2">
        <f t="shared" si="269"/>
        <v>0</v>
      </c>
      <c r="U1258" s="2">
        <f t="shared" si="265"/>
        <v>0</v>
      </c>
      <c r="V1258" s="2">
        <f t="shared" si="266"/>
        <v>0</v>
      </c>
      <c r="W1258" s="9">
        <f t="shared" si="267"/>
        <v>0</v>
      </c>
      <c r="X1258" s="221"/>
      <c r="Y1258" s="276"/>
      <c r="Z1258" s="207"/>
      <c r="AA1258" s="203"/>
      <c r="AB1258" s="206"/>
      <c r="AC1258" s="198"/>
      <c r="AD1258" s="198"/>
      <c r="AE1258" s="198"/>
      <c r="AF1258" s="198"/>
      <c r="AG1258" s="216"/>
      <c r="AH1258" s="199"/>
      <c r="AI1258" s="197"/>
      <c r="AJ1258" s="197"/>
      <c r="AK1258" s="113"/>
      <c r="AL1258" s="113"/>
      <c r="AM1258" s="113"/>
      <c r="AN1258" s="2">
        <f t="shared" si="270"/>
        <v>0</v>
      </c>
      <c r="AO1258" s="2">
        <f t="shared" si="271"/>
        <v>0</v>
      </c>
      <c r="AP1258" s="2">
        <f>IF(AA1258='User Input'!$C$1,1,0)</f>
        <v>0</v>
      </c>
      <c r="AQ1258" s="2">
        <f t="shared" si="272"/>
        <v>0</v>
      </c>
      <c r="AR1258" s="2">
        <f t="shared" si="273"/>
        <v>0</v>
      </c>
      <c r="AS1258" s="2">
        <f t="shared" si="274"/>
        <v>0</v>
      </c>
      <c r="AT1258" s="2">
        <f t="shared" si="275"/>
        <v>0</v>
      </c>
      <c r="AU1258" s="9">
        <f t="shared" si="276"/>
        <v>0</v>
      </c>
    </row>
    <row r="1259" spans="1:47" s="202" customFormat="1">
      <c r="A1259" s="274"/>
      <c r="B1259" s="274"/>
      <c r="C1259" s="212"/>
      <c r="D1259" s="212"/>
      <c r="E1259" s="213"/>
      <c r="F1259" s="212"/>
      <c r="G1259" s="212"/>
      <c r="H1259" s="212"/>
      <c r="I1259" s="212"/>
      <c r="J1259" s="118"/>
      <c r="K1259" s="114"/>
      <c r="L1259" s="114"/>
      <c r="M1259" s="114"/>
      <c r="N1259" s="114"/>
      <c r="O1259" s="114"/>
      <c r="P1259" s="214"/>
      <c r="Q1259" s="2">
        <f t="shared" si="264"/>
        <v>0</v>
      </c>
      <c r="R1259" s="2">
        <f>IF(D1259='User Input'!$C$1,1,0)</f>
        <v>0</v>
      </c>
      <c r="S1259" s="2">
        <f t="shared" si="268"/>
        <v>0</v>
      </c>
      <c r="T1259" s="2">
        <f t="shared" si="269"/>
        <v>0</v>
      </c>
      <c r="U1259" s="2">
        <f t="shared" si="265"/>
        <v>0</v>
      </c>
      <c r="V1259" s="2">
        <f t="shared" si="266"/>
        <v>0</v>
      </c>
      <c r="W1259" s="9">
        <f t="shared" si="267"/>
        <v>0</v>
      </c>
      <c r="X1259" s="221"/>
      <c r="Y1259" s="276"/>
      <c r="Z1259" s="207"/>
      <c r="AA1259" s="203"/>
      <c r="AB1259" s="206"/>
      <c r="AC1259" s="198"/>
      <c r="AD1259" s="198"/>
      <c r="AE1259" s="198"/>
      <c r="AF1259" s="198"/>
      <c r="AG1259" s="216"/>
      <c r="AH1259" s="199"/>
      <c r="AI1259" s="197"/>
      <c r="AJ1259" s="197"/>
      <c r="AK1259" s="113"/>
      <c r="AL1259" s="113"/>
      <c r="AM1259" s="113"/>
      <c r="AN1259" s="2">
        <f t="shared" si="270"/>
        <v>0</v>
      </c>
      <c r="AO1259" s="2">
        <f t="shared" si="271"/>
        <v>0</v>
      </c>
      <c r="AP1259" s="2">
        <f>IF(AA1259='User Input'!$C$1,1,0)</f>
        <v>0</v>
      </c>
      <c r="AQ1259" s="2">
        <f t="shared" si="272"/>
        <v>0</v>
      </c>
      <c r="AR1259" s="2">
        <f t="shared" si="273"/>
        <v>0</v>
      </c>
      <c r="AS1259" s="2">
        <f t="shared" si="274"/>
        <v>0</v>
      </c>
      <c r="AT1259" s="2">
        <f t="shared" si="275"/>
        <v>0</v>
      </c>
      <c r="AU1259" s="9">
        <f t="shared" si="276"/>
        <v>0</v>
      </c>
    </row>
    <row r="1260" spans="1:47" s="202" customFormat="1">
      <c r="A1260" s="274"/>
      <c r="B1260" s="274"/>
      <c r="C1260" s="212"/>
      <c r="D1260" s="212"/>
      <c r="E1260" s="213"/>
      <c r="F1260" s="212"/>
      <c r="G1260" s="212"/>
      <c r="H1260" s="212"/>
      <c r="I1260" s="212"/>
      <c r="J1260" s="118"/>
      <c r="K1260" s="114"/>
      <c r="L1260" s="114"/>
      <c r="M1260" s="114"/>
      <c r="N1260" s="114"/>
      <c r="O1260" s="114"/>
      <c r="P1260" s="214"/>
      <c r="Q1260" s="2">
        <f t="shared" si="264"/>
        <v>0</v>
      </c>
      <c r="R1260" s="2">
        <f>IF(D1260='User Input'!$C$1,1,0)</f>
        <v>0</v>
      </c>
      <c r="S1260" s="2">
        <f t="shared" si="268"/>
        <v>0</v>
      </c>
      <c r="T1260" s="2">
        <f t="shared" si="269"/>
        <v>0</v>
      </c>
      <c r="U1260" s="2">
        <f t="shared" si="265"/>
        <v>0</v>
      </c>
      <c r="V1260" s="2">
        <f t="shared" si="266"/>
        <v>0</v>
      </c>
      <c r="W1260" s="9">
        <f t="shared" si="267"/>
        <v>0</v>
      </c>
      <c r="X1260" s="221"/>
      <c r="Y1260" s="276"/>
      <c r="Z1260" s="207"/>
      <c r="AA1260" s="203"/>
      <c r="AB1260" s="206"/>
      <c r="AC1260" s="198"/>
      <c r="AD1260" s="198"/>
      <c r="AE1260" s="198"/>
      <c r="AF1260" s="198"/>
      <c r="AG1260" s="216"/>
      <c r="AH1260" s="199"/>
      <c r="AI1260" s="197"/>
      <c r="AJ1260" s="197"/>
      <c r="AK1260" s="113"/>
      <c r="AL1260" s="113"/>
      <c r="AM1260" s="113"/>
      <c r="AN1260" s="2">
        <f t="shared" si="270"/>
        <v>0</v>
      </c>
      <c r="AO1260" s="2">
        <f t="shared" si="271"/>
        <v>0</v>
      </c>
      <c r="AP1260" s="2">
        <f>IF(AA1260='User Input'!$C$1,1,0)</f>
        <v>0</v>
      </c>
      <c r="AQ1260" s="2">
        <f t="shared" si="272"/>
        <v>0</v>
      </c>
      <c r="AR1260" s="2">
        <f t="shared" si="273"/>
        <v>0</v>
      </c>
      <c r="AS1260" s="2">
        <f t="shared" si="274"/>
        <v>0</v>
      </c>
      <c r="AT1260" s="2">
        <f t="shared" si="275"/>
        <v>0</v>
      </c>
      <c r="AU1260" s="9">
        <f t="shared" si="276"/>
        <v>0</v>
      </c>
    </row>
    <row r="1261" spans="1:47" s="202" customFormat="1">
      <c r="A1261" s="274"/>
      <c r="B1261" s="274"/>
      <c r="C1261" s="212"/>
      <c r="D1261" s="212"/>
      <c r="E1261" s="213"/>
      <c r="F1261" s="212"/>
      <c r="G1261" s="212"/>
      <c r="H1261" s="212"/>
      <c r="I1261" s="212"/>
      <c r="J1261" s="118"/>
      <c r="K1261" s="114"/>
      <c r="L1261" s="114"/>
      <c r="M1261" s="114"/>
      <c r="N1261" s="114"/>
      <c r="O1261" s="114"/>
      <c r="P1261" s="214"/>
      <c r="Q1261" s="2">
        <f t="shared" si="264"/>
        <v>0</v>
      </c>
      <c r="R1261" s="2">
        <f>IF(D1261='User Input'!$C$1,1,0)</f>
        <v>0</v>
      </c>
      <c r="S1261" s="2">
        <f t="shared" si="268"/>
        <v>0</v>
      </c>
      <c r="T1261" s="2">
        <f t="shared" si="269"/>
        <v>0</v>
      </c>
      <c r="U1261" s="2">
        <f t="shared" si="265"/>
        <v>0</v>
      </c>
      <c r="V1261" s="2">
        <f t="shared" si="266"/>
        <v>0</v>
      </c>
      <c r="W1261" s="9">
        <f t="shared" si="267"/>
        <v>0</v>
      </c>
      <c r="X1261" s="221"/>
      <c r="Y1261" s="276"/>
      <c r="Z1261" s="207"/>
      <c r="AA1261" s="203"/>
      <c r="AB1261" s="206"/>
      <c r="AC1261" s="198"/>
      <c r="AD1261" s="198"/>
      <c r="AE1261" s="198"/>
      <c r="AF1261" s="198"/>
      <c r="AG1261" s="216"/>
      <c r="AH1261" s="199"/>
      <c r="AI1261" s="197"/>
      <c r="AJ1261" s="197"/>
      <c r="AK1261" s="113"/>
      <c r="AL1261" s="113"/>
      <c r="AM1261" s="113"/>
      <c r="AN1261" s="2">
        <f t="shared" si="270"/>
        <v>0</v>
      </c>
      <c r="AO1261" s="2">
        <f t="shared" si="271"/>
        <v>0</v>
      </c>
      <c r="AP1261" s="2">
        <f>IF(AA1261='User Input'!$C$1,1,0)</f>
        <v>0</v>
      </c>
      <c r="AQ1261" s="2">
        <f t="shared" si="272"/>
        <v>0</v>
      </c>
      <c r="AR1261" s="2">
        <f t="shared" si="273"/>
        <v>0</v>
      </c>
      <c r="AS1261" s="2">
        <f t="shared" si="274"/>
        <v>0</v>
      </c>
      <c r="AT1261" s="2">
        <f t="shared" si="275"/>
        <v>0</v>
      </c>
      <c r="AU1261" s="9">
        <f t="shared" si="276"/>
        <v>0</v>
      </c>
    </row>
    <row r="1262" spans="1:47" s="202" customFormat="1">
      <c r="A1262" s="274"/>
      <c r="B1262" s="274"/>
      <c r="C1262" s="212"/>
      <c r="D1262" s="212"/>
      <c r="E1262" s="213"/>
      <c r="F1262" s="212"/>
      <c r="G1262" s="212"/>
      <c r="H1262" s="212"/>
      <c r="I1262" s="212"/>
      <c r="J1262" s="118"/>
      <c r="K1262" s="114"/>
      <c r="L1262" s="114"/>
      <c r="M1262" s="114"/>
      <c r="N1262" s="114"/>
      <c r="O1262" s="114"/>
      <c r="P1262" s="214"/>
      <c r="Q1262" s="2">
        <f t="shared" si="264"/>
        <v>0</v>
      </c>
      <c r="R1262" s="2">
        <f>IF(D1262='User Input'!$C$1,1,0)</f>
        <v>0</v>
      </c>
      <c r="S1262" s="2">
        <f t="shared" si="268"/>
        <v>0</v>
      </c>
      <c r="T1262" s="2">
        <f t="shared" si="269"/>
        <v>0</v>
      </c>
      <c r="U1262" s="2">
        <f t="shared" si="265"/>
        <v>0</v>
      </c>
      <c r="V1262" s="2">
        <f t="shared" si="266"/>
        <v>0</v>
      </c>
      <c r="W1262" s="9">
        <f t="shared" si="267"/>
        <v>0</v>
      </c>
      <c r="X1262" s="221"/>
      <c r="Y1262" s="276"/>
      <c r="Z1262" s="207"/>
      <c r="AA1262" s="203"/>
      <c r="AB1262" s="206"/>
      <c r="AC1262" s="198"/>
      <c r="AD1262" s="198"/>
      <c r="AE1262" s="198"/>
      <c r="AF1262" s="198"/>
      <c r="AG1262" s="216"/>
      <c r="AH1262" s="199"/>
      <c r="AI1262" s="197"/>
      <c r="AJ1262" s="197"/>
      <c r="AK1262" s="113"/>
      <c r="AL1262" s="113"/>
      <c r="AM1262" s="113"/>
      <c r="AN1262" s="2">
        <f t="shared" si="270"/>
        <v>0</v>
      </c>
      <c r="AO1262" s="2">
        <f t="shared" si="271"/>
        <v>0</v>
      </c>
      <c r="AP1262" s="2">
        <f>IF(AA1262='User Input'!$C$1,1,0)</f>
        <v>0</v>
      </c>
      <c r="AQ1262" s="2">
        <f t="shared" si="272"/>
        <v>0</v>
      </c>
      <c r="AR1262" s="2">
        <f t="shared" si="273"/>
        <v>0</v>
      </c>
      <c r="AS1262" s="2">
        <f t="shared" si="274"/>
        <v>0</v>
      </c>
      <c r="AT1262" s="2">
        <f t="shared" si="275"/>
        <v>0</v>
      </c>
      <c r="AU1262" s="9">
        <f t="shared" si="276"/>
        <v>0</v>
      </c>
    </row>
    <row r="1263" spans="1:47" s="202" customFormat="1">
      <c r="A1263" s="274"/>
      <c r="B1263" s="274"/>
      <c r="C1263" s="212"/>
      <c r="D1263" s="212"/>
      <c r="E1263" s="213"/>
      <c r="F1263" s="212"/>
      <c r="G1263" s="212"/>
      <c r="H1263" s="212"/>
      <c r="I1263" s="212"/>
      <c r="J1263" s="118"/>
      <c r="K1263" s="114"/>
      <c r="L1263" s="114"/>
      <c r="M1263" s="114"/>
      <c r="N1263" s="114"/>
      <c r="O1263" s="114"/>
      <c r="P1263" s="214"/>
      <c r="Q1263" s="2">
        <f t="shared" si="264"/>
        <v>0</v>
      </c>
      <c r="R1263" s="2">
        <f>IF(D1263='User Input'!$C$1,1,0)</f>
        <v>0</v>
      </c>
      <c r="S1263" s="2">
        <f t="shared" si="268"/>
        <v>0</v>
      </c>
      <c r="T1263" s="2">
        <f t="shared" si="269"/>
        <v>0</v>
      </c>
      <c r="U1263" s="2">
        <f t="shared" si="265"/>
        <v>0</v>
      </c>
      <c r="V1263" s="2">
        <f t="shared" si="266"/>
        <v>0</v>
      </c>
      <c r="W1263" s="9">
        <f t="shared" si="267"/>
        <v>0</v>
      </c>
      <c r="X1263" s="221"/>
      <c r="Y1263" s="276"/>
      <c r="Z1263" s="207"/>
      <c r="AA1263" s="203"/>
      <c r="AB1263" s="206"/>
      <c r="AC1263" s="198"/>
      <c r="AD1263" s="198"/>
      <c r="AE1263" s="198"/>
      <c r="AF1263" s="198"/>
      <c r="AG1263" s="216"/>
      <c r="AH1263" s="199"/>
      <c r="AI1263" s="197"/>
      <c r="AJ1263" s="197"/>
      <c r="AK1263" s="113"/>
      <c r="AL1263" s="113"/>
      <c r="AM1263" s="113"/>
      <c r="AN1263" s="2">
        <f t="shared" si="270"/>
        <v>0</v>
      </c>
      <c r="AO1263" s="2">
        <f t="shared" si="271"/>
        <v>0</v>
      </c>
      <c r="AP1263" s="2">
        <f>IF(AA1263='User Input'!$C$1,1,0)</f>
        <v>0</v>
      </c>
      <c r="AQ1263" s="2">
        <f t="shared" si="272"/>
        <v>0</v>
      </c>
      <c r="AR1263" s="2">
        <f t="shared" si="273"/>
        <v>0</v>
      </c>
      <c r="AS1263" s="2">
        <f t="shared" si="274"/>
        <v>0</v>
      </c>
      <c r="AT1263" s="2">
        <f t="shared" si="275"/>
        <v>0</v>
      </c>
      <c r="AU1263" s="9">
        <f t="shared" si="276"/>
        <v>0</v>
      </c>
    </row>
    <row r="1264" spans="1:47" s="202" customFormat="1">
      <c r="A1264" s="274"/>
      <c r="B1264" s="274"/>
      <c r="C1264" s="212"/>
      <c r="D1264" s="212"/>
      <c r="E1264" s="213"/>
      <c r="F1264" s="212"/>
      <c r="G1264" s="212"/>
      <c r="H1264" s="212"/>
      <c r="I1264" s="212"/>
      <c r="J1264" s="118"/>
      <c r="K1264" s="114"/>
      <c r="L1264" s="114"/>
      <c r="M1264" s="114"/>
      <c r="N1264" s="114"/>
      <c r="O1264" s="114"/>
      <c r="P1264" s="214"/>
      <c r="Q1264" s="2">
        <f t="shared" si="264"/>
        <v>0</v>
      </c>
      <c r="R1264" s="2">
        <f>IF(D1264='User Input'!$C$1,1,0)</f>
        <v>0</v>
      </c>
      <c r="S1264" s="2">
        <f t="shared" si="268"/>
        <v>0</v>
      </c>
      <c r="T1264" s="2">
        <f t="shared" si="269"/>
        <v>0</v>
      </c>
      <c r="U1264" s="2">
        <f t="shared" si="265"/>
        <v>0</v>
      </c>
      <c r="V1264" s="2">
        <f t="shared" si="266"/>
        <v>0</v>
      </c>
      <c r="W1264" s="9">
        <f t="shared" si="267"/>
        <v>0</v>
      </c>
      <c r="X1264" s="221"/>
      <c r="Y1264" s="276"/>
      <c r="Z1264" s="207"/>
      <c r="AA1264" s="203"/>
      <c r="AB1264" s="206"/>
      <c r="AC1264" s="198"/>
      <c r="AD1264" s="198"/>
      <c r="AE1264" s="198"/>
      <c r="AF1264" s="198"/>
      <c r="AG1264" s="216"/>
      <c r="AH1264" s="199"/>
      <c r="AI1264" s="197"/>
      <c r="AJ1264" s="197"/>
      <c r="AK1264" s="113"/>
      <c r="AL1264" s="113"/>
      <c r="AM1264" s="113"/>
      <c r="AN1264" s="2">
        <f t="shared" si="270"/>
        <v>0</v>
      </c>
      <c r="AO1264" s="2">
        <f t="shared" si="271"/>
        <v>0</v>
      </c>
      <c r="AP1264" s="2">
        <f>IF(AA1264='User Input'!$C$1,1,0)</f>
        <v>0</v>
      </c>
      <c r="AQ1264" s="2">
        <f t="shared" si="272"/>
        <v>0</v>
      </c>
      <c r="AR1264" s="2">
        <f t="shared" si="273"/>
        <v>0</v>
      </c>
      <c r="AS1264" s="2">
        <f t="shared" si="274"/>
        <v>0</v>
      </c>
      <c r="AT1264" s="2">
        <f t="shared" si="275"/>
        <v>0</v>
      </c>
      <c r="AU1264" s="9">
        <f t="shared" si="276"/>
        <v>0</v>
      </c>
    </row>
    <row r="1265" spans="1:47" s="202" customFormat="1">
      <c r="A1265" s="274"/>
      <c r="B1265" s="274"/>
      <c r="C1265" s="212"/>
      <c r="D1265" s="212"/>
      <c r="E1265" s="213"/>
      <c r="F1265" s="212"/>
      <c r="G1265" s="212"/>
      <c r="H1265" s="212"/>
      <c r="I1265" s="212"/>
      <c r="J1265" s="118"/>
      <c r="K1265" s="114"/>
      <c r="L1265" s="114"/>
      <c r="M1265" s="114"/>
      <c r="N1265" s="114"/>
      <c r="O1265" s="114"/>
      <c r="P1265" s="214"/>
      <c r="Q1265" s="2">
        <f t="shared" si="264"/>
        <v>0</v>
      </c>
      <c r="R1265" s="2">
        <f>IF(D1265='User Input'!$C$1,1,0)</f>
        <v>0</v>
      </c>
      <c r="S1265" s="2">
        <f t="shared" si="268"/>
        <v>0</v>
      </c>
      <c r="T1265" s="2">
        <f t="shared" si="269"/>
        <v>0</v>
      </c>
      <c r="U1265" s="2">
        <f t="shared" si="265"/>
        <v>0</v>
      </c>
      <c r="V1265" s="2">
        <f t="shared" si="266"/>
        <v>0</v>
      </c>
      <c r="W1265" s="9">
        <f t="shared" si="267"/>
        <v>0</v>
      </c>
      <c r="X1265" s="221"/>
      <c r="Y1265" s="276"/>
      <c r="Z1265" s="207"/>
      <c r="AA1265" s="203"/>
      <c r="AB1265" s="206"/>
      <c r="AC1265" s="198"/>
      <c r="AD1265" s="198"/>
      <c r="AE1265" s="198"/>
      <c r="AF1265" s="198"/>
      <c r="AG1265" s="216"/>
      <c r="AH1265" s="199"/>
      <c r="AI1265" s="197"/>
      <c r="AJ1265" s="197"/>
      <c r="AK1265" s="113"/>
      <c r="AL1265" s="113"/>
      <c r="AM1265" s="113"/>
      <c r="AN1265" s="2">
        <f t="shared" si="270"/>
        <v>0</v>
      </c>
      <c r="AO1265" s="2">
        <f t="shared" si="271"/>
        <v>0</v>
      </c>
      <c r="AP1265" s="2">
        <f>IF(AA1265='User Input'!$C$1,1,0)</f>
        <v>0</v>
      </c>
      <c r="AQ1265" s="2">
        <f t="shared" si="272"/>
        <v>0</v>
      </c>
      <c r="AR1265" s="2">
        <f t="shared" si="273"/>
        <v>0</v>
      </c>
      <c r="AS1265" s="2">
        <f t="shared" si="274"/>
        <v>0</v>
      </c>
      <c r="AT1265" s="2">
        <f t="shared" si="275"/>
        <v>0</v>
      </c>
      <c r="AU1265" s="9">
        <f t="shared" si="276"/>
        <v>0</v>
      </c>
    </row>
    <row r="1266" spans="1:47" s="202" customFormat="1">
      <c r="A1266" s="274"/>
      <c r="B1266" s="274"/>
      <c r="C1266" s="212"/>
      <c r="D1266" s="212"/>
      <c r="E1266" s="213"/>
      <c r="F1266" s="212"/>
      <c r="G1266" s="212"/>
      <c r="H1266" s="212"/>
      <c r="I1266" s="212"/>
      <c r="J1266" s="118"/>
      <c r="K1266" s="114"/>
      <c r="L1266" s="114"/>
      <c r="M1266" s="114"/>
      <c r="N1266" s="114"/>
      <c r="O1266" s="114"/>
      <c r="P1266" s="214"/>
      <c r="Q1266" s="2">
        <f t="shared" si="264"/>
        <v>0</v>
      </c>
      <c r="R1266" s="2">
        <f>IF(D1266='User Input'!$C$1,1,0)</f>
        <v>0</v>
      </c>
      <c r="S1266" s="2">
        <f t="shared" si="268"/>
        <v>0</v>
      </c>
      <c r="T1266" s="2">
        <f t="shared" si="269"/>
        <v>0</v>
      </c>
      <c r="U1266" s="2">
        <f t="shared" si="265"/>
        <v>0</v>
      </c>
      <c r="V1266" s="2">
        <f t="shared" si="266"/>
        <v>0</v>
      </c>
      <c r="W1266" s="9">
        <f t="shared" si="267"/>
        <v>0</v>
      </c>
      <c r="X1266" s="221"/>
      <c r="Y1266" s="276"/>
      <c r="Z1266" s="207"/>
      <c r="AA1266" s="203"/>
      <c r="AB1266" s="206"/>
      <c r="AC1266" s="198"/>
      <c r="AD1266" s="198"/>
      <c r="AE1266" s="198"/>
      <c r="AF1266" s="198"/>
      <c r="AG1266" s="216"/>
      <c r="AH1266" s="199"/>
      <c r="AI1266" s="197"/>
      <c r="AJ1266" s="197"/>
      <c r="AK1266" s="113"/>
      <c r="AL1266" s="113"/>
      <c r="AM1266" s="113"/>
      <c r="AN1266" s="2">
        <f t="shared" si="270"/>
        <v>0</v>
      </c>
      <c r="AO1266" s="2">
        <f t="shared" si="271"/>
        <v>0</v>
      </c>
      <c r="AP1266" s="2">
        <f>IF(AA1266='User Input'!$C$1,1,0)</f>
        <v>0</v>
      </c>
      <c r="AQ1266" s="2">
        <f t="shared" si="272"/>
        <v>0</v>
      </c>
      <c r="AR1266" s="2">
        <f t="shared" si="273"/>
        <v>0</v>
      </c>
      <c r="AS1266" s="2">
        <f t="shared" si="274"/>
        <v>0</v>
      </c>
      <c r="AT1266" s="2">
        <f t="shared" si="275"/>
        <v>0</v>
      </c>
      <c r="AU1266" s="9">
        <f t="shared" si="276"/>
        <v>0</v>
      </c>
    </row>
    <row r="1267" spans="1:47" s="202" customFormat="1">
      <c r="A1267" s="274"/>
      <c r="B1267" s="274"/>
      <c r="C1267" s="212"/>
      <c r="D1267" s="212"/>
      <c r="E1267" s="213"/>
      <c r="F1267" s="212"/>
      <c r="G1267" s="212"/>
      <c r="H1267" s="212"/>
      <c r="I1267" s="212"/>
      <c r="J1267" s="118"/>
      <c r="K1267" s="114"/>
      <c r="L1267" s="114"/>
      <c r="M1267" s="114"/>
      <c r="N1267" s="114"/>
      <c r="O1267" s="114"/>
      <c r="P1267" s="214"/>
      <c r="Q1267" s="2">
        <f t="shared" si="264"/>
        <v>0</v>
      </c>
      <c r="R1267" s="2">
        <f>IF(D1267='User Input'!$C$1,1,0)</f>
        <v>0</v>
      </c>
      <c r="S1267" s="2">
        <f t="shared" si="268"/>
        <v>0</v>
      </c>
      <c r="T1267" s="2">
        <f t="shared" si="269"/>
        <v>0</v>
      </c>
      <c r="U1267" s="2">
        <f t="shared" si="265"/>
        <v>0</v>
      </c>
      <c r="V1267" s="2">
        <f t="shared" si="266"/>
        <v>0</v>
      </c>
      <c r="W1267" s="9">
        <f t="shared" si="267"/>
        <v>0</v>
      </c>
      <c r="X1267" s="221"/>
      <c r="Y1267" s="276"/>
      <c r="Z1267" s="207"/>
      <c r="AA1267" s="203"/>
      <c r="AB1267" s="206"/>
      <c r="AC1267" s="198"/>
      <c r="AD1267" s="198"/>
      <c r="AE1267" s="198"/>
      <c r="AF1267" s="198"/>
      <c r="AG1267" s="216"/>
      <c r="AH1267" s="199"/>
      <c r="AI1267" s="197"/>
      <c r="AJ1267" s="197"/>
      <c r="AK1267" s="113"/>
      <c r="AL1267" s="113"/>
      <c r="AM1267" s="113"/>
      <c r="AN1267" s="2">
        <f t="shared" si="270"/>
        <v>0</v>
      </c>
      <c r="AO1267" s="2">
        <f t="shared" si="271"/>
        <v>0</v>
      </c>
      <c r="AP1267" s="2">
        <f>IF(AA1267='User Input'!$C$1,1,0)</f>
        <v>0</v>
      </c>
      <c r="AQ1267" s="2">
        <f t="shared" si="272"/>
        <v>0</v>
      </c>
      <c r="AR1267" s="2">
        <f t="shared" si="273"/>
        <v>0</v>
      </c>
      <c r="AS1267" s="2">
        <f t="shared" si="274"/>
        <v>0</v>
      </c>
      <c r="AT1267" s="2">
        <f t="shared" si="275"/>
        <v>0</v>
      </c>
      <c r="AU1267" s="9">
        <f t="shared" si="276"/>
        <v>0</v>
      </c>
    </row>
    <row r="1268" spans="1:47" s="202" customFormat="1">
      <c r="A1268" s="274"/>
      <c r="B1268" s="274"/>
      <c r="C1268" s="212"/>
      <c r="D1268" s="212"/>
      <c r="E1268" s="213"/>
      <c r="F1268" s="212"/>
      <c r="G1268" s="212"/>
      <c r="H1268" s="212"/>
      <c r="I1268" s="212"/>
      <c r="J1268" s="118"/>
      <c r="K1268" s="114"/>
      <c r="L1268" s="114"/>
      <c r="M1268" s="114"/>
      <c r="N1268" s="114"/>
      <c r="O1268" s="114"/>
      <c r="P1268" s="214"/>
      <c r="Q1268" s="2">
        <f t="shared" si="264"/>
        <v>0</v>
      </c>
      <c r="R1268" s="2">
        <f>IF(D1268='User Input'!$C$1,1,0)</f>
        <v>0</v>
      </c>
      <c r="S1268" s="2">
        <f t="shared" si="268"/>
        <v>0</v>
      </c>
      <c r="T1268" s="2">
        <f t="shared" si="269"/>
        <v>0</v>
      </c>
      <c r="U1268" s="2">
        <f t="shared" si="265"/>
        <v>0</v>
      </c>
      <c r="V1268" s="2">
        <f t="shared" si="266"/>
        <v>0</v>
      </c>
      <c r="W1268" s="9">
        <f t="shared" si="267"/>
        <v>0</v>
      </c>
      <c r="X1268" s="221"/>
      <c r="Y1268" s="276"/>
      <c r="Z1268" s="207"/>
      <c r="AA1268" s="203"/>
      <c r="AB1268" s="206"/>
      <c r="AC1268" s="198"/>
      <c r="AD1268" s="198"/>
      <c r="AE1268" s="198"/>
      <c r="AF1268" s="198"/>
      <c r="AG1268" s="216"/>
      <c r="AH1268" s="199"/>
      <c r="AI1268" s="197"/>
      <c r="AJ1268" s="197"/>
      <c r="AK1268" s="113"/>
      <c r="AL1268" s="113"/>
      <c r="AM1268" s="113"/>
      <c r="AN1268" s="2">
        <f t="shared" si="270"/>
        <v>0</v>
      </c>
      <c r="AO1268" s="2">
        <f t="shared" si="271"/>
        <v>0</v>
      </c>
      <c r="AP1268" s="2">
        <f>IF(AA1268='User Input'!$C$1,1,0)</f>
        <v>0</v>
      </c>
      <c r="AQ1268" s="2">
        <f t="shared" si="272"/>
        <v>0</v>
      </c>
      <c r="AR1268" s="2">
        <f t="shared" si="273"/>
        <v>0</v>
      </c>
      <c r="AS1268" s="2">
        <f t="shared" si="274"/>
        <v>0</v>
      </c>
      <c r="AT1268" s="2">
        <f t="shared" si="275"/>
        <v>0</v>
      </c>
      <c r="AU1268" s="9">
        <f t="shared" si="276"/>
        <v>0</v>
      </c>
    </row>
    <row r="1269" spans="1:47" s="202" customFormat="1">
      <c r="A1269" s="274"/>
      <c r="B1269" s="274"/>
      <c r="C1269" s="212"/>
      <c r="D1269" s="212"/>
      <c r="E1269" s="213"/>
      <c r="F1269" s="212"/>
      <c r="G1269" s="212"/>
      <c r="H1269" s="212"/>
      <c r="I1269" s="212"/>
      <c r="J1269" s="118"/>
      <c r="K1269" s="114"/>
      <c r="L1269" s="114"/>
      <c r="M1269" s="114"/>
      <c r="N1269" s="114"/>
      <c r="O1269" s="114"/>
      <c r="P1269" s="214"/>
      <c r="Q1269" s="2">
        <f t="shared" si="264"/>
        <v>0</v>
      </c>
      <c r="R1269" s="2">
        <f>IF(D1269='User Input'!$C$1,1,0)</f>
        <v>0</v>
      </c>
      <c r="S1269" s="2">
        <f t="shared" si="268"/>
        <v>0</v>
      </c>
      <c r="T1269" s="2">
        <f t="shared" si="269"/>
        <v>0</v>
      </c>
      <c r="U1269" s="2">
        <f t="shared" si="265"/>
        <v>0</v>
      </c>
      <c r="V1269" s="2">
        <f t="shared" si="266"/>
        <v>0</v>
      </c>
      <c r="W1269" s="9">
        <f t="shared" si="267"/>
        <v>0</v>
      </c>
      <c r="X1269" s="221"/>
      <c r="Y1269" s="276"/>
      <c r="Z1269" s="207"/>
      <c r="AA1269" s="203"/>
      <c r="AB1269" s="206"/>
      <c r="AC1269" s="198"/>
      <c r="AD1269" s="198"/>
      <c r="AE1269" s="198"/>
      <c r="AF1269" s="198"/>
      <c r="AG1269" s="216"/>
      <c r="AH1269" s="199"/>
      <c r="AI1269" s="197"/>
      <c r="AJ1269" s="197"/>
      <c r="AK1269" s="113"/>
      <c r="AL1269" s="113"/>
      <c r="AM1269" s="113"/>
      <c r="AN1269" s="2">
        <f t="shared" si="270"/>
        <v>0</v>
      </c>
      <c r="AO1269" s="2">
        <f t="shared" si="271"/>
        <v>0</v>
      </c>
      <c r="AP1269" s="2">
        <f>IF(AA1269='User Input'!$C$1,1,0)</f>
        <v>0</v>
      </c>
      <c r="AQ1269" s="2">
        <f t="shared" si="272"/>
        <v>0</v>
      </c>
      <c r="AR1269" s="2">
        <f t="shared" si="273"/>
        <v>0</v>
      </c>
      <c r="AS1269" s="2">
        <f t="shared" si="274"/>
        <v>0</v>
      </c>
      <c r="AT1269" s="2">
        <f t="shared" si="275"/>
        <v>0</v>
      </c>
      <c r="AU1269" s="9">
        <f t="shared" si="276"/>
        <v>0</v>
      </c>
    </row>
    <row r="1270" spans="1:47" s="202" customFormat="1">
      <c r="A1270" s="274"/>
      <c r="B1270" s="274"/>
      <c r="C1270" s="212"/>
      <c r="D1270" s="212"/>
      <c r="E1270" s="213"/>
      <c r="F1270" s="212"/>
      <c r="G1270" s="212"/>
      <c r="H1270" s="212"/>
      <c r="I1270" s="212"/>
      <c r="J1270" s="118"/>
      <c r="K1270" s="114"/>
      <c r="L1270" s="114"/>
      <c r="M1270" s="114"/>
      <c r="N1270" s="114"/>
      <c r="O1270" s="114"/>
      <c r="P1270" s="214"/>
      <c r="Q1270" s="2">
        <f t="shared" si="264"/>
        <v>0</v>
      </c>
      <c r="R1270" s="2">
        <f>IF(D1270='User Input'!$C$1,1,0)</f>
        <v>0</v>
      </c>
      <c r="S1270" s="2">
        <f t="shared" si="268"/>
        <v>0</v>
      </c>
      <c r="T1270" s="2">
        <f t="shared" si="269"/>
        <v>0</v>
      </c>
      <c r="U1270" s="2">
        <f t="shared" si="265"/>
        <v>0</v>
      </c>
      <c r="V1270" s="2">
        <f t="shared" si="266"/>
        <v>0</v>
      </c>
      <c r="W1270" s="9">
        <f t="shared" si="267"/>
        <v>0</v>
      </c>
      <c r="X1270" s="221"/>
      <c r="Y1270" s="276"/>
      <c r="Z1270" s="207"/>
      <c r="AA1270" s="203"/>
      <c r="AB1270" s="206"/>
      <c r="AC1270" s="198"/>
      <c r="AD1270" s="198"/>
      <c r="AE1270" s="198"/>
      <c r="AF1270" s="198"/>
      <c r="AG1270" s="216"/>
      <c r="AH1270" s="199"/>
      <c r="AI1270" s="197"/>
      <c r="AJ1270" s="197"/>
      <c r="AK1270" s="113"/>
      <c r="AL1270" s="113"/>
      <c r="AM1270" s="113"/>
      <c r="AN1270" s="2">
        <f t="shared" si="270"/>
        <v>0</v>
      </c>
      <c r="AO1270" s="2">
        <f t="shared" si="271"/>
        <v>0</v>
      </c>
      <c r="AP1270" s="2">
        <f>IF(AA1270='User Input'!$C$1,1,0)</f>
        <v>0</v>
      </c>
      <c r="AQ1270" s="2">
        <f t="shared" si="272"/>
        <v>0</v>
      </c>
      <c r="AR1270" s="2">
        <f t="shared" si="273"/>
        <v>0</v>
      </c>
      <c r="AS1270" s="2">
        <f t="shared" si="274"/>
        <v>0</v>
      </c>
      <c r="AT1270" s="2">
        <f t="shared" si="275"/>
        <v>0</v>
      </c>
      <c r="AU1270" s="9">
        <f t="shared" si="276"/>
        <v>0</v>
      </c>
    </row>
    <row r="1271" spans="1:47" s="202" customFormat="1">
      <c r="A1271" s="274"/>
      <c r="B1271" s="274"/>
      <c r="C1271" s="212"/>
      <c r="D1271" s="212"/>
      <c r="E1271" s="213"/>
      <c r="F1271" s="212"/>
      <c r="G1271" s="212"/>
      <c r="H1271" s="212"/>
      <c r="I1271" s="212"/>
      <c r="J1271" s="118"/>
      <c r="K1271" s="114"/>
      <c r="L1271" s="114"/>
      <c r="M1271" s="114"/>
      <c r="N1271" s="114"/>
      <c r="O1271" s="114"/>
      <c r="P1271" s="214"/>
      <c r="Q1271" s="2">
        <f t="shared" si="264"/>
        <v>0</v>
      </c>
      <c r="R1271" s="2">
        <f>IF(D1271='User Input'!$C$1,1,0)</f>
        <v>0</v>
      </c>
      <c r="S1271" s="2">
        <f t="shared" si="268"/>
        <v>0</v>
      </c>
      <c r="T1271" s="2">
        <f t="shared" si="269"/>
        <v>0</v>
      </c>
      <c r="U1271" s="2">
        <f t="shared" si="265"/>
        <v>0</v>
      </c>
      <c r="V1271" s="2">
        <f t="shared" si="266"/>
        <v>0</v>
      </c>
      <c r="W1271" s="9">
        <f t="shared" si="267"/>
        <v>0</v>
      </c>
      <c r="X1271" s="221"/>
      <c r="Y1271" s="276"/>
      <c r="Z1271" s="207"/>
      <c r="AA1271" s="203"/>
      <c r="AB1271" s="206"/>
      <c r="AC1271" s="198"/>
      <c r="AD1271" s="198"/>
      <c r="AE1271" s="198"/>
      <c r="AF1271" s="198"/>
      <c r="AG1271" s="216"/>
      <c r="AH1271" s="199"/>
      <c r="AI1271" s="197"/>
      <c r="AJ1271" s="197"/>
      <c r="AK1271" s="113"/>
      <c r="AL1271" s="113"/>
      <c r="AM1271" s="113"/>
      <c r="AN1271" s="2">
        <f t="shared" si="270"/>
        <v>0</v>
      </c>
      <c r="AO1271" s="2">
        <f t="shared" si="271"/>
        <v>0</v>
      </c>
      <c r="AP1271" s="2">
        <f>IF(AA1271='User Input'!$C$1,1,0)</f>
        <v>0</v>
      </c>
      <c r="AQ1271" s="2">
        <f t="shared" si="272"/>
        <v>0</v>
      </c>
      <c r="AR1271" s="2">
        <f t="shared" si="273"/>
        <v>0</v>
      </c>
      <c r="AS1271" s="2">
        <f t="shared" si="274"/>
        <v>0</v>
      </c>
      <c r="AT1271" s="2">
        <f t="shared" si="275"/>
        <v>0</v>
      </c>
      <c r="AU1271" s="9">
        <f t="shared" si="276"/>
        <v>0</v>
      </c>
    </row>
    <row r="1272" spans="1:47" s="202" customFormat="1">
      <c r="A1272" s="274"/>
      <c r="B1272" s="274"/>
      <c r="C1272" s="212"/>
      <c r="D1272" s="212"/>
      <c r="E1272" s="213"/>
      <c r="F1272" s="212"/>
      <c r="G1272" s="212"/>
      <c r="H1272" s="212"/>
      <c r="I1272" s="212"/>
      <c r="J1272" s="118"/>
      <c r="K1272" s="114"/>
      <c r="L1272" s="114"/>
      <c r="M1272" s="114"/>
      <c r="N1272" s="114"/>
      <c r="O1272" s="114"/>
      <c r="P1272" s="214"/>
      <c r="Q1272" s="2">
        <f t="shared" si="264"/>
        <v>0</v>
      </c>
      <c r="R1272" s="2">
        <f>IF(D1272='User Input'!$C$1,1,0)</f>
        <v>0</v>
      </c>
      <c r="S1272" s="2">
        <f t="shared" si="268"/>
        <v>0</v>
      </c>
      <c r="T1272" s="2">
        <f t="shared" si="269"/>
        <v>0</v>
      </c>
      <c r="U1272" s="2">
        <f t="shared" si="265"/>
        <v>0</v>
      </c>
      <c r="V1272" s="2">
        <f t="shared" si="266"/>
        <v>0</v>
      </c>
      <c r="W1272" s="9">
        <f t="shared" si="267"/>
        <v>0</v>
      </c>
      <c r="X1272" s="221"/>
      <c r="Y1272" s="276"/>
      <c r="Z1272" s="207"/>
      <c r="AA1272" s="203"/>
      <c r="AB1272" s="206"/>
      <c r="AC1272" s="198"/>
      <c r="AD1272" s="198"/>
      <c r="AE1272" s="198"/>
      <c r="AF1272" s="198"/>
      <c r="AG1272" s="216"/>
      <c r="AH1272" s="199"/>
      <c r="AI1272" s="197"/>
      <c r="AJ1272" s="197"/>
      <c r="AK1272" s="113"/>
      <c r="AL1272" s="113"/>
      <c r="AM1272" s="113"/>
      <c r="AN1272" s="2">
        <f t="shared" si="270"/>
        <v>0</v>
      </c>
      <c r="AO1272" s="2">
        <f t="shared" si="271"/>
        <v>0</v>
      </c>
      <c r="AP1272" s="2">
        <f>IF(AA1272='User Input'!$C$1,1,0)</f>
        <v>0</v>
      </c>
      <c r="AQ1272" s="2">
        <f t="shared" si="272"/>
        <v>0</v>
      </c>
      <c r="AR1272" s="2">
        <f t="shared" si="273"/>
        <v>0</v>
      </c>
      <c r="AS1272" s="2">
        <f t="shared" si="274"/>
        <v>0</v>
      </c>
      <c r="AT1272" s="2">
        <f t="shared" si="275"/>
        <v>0</v>
      </c>
      <c r="AU1272" s="9">
        <f t="shared" si="276"/>
        <v>0</v>
      </c>
    </row>
    <row r="1273" spans="1:47" s="202" customFormat="1">
      <c r="A1273" s="274"/>
      <c r="B1273" s="274"/>
      <c r="C1273" s="212"/>
      <c r="D1273" s="212"/>
      <c r="E1273" s="213"/>
      <c r="F1273" s="212"/>
      <c r="G1273" s="212"/>
      <c r="H1273" s="212"/>
      <c r="I1273" s="212"/>
      <c r="J1273" s="118"/>
      <c r="K1273" s="114"/>
      <c r="L1273" s="114"/>
      <c r="M1273" s="114"/>
      <c r="N1273" s="114"/>
      <c r="O1273" s="114"/>
      <c r="P1273" s="214"/>
      <c r="Q1273" s="2">
        <f t="shared" si="264"/>
        <v>0</v>
      </c>
      <c r="R1273" s="2">
        <f>IF(D1273='User Input'!$C$1,1,0)</f>
        <v>0</v>
      </c>
      <c r="S1273" s="2">
        <f t="shared" si="268"/>
        <v>0</v>
      </c>
      <c r="T1273" s="2">
        <f t="shared" si="269"/>
        <v>0</v>
      </c>
      <c r="U1273" s="2">
        <f t="shared" si="265"/>
        <v>0</v>
      </c>
      <c r="V1273" s="2">
        <f t="shared" si="266"/>
        <v>0</v>
      </c>
      <c r="W1273" s="9">
        <f t="shared" si="267"/>
        <v>0</v>
      </c>
      <c r="X1273" s="221"/>
      <c r="Y1273" s="276"/>
      <c r="Z1273" s="207"/>
      <c r="AA1273" s="203"/>
      <c r="AB1273" s="206"/>
      <c r="AC1273" s="198"/>
      <c r="AD1273" s="198"/>
      <c r="AE1273" s="198"/>
      <c r="AF1273" s="198"/>
      <c r="AG1273" s="216"/>
      <c r="AH1273" s="199"/>
      <c r="AI1273" s="197"/>
      <c r="AJ1273" s="197"/>
      <c r="AK1273" s="113"/>
      <c r="AL1273" s="113"/>
      <c r="AM1273" s="113"/>
      <c r="AN1273" s="2">
        <f t="shared" si="270"/>
        <v>0</v>
      </c>
      <c r="AO1273" s="2">
        <f t="shared" si="271"/>
        <v>0</v>
      </c>
      <c r="AP1273" s="2">
        <f>IF(AA1273='User Input'!$C$1,1,0)</f>
        <v>0</v>
      </c>
      <c r="AQ1273" s="2">
        <f t="shared" si="272"/>
        <v>0</v>
      </c>
      <c r="AR1273" s="2">
        <f t="shared" si="273"/>
        <v>0</v>
      </c>
      <c r="AS1273" s="2">
        <f t="shared" si="274"/>
        <v>0</v>
      </c>
      <c r="AT1273" s="2">
        <f t="shared" si="275"/>
        <v>0</v>
      </c>
      <c r="AU1273" s="9">
        <f t="shared" si="276"/>
        <v>0</v>
      </c>
    </row>
    <row r="1274" spans="1:47" s="202" customFormat="1">
      <c r="A1274" s="274"/>
      <c r="B1274" s="274"/>
      <c r="C1274" s="212"/>
      <c r="D1274" s="212"/>
      <c r="E1274" s="213"/>
      <c r="F1274" s="212"/>
      <c r="G1274" s="212"/>
      <c r="H1274" s="212"/>
      <c r="I1274" s="212"/>
      <c r="J1274" s="118"/>
      <c r="K1274" s="114"/>
      <c r="L1274" s="114"/>
      <c r="M1274" s="114"/>
      <c r="N1274" s="114"/>
      <c r="O1274" s="114"/>
      <c r="P1274" s="214"/>
      <c r="Q1274" s="2">
        <f t="shared" si="264"/>
        <v>0</v>
      </c>
      <c r="R1274" s="2">
        <f>IF(D1274='User Input'!$C$1,1,0)</f>
        <v>0</v>
      </c>
      <c r="S1274" s="2">
        <f t="shared" si="268"/>
        <v>0</v>
      </c>
      <c r="T1274" s="2">
        <f t="shared" si="269"/>
        <v>0</v>
      </c>
      <c r="U1274" s="2">
        <f t="shared" si="265"/>
        <v>0</v>
      </c>
      <c r="V1274" s="2">
        <f t="shared" si="266"/>
        <v>0</v>
      </c>
      <c r="W1274" s="9">
        <f t="shared" si="267"/>
        <v>0</v>
      </c>
      <c r="X1274" s="221"/>
      <c r="Y1274" s="276"/>
      <c r="Z1274" s="207"/>
      <c r="AA1274" s="203"/>
      <c r="AB1274" s="206"/>
      <c r="AC1274" s="198"/>
      <c r="AD1274" s="198"/>
      <c r="AE1274" s="198"/>
      <c r="AF1274" s="198"/>
      <c r="AG1274" s="216"/>
      <c r="AH1274" s="199"/>
      <c r="AI1274" s="197"/>
      <c r="AJ1274" s="197"/>
      <c r="AK1274" s="113"/>
      <c r="AL1274" s="113"/>
      <c r="AM1274" s="113"/>
      <c r="AN1274" s="2">
        <f t="shared" si="270"/>
        <v>0</v>
      </c>
      <c r="AO1274" s="2">
        <f t="shared" si="271"/>
        <v>0</v>
      </c>
      <c r="AP1274" s="2">
        <f>IF(AA1274='User Input'!$C$1,1,0)</f>
        <v>0</v>
      </c>
      <c r="AQ1274" s="2">
        <f t="shared" si="272"/>
        <v>0</v>
      </c>
      <c r="AR1274" s="2">
        <f t="shared" si="273"/>
        <v>0</v>
      </c>
      <c r="AS1274" s="2">
        <f t="shared" si="274"/>
        <v>0</v>
      </c>
      <c r="AT1274" s="2">
        <f t="shared" si="275"/>
        <v>0</v>
      </c>
      <c r="AU1274" s="9">
        <f t="shared" si="276"/>
        <v>0</v>
      </c>
    </row>
    <row r="1275" spans="1:47" s="202" customFormat="1">
      <c r="A1275" s="274"/>
      <c r="B1275" s="274"/>
      <c r="C1275" s="212"/>
      <c r="D1275" s="212"/>
      <c r="E1275" s="213"/>
      <c r="F1275" s="212"/>
      <c r="G1275" s="212"/>
      <c r="H1275" s="212"/>
      <c r="I1275" s="212"/>
      <c r="J1275" s="118"/>
      <c r="K1275" s="114"/>
      <c r="L1275" s="114"/>
      <c r="M1275" s="114"/>
      <c r="N1275" s="114"/>
      <c r="O1275" s="114"/>
      <c r="P1275" s="214"/>
      <c r="Q1275" s="2">
        <f t="shared" si="264"/>
        <v>0</v>
      </c>
      <c r="R1275" s="2">
        <f>IF(D1275='User Input'!$C$1,1,0)</f>
        <v>0</v>
      </c>
      <c r="S1275" s="2">
        <f t="shared" si="268"/>
        <v>0</v>
      </c>
      <c r="T1275" s="2">
        <f t="shared" si="269"/>
        <v>0</v>
      </c>
      <c r="U1275" s="2">
        <f t="shared" si="265"/>
        <v>0</v>
      </c>
      <c r="V1275" s="2">
        <f t="shared" si="266"/>
        <v>0</v>
      </c>
      <c r="W1275" s="9">
        <f t="shared" si="267"/>
        <v>0</v>
      </c>
      <c r="X1275" s="221"/>
      <c r="Y1275" s="276"/>
      <c r="Z1275" s="207"/>
      <c r="AA1275" s="203"/>
      <c r="AB1275" s="206"/>
      <c r="AC1275" s="198"/>
      <c r="AD1275" s="198"/>
      <c r="AE1275" s="198"/>
      <c r="AF1275" s="198"/>
      <c r="AG1275" s="216"/>
      <c r="AH1275" s="199"/>
      <c r="AI1275" s="197"/>
      <c r="AJ1275" s="197"/>
      <c r="AK1275" s="113"/>
      <c r="AL1275" s="113"/>
      <c r="AM1275" s="113"/>
      <c r="AN1275" s="2">
        <f t="shared" si="270"/>
        <v>0</v>
      </c>
      <c r="AO1275" s="2">
        <f t="shared" si="271"/>
        <v>0</v>
      </c>
      <c r="AP1275" s="2">
        <f>IF(AA1275='User Input'!$C$1,1,0)</f>
        <v>0</v>
      </c>
      <c r="AQ1275" s="2">
        <f t="shared" si="272"/>
        <v>0</v>
      </c>
      <c r="AR1275" s="2">
        <f t="shared" si="273"/>
        <v>0</v>
      </c>
      <c r="AS1275" s="2">
        <f t="shared" si="274"/>
        <v>0</v>
      </c>
      <c r="AT1275" s="2">
        <f t="shared" si="275"/>
        <v>0</v>
      </c>
      <c r="AU1275" s="9">
        <f t="shared" si="276"/>
        <v>0</v>
      </c>
    </row>
    <row r="1276" spans="1:47" s="202" customFormat="1">
      <c r="A1276" s="274"/>
      <c r="B1276" s="274"/>
      <c r="C1276" s="212"/>
      <c r="D1276" s="212"/>
      <c r="E1276" s="213"/>
      <c r="F1276" s="212"/>
      <c r="G1276" s="212"/>
      <c r="H1276" s="212"/>
      <c r="I1276" s="212"/>
      <c r="J1276" s="118"/>
      <c r="K1276" s="114"/>
      <c r="L1276" s="114"/>
      <c r="M1276" s="114"/>
      <c r="N1276" s="114"/>
      <c r="O1276" s="114"/>
      <c r="P1276" s="214"/>
      <c r="Q1276" s="2">
        <f t="shared" si="264"/>
        <v>0</v>
      </c>
      <c r="R1276" s="2">
        <f>IF(D1276='User Input'!$C$1,1,0)</f>
        <v>0</v>
      </c>
      <c r="S1276" s="2">
        <f t="shared" si="268"/>
        <v>0</v>
      </c>
      <c r="T1276" s="2">
        <f t="shared" si="269"/>
        <v>0</v>
      </c>
      <c r="U1276" s="2">
        <f t="shared" si="265"/>
        <v>0</v>
      </c>
      <c r="V1276" s="2">
        <f t="shared" si="266"/>
        <v>0</v>
      </c>
      <c r="W1276" s="9">
        <f t="shared" si="267"/>
        <v>0</v>
      </c>
      <c r="X1276" s="221"/>
      <c r="Y1276" s="276"/>
      <c r="Z1276" s="207"/>
      <c r="AA1276" s="203"/>
      <c r="AB1276" s="206"/>
      <c r="AC1276" s="198"/>
      <c r="AD1276" s="198"/>
      <c r="AE1276" s="198"/>
      <c r="AF1276" s="198"/>
      <c r="AG1276" s="216"/>
      <c r="AH1276" s="199"/>
      <c r="AI1276" s="197"/>
      <c r="AJ1276" s="197"/>
      <c r="AK1276" s="113"/>
      <c r="AL1276" s="113"/>
      <c r="AM1276" s="113"/>
      <c r="AN1276" s="2">
        <f t="shared" si="270"/>
        <v>0</v>
      </c>
      <c r="AO1276" s="2">
        <f t="shared" si="271"/>
        <v>0</v>
      </c>
      <c r="AP1276" s="2">
        <f>IF(AA1276='User Input'!$C$1,1,0)</f>
        <v>0</v>
      </c>
      <c r="AQ1276" s="2">
        <f t="shared" si="272"/>
        <v>0</v>
      </c>
      <c r="AR1276" s="2">
        <f t="shared" si="273"/>
        <v>0</v>
      </c>
      <c r="AS1276" s="2">
        <f t="shared" si="274"/>
        <v>0</v>
      </c>
      <c r="AT1276" s="2">
        <f t="shared" si="275"/>
        <v>0</v>
      </c>
      <c r="AU1276" s="9">
        <f t="shared" si="276"/>
        <v>0</v>
      </c>
    </row>
    <row r="1277" spans="1:47" s="202" customFormat="1">
      <c r="A1277" s="274"/>
      <c r="B1277" s="274"/>
      <c r="C1277" s="212"/>
      <c r="D1277" s="212"/>
      <c r="E1277" s="213"/>
      <c r="F1277" s="212"/>
      <c r="G1277" s="212"/>
      <c r="H1277" s="212"/>
      <c r="I1277" s="212"/>
      <c r="J1277" s="118"/>
      <c r="K1277" s="114"/>
      <c r="L1277" s="114"/>
      <c r="M1277" s="114"/>
      <c r="N1277" s="114"/>
      <c r="O1277" s="114"/>
      <c r="P1277" s="214"/>
      <c r="Q1277" s="2">
        <f t="shared" si="264"/>
        <v>0</v>
      </c>
      <c r="R1277" s="2">
        <f>IF(D1277='User Input'!$C$1,1,0)</f>
        <v>0</v>
      </c>
      <c r="S1277" s="2">
        <f t="shared" si="268"/>
        <v>0</v>
      </c>
      <c r="T1277" s="2">
        <f t="shared" si="269"/>
        <v>0</v>
      </c>
      <c r="U1277" s="2">
        <f t="shared" si="265"/>
        <v>0</v>
      </c>
      <c r="V1277" s="2">
        <f t="shared" si="266"/>
        <v>0</v>
      </c>
      <c r="W1277" s="9">
        <f t="shared" si="267"/>
        <v>0</v>
      </c>
      <c r="X1277" s="221"/>
      <c r="Y1277" s="276"/>
      <c r="Z1277" s="207"/>
      <c r="AA1277" s="203"/>
      <c r="AB1277" s="206"/>
      <c r="AC1277" s="198"/>
      <c r="AD1277" s="198"/>
      <c r="AE1277" s="198"/>
      <c r="AF1277" s="198"/>
      <c r="AG1277" s="216"/>
      <c r="AH1277" s="199"/>
      <c r="AI1277" s="197"/>
      <c r="AJ1277" s="197"/>
      <c r="AK1277" s="113"/>
      <c r="AL1277" s="113"/>
      <c r="AM1277" s="113"/>
      <c r="AN1277" s="2">
        <f t="shared" si="270"/>
        <v>0</v>
      </c>
      <c r="AO1277" s="2">
        <f t="shared" si="271"/>
        <v>0</v>
      </c>
      <c r="AP1277" s="2">
        <f>IF(AA1277='User Input'!$C$1,1,0)</f>
        <v>0</v>
      </c>
      <c r="AQ1277" s="2">
        <f t="shared" si="272"/>
        <v>0</v>
      </c>
      <c r="AR1277" s="2">
        <f t="shared" si="273"/>
        <v>0</v>
      </c>
      <c r="AS1277" s="2">
        <f t="shared" si="274"/>
        <v>0</v>
      </c>
      <c r="AT1277" s="2">
        <f t="shared" si="275"/>
        <v>0</v>
      </c>
      <c r="AU1277" s="9">
        <f t="shared" si="276"/>
        <v>0</v>
      </c>
    </row>
    <row r="1278" spans="1:47" s="202" customFormat="1">
      <c r="A1278" s="274"/>
      <c r="B1278" s="274"/>
      <c r="C1278" s="212"/>
      <c r="D1278" s="212"/>
      <c r="E1278" s="213"/>
      <c r="F1278" s="212"/>
      <c r="G1278" s="212"/>
      <c r="H1278" s="212"/>
      <c r="I1278" s="212"/>
      <c r="J1278" s="118"/>
      <c r="K1278" s="114"/>
      <c r="L1278" s="114"/>
      <c r="M1278" s="114"/>
      <c r="N1278" s="114"/>
      <c r="O1278" s="114"/>
      <c r="P1278" s="214"/>
      <c r="Q1278" s="2">
        <f t="shared" si="264"/>
        <v>0</v>
      </c>
      <c r="R1278" s="2">
        <f>IF(D1278='User Input'!$C$1,1,0)</f>
        <v>0</v>
      </c>
      <c r="S1278" s="2">
        <f t="shared" si="268"/>
        <v>0</v>
      </c>
      <c r="T1278" s="2">
        <f t="shared" si="269"/>
        <v>0</v>
      </c>
      <c r="U1278" s="2">
        <f t="shared" si="265"/>
        <v>0</v>
      </c>
      <c r="V1278" s="2">
        <f t="shared" si="266"/>
        <v>0</v>
      </c>
      <c r="W1278" s="9">
        <f t="shared" si="267"/>
        <v>0</v>
      </c>
      <c r="X1278" s="221"/>
      <c r="Y1278" s="276"/>
      <c r="Z1278" s="207"/>
      <c r="AA1278" s="203"/>
      <c r="AB1278" s="206"/>
      <c r="AC1278" s="198"/>
      <c r="AD1278" s="198"/>
      <c r="AE1278" s="198"/>
      <c r="AF1278" s="198"/>
      <c r="AG1278" s="216"/>
      <c r="AH1278" s="199"/>
      <c r="AI1278" s="197"/>
      <c r="AJ1278" s="197"/>
      <c r="AK1278" s="113"/>
      <c r="AL1278" s="113"/>
      <c r="AM1278" s="113"/>
      <c r="AN1278" s="2">
        <f t="shared" si="270"/>
        <v>0</v>
      </c>
      <c r="AO1278" s="2">
        <f t="shared" si="271"/>
        <v>0</v>
      </c>
      <c r="AP1278" s="2">
        <f>IF(AA1278='User Input'!$C$1,1,0)</f>
        <v>0</v>
      </c>
      <c r="AQ1278" s="2">
        <f t="shared" si="272"/>
        <v>0</v>
      </c>
      <c r="AR1278" s="2">
        <f t="shared" si="273"/>
        <v>0</v>
      </c>
      <c r="AS1278" s="2">
        <f t="shared" si="274"/>
        <v>0</v>
      </c>
      <c r="AT1278" s="2">
        <f t="shared" si="275"/>
        <v>0</v>
      </c>
      <c r="AU1278" s="9">
        <f t="shared" si="276"/>
        <v>0</v>
      </c>
    </row>
    <row r="1279" spans="1:47" s="202" customFormat="1">
      <c r="A1279" s="274"/>
      <c r="B1279" s="274"/>
      <c r="C1279" s="212"/>
      <c r="D1279" s="212"/>
      <c r="E1279" s="213"/>
      <c r="F1279" s="212"/>
      <c r="G1279" s="212"/>
      <c r="H1279" s="212"/>
      <c r="I1279" s="212"/>
      <c r="J1279" s="118"/>
      <c r="K1279" s="114"/>
      <c r="L1279" s="114"/>
      <c r="M1279" s="114"/>
      <c r="N1279" s="114"/>
      <c r="O1279" s="114"/>
      <c r="P1279" s="214"/>
      <c r="Q1279" s="2">
        <f t="shared" si="264"/>
        <v>0</v>
      </c>
      <c r="R1279" s="2">
        <f>IF(D1279='User Input'!$C$1,1,0)</f>
        <v>0</v>
      </c>
      <c r="S1279" s="2">
        <f t="shared" si="268"/>
        <v>0</v>
      </c>
      <c r="T1279" s="2">
        <f t="shared" si="269"/>
        <v>0</v>
      </c>
      <c r="U1279" s="2">
        <f t="shared" si="265"/>
        <v>0</v>
      </c>
      <c r="V1279" s="2">
        <f t="shared" si="266"/>
        <v>0</v>
      </c>
      <c r="W1279" s="9">
        <f t="shared" si="267"/>
        <v>0</v>
      </c>
      <c r="X1279" s="221"/>
      <c r="Y1279" s="276"/>
      <c r="Z1279" s="207"/>
      <c r="AA1279" s="203"/>
      <c r="AB1279" s="206"/>
      <c r="AC1279" s="198"/>
      <c r="AD1279" s="198"/>
      <c r="AE1279" s="198"/>
      <c r="AF1279" s="198"/>
      <c r="AG1279" s="216"/>
      <c r="AH1279" s="199"/>
      <c r="AI1279" s="197"/>
      <c r="AJ1279" s="197"/>
      <c r="AK1279" s="113"/>
      <c r="AL1279" s="113"/>
      <c r="AM1279" s="113"/>
      <c r="AN1279" s="2">
        <f t="shared" si="270"/>
        <v>0</v>
      </c>
      <c r="AO1279" s="2">
        <f t="shared" si="271"/>
        <v>0</v>
      </c>
      <c r="AP1279" s="2">
        <f>IF(AA1279='User Input'!$C$1,1,0)</f>
        <v>0</v>
      </c>
      <c r="AQ1279" s="2">
        <f t="shared" si="272"/>
        <v>0</v>
      </c>
      <c r="AR1279" s="2">
        <f t="shared" si="273"/>
        <v>0</v>
      </c>
      <c r="AS1279" s="2">
        <f t="shared" si="274"/>
        <v>0</v>
      </c>
      <c r="AT1279" s="2">
        <f t="shared" si="275"/>
        <v>0</v>
      </c>
      <c r="AU1279" s="9">
        <f t="shared" si="276"/>
        <v>0</v>
      </c>
    </row>
    <row r="1280" spans="1:47" s="202" customFormat="1">
      <c r="A1280" s="274"/>
      <c r="B1280" s="274"/>
      <c r="C1280" s="212"/>
      <c r="D1280" s="212"/>
      <c r="E1280" s="213"/>
      <c r="F1280" s="212"/>
      <c r="G1280" s="212"/>
      <c r="H1280" s="212"/>
      <c r="I1280" s="212"/>
      <c r="J1280" s="118"/>
      <c r="K1280" s="114"/>
      <c r="L1280" s="114"/>
      <c r="M1280" s="114"/>
      <c r="N1280" s="114"/>
      <c r="O1280" s="114"/>
      <c r="P1280" s="214"/>
      <c r="Q1280" s="2">
        <f t="shared" si="264"/>
        <v>0</v>
      </c>
      <c r="R1280" s="2">
        <f>IF(D1280='User Input'!$C$1,1,0)</f>
        <v>0</v>
      </c>
      <c r="S1280" s="2">
        <f t="shared" si="268"/>
        <v>0</v>
      </c>
      <c r="T1280" s="2">
        <f t="shared" si="269"/>
        <v>0</v>
      </c>
      <c r="U1280" s="2">
        <f t="shared" si="265"/>
        <v>0</v>
      </c>
      <c r="V1280" s="2">
        <f t="shared" si="266"/>
        <v>0</v>
      </c>
      <c r="W1280" s="9">
        <f t="shared" si="267"/>
        <v>0</v>
      </c>
      <c r="X1280" s="221"/>
      <c r="Y1280" s="276"/>
      <c r="Z1280" s="207"/>
      <c r="AA1280" s="203"/>
      <c r="AB1280" s="206"/>
      <c r="AC1280" s="198"/>
      <c r="AD1280" s="198"/>
      <c r="AE1280" s="198"/>
      <c r="AF1280" s="198"/>
      <c r="AG1280" s="216"/>
      <c r="AH1280" s="199"/>
      <c r="AI1280" s="197"/>
      <c r="AJ1280" s="197"/>
      <c r="AK1280" s="113"/>
      <c r="AL1280" s="113"/>
      <c r="AM1280" s="113"/>
      <c r="AN1280" s="2">
        <f t="shared" si="270"/>
        <v>0</v>
      </c>
      <c r="AO1280" s="2">
        <f t="shared" si="271"/>
        <v>0</v>
      </c>
      <c r="AP1280" s="2">
        <f>IF(AA1280='User Input'!$C$1,1,0)</f>
        <v>0</v>
      </c>
      <c r="AQ1280" s="2">
        <f t="shared" si="272"/>
        <v>0</v>
      </c>
      <c r="AR1280" s="2">
        <f t="shared" si="273"/>
        <v>0</v>
      </c>
      <c r="AS1280" s="2">
        <f t="shared" si="274"/>
        <v>0</v>
      </c>
      <c r="AT1280" s="2">
        <f t="shared" si="275"/>
        <v>0</v>
      </c>
      <c r="AU1280" s="9">
        <f t="shared" si="276"/>
        <v>0</v>
      </c>
    </row>
    <row r="1281" spans="1:47" s="202" customFormat="1">
      <c r="A1281" s="274"/>
      <c r="B1281" s="274"/>
      <c r="C1281" s="212"/>
      <c r="D1281" s="212"/>
      <c r="E1281" s="213"/>
      <c r="F1281" s="212"/>
      <c r="G1281" s="212"/>
      <c r="H1281" s="212"/>
      <c r="I1281" s="212"/>
      <c r="J1281" s="118"/>
      <c r="K1281" s="114"/>
      <c r="L1281" s="114"/>
      <c r="M1281" s="114"/>
      <c r="N1281" s="114"/>
      <c r="O1281" s="114"/>
      <c r="P1281" s="214"/>
      <c r="Q1281" s="2">
        <f t="shared" si="264"/>
        <v>0</v>
      </c>
      <c r="R1281" s="2">
        <f>IF(D1281='User Input'!$C$1,1,0)</f>
        <v>0</v>
      </c>
      <c r="S1281" s="2">
        <f t="shared" si="268"/>
        <v>0</v>
      </c>
      <c r="T1281" s="2">
        <f t="shared" si="269"/>
        <v>0</v>
      </c>
      <c r="U1281" s="2">
        <f t="shared" si="265"/>
        <v>0</v>
      </c>
      <c r="V1281" s="2">
        <f t="shared" si="266"/>
        <v>0</v>
      </c>
      <c r="W1281" s="9">
        <f t="shared" si="267"/>
        <v>0</v>
      </c>
      <c r="X1281" s="221"/>
      <c r="Y1281" s="276"/>
      <c r="Z1281" s="207"/>
      <c r="AA1281" s="203"/>
      <c r="AB1281" s="206"/>
      <c r="AC1281" s="198"/>
      <c r="AD1281" s="198"/>
      <c r="AE1281" s="198"/>
      <c r="AF1281" s="198"/>
      <c r="AG1281" s="216"/>
      <c r="AH1281" s="199"/>
      <c r="AI1281" s="197"/>
      <c r="AJ1281" s="197"/>
      <c r="AK1281" s="113"/>
      <c r="AL1281" s="113"/>
      <c r="AM1281" s="113"/>
      <c r="AN1281" s="2">
        <f t="shared" si="270"/>
        <v>0</v>
      </c>
      <c r="AO1281" s="2">
        <f t="shared" si="271"/>
        <v>0</v>
      </c>
      <c r="AP1281" s="2">
        <f>IF(AA1281='User Input'!$C$1,1,0)</f>
        <v>0</v>
      </c>
      <c r="AQ1281" s="2">
        <f t="shared" si="272"/>
        <v>0</v>
      </c>
      <c r="AR1281" s="2">
        <f t="shared" si="273"/>
        <v>0</v>
      </c>
      <c r="AS1281" s="2">
        <f t="shared" si="274"/>
        <v>0</v>
      </c>
      <c r="AT1281" s="2">
        <f t="shared" si="275"/>
        <v>0</v>
      </c>
      <c r="AU1281" s="9">
        <f t="shared" si="276"/>
        <v>0</v>
      </c>
    </row>
    <row r="1282" spans="1:47" s="202" customFormat="1">
      <c r="A1282" s="274"/>
      <c r="B1282" s="274"/>
      <c r="C1282" s="212"/>
      <c r="D1282" s="212"/>
      <c r="E1282" s="213"/>
      <c r="F1282" s="212"/>
      <c r="G1282" s="212"/>
      <c r="H1282" s="212"/>
      <c r="I1282" s="212"/>
      <c r="J1282" s="118"/>
      <c r="K1282" s="114"/>
      <c r="L1282" s="114"/>
      <c r="M1282" s="114"/>
      <c r="N1282" s="114"/>
      <c r="O1282" s="114"/>
      <c r="P1282" s="214"/>
      <c r="Q1282" s="2">
        <f t="shared" si="264"/>
        <v>0</v>
      </c>
      <c r="R1282" s="2">
        <f>IF(D1282='User Input'!$C$1,1,0)</f>
        <v>0</v>
      </c>
      <c r="S1282" s="2">
        <f t="shared" si="268"/>
        <v>0</v>
      </c>
      <c r="T1282" s="2">
        <f t="shared" si="269"/>
        <v>0</v>
      </c>
      <c r="U1282" s="2">
        <f t="shared" si="265"/>
        <v>0</v>
      </c>
      <c r="V1282" s="2">
        <f t="shared" si="266"/>
        <v>0</v>
      </c>
      <c r="W1282" s="9">
        <f t="shared" si="267"/>
        <v>0</v>
      </c>
      <c r="X1282" s="221"/>
      <c r="Y1282" s="276"/>
      <c r="Z1282" s="207"/>
      <c r="AA1282" s="203"/>
      <c r="AB1282" s="206"/>
      <c r="AC1282" s="198"/>
      <c r="AD1282" s="198"/>
      <c r="AE1282" s="198"/>
      <c r="AF1282" s="198"/>
      <c r="AG1282" s="216"/>
      <c r="AH1282" s="199"/>
      <c r="AI1282" s="197"/>
      <c r="AJ1282" s="197"/>
      <c r="AK1282" s="113"/>
      <c r="AL1282" s="113"/>
      <c r="AM1282" s="113"/>
      <c r="AN1282" s="2">
        <f t="shared" si="270"/>
        <v>0</v>
      </c>
      <c r="AO1282" s="2">
        <f t="shared" si="271"/>
        <v>0</v>
      </c>
      <c r="AP1282" s="2">
        <f>IF(AA1282='User Input'!$C$1,1,0)</f>
        <v>0</v>
      </c>
      <c r="AQ1282" s="2">
        <f t="shared" si="272"/>
        <v>0</v>
      </c>
      <c r="AR1282" s="2">
        <f t="shared" si="273"/>
        <v>0</v>
      </c>
      <c r="AS1282" s="2">
        <f t="shared" si="274"/>
        <v>0</v>
      </c>
      <c r="AT1282" s="2">
        <f t="shared" si="275"/>
        <v>0</v>
      </c>
      <c r="AU1282" s="9">
        <f t="shared" si="276"/>
        <v>0</v>
      </c>
    </row>
    <row r="1283" spans="1:47" s="202" customFormat="1">
      <c r="A1283" s="274"/>
      <c r="B1283" s="274"/>
      <c r="C1283" s="212"/>
      <c r="D1283" s="212"/>
      <c r="E1283" s="213"/>
      <c r="F1283" s="212"/>
      <c r="G1283" s="212"/>
      <c r="H1283" s="212"/>
      <c r="I1283" s="212"/>
      <c r="J1283" s="118"/>
      <c r="K1283" s="114"/>
      <c r="L1283" s="114"/>
      <c r="M1283" s="114"/>
      <c r="N1283" s="114"/>
      <c r="O1283" s="114"/>
      <c r="P1283" s="214"/>
      <c r="Q1283" s="2">
        <f t="shared" ref="Q1283:Q1346" si="277">P1283*K1283</f>
        <v>0</v>
      </c>
      <c r="R1283" s="2">
        <f>IF(D1283='User Input'!$C$1,1,0)</f>
        <v>0</v>
      </c>
      <c r="S1283" s="2">
        <f t="shared" si="268"/>
        <v>0</v>
      </c>
      <c r="T1283" s="2">
        <f t="shared" si="269"/>
        <v>0</v>
      </c>
      <c r="U1283" s="2">
        <f t="shared" ref="U1283:U1346" si="278">C1283</f>
        <v>0</v>
      </c>
      <c r="V1283" s="2">
        <f t="shared" ref="V1283:V1346" si="279">E1283</f>
        <v>0</v>
      </c>
      <c r="W1283" s="9">
        <f t="shared" ref="W1283:W1346" si="280">J1283</f>
        <v>0</v>
      </c>
      <c r="X1283" s="221"/>
      <c r="Y1283" s="276"/>
      <c r="Z1283" s="207"/>
      <c r="AA1283" s="203"/>
      <c r="AB1283" s="206"/>
      <c r="AC1283" s="198"/>
      <c r="AD1283" s="198"/>
      <c r="AE1283" s="198"/>
      <c r="AF1283" s="198"/>
      <c r="AG1283" s="216"/>
      <c r="AH1283" s="199"/>
      <c r="AI1283" s="197"/>
      <c r="AJ1283" s="197"/>
      <c r="AK1283" s="113"/>
      <c r="AL1283" s="113"/>
      <c r="AM1283" s="113"/>
      <c r="AN1283" s="2">
        <f t="shared" si="270"/>
        <v>0</v>
      </c>
      <c r="AO1283" s="2">
        <f t="shared" si="271"/>
        <v>0</v>
      </c>
      <c r="AP1283" s="2">
        <f>IF(AA1283='User Input'!$C$1,1,0)</f>
        <v>0</v>
      </c>
      <c r="AQ1283" s="2">
        <f t="shared" si="272"/>
        <v>0</v>
      </c>
      <c r="AR1283" s="2">
        <f t="shared" si="273"/>
        <v>0</v>
      </c>
      <c r="AS1283" s="2">
        <f t="shared" si="274"/>
        <v>0</v>
      </c>
      <c r="AT1283" s="2">
        <f t="shared" si="275"/>
        <v>0</v>
      </c>
      <c r="AU1283" s="9">
        <f t="shared" si="276"/>
        <v>0</v>
      </c>
    </row>
    <row r="1284" spans="1:47" s="202" customFormat="1">
      <c r="A1284" s="274"/>
      <c r="B1284" s="274"/>
      <c r="C1284" s="212"/>
      <c r="D1284" s="212"/>
      <c r="E1284" s="213"/>
      <c r="F1284" s="212"/>
      <c r="G1284" s="212"/>
      <c r="H1284" s="212"/>
      <c r="I1284" s="212"/>
      <c r="J1284" s="118"/>
      <c r="K1284" s="114"/>
      <c r="L1284" s="114"/>
      <c r="M1284" s="114"/>
      <c r="N1284" s="114"/>
      <c r="O1284" s="114"/>
      <c r="P1284" s="214"/>
      <c r="Q1284" s="2">
        <f t="shared" si="277"/>
        <v>0</v>
      </c>
      <c r="R1284" s="2">
        <f>IF(D1284='User Input'!$C$1,1,0)</f>
        <v>0</v>
      </c>
      <c r="S1284" s="2">
        <f t="shared" ref="S1284:S1347" si="281">R1284+S1283</f>
        <v>0</v>
      </c>
      <c r="T1284" s="2">
        <f t="shared" ref="T1284:T1347" si="282">IF(S1284=S1283,0,S1284)</f>
        <v>0</v>
      </c>
      <c r="U1284" s="2">
        <f t="shared" si="278"/>
        <v>0</v>
      </c>
      <c r="V1284" s="2">
        <f t="shared" si="279"/>
        <v>0</v>
      </c>
      <c r="W1284" s="9">
        <f t="shared" si="280"/>
        <v>0</v>
      </c>
      <c r="X1284" s="221"/>
      <c r="Y1284" s="276"/>
      <c r="Z1284" s="207"/>
      <c r="AA1284" s="203"/>
      <c r="AB1284" s="206"/>
      <c r="AC1284" s="198"/>
      <c r="AD1284" s="198"/>
      <c r="AE1284" s="198"/>
      <c r="AF1284" s="198"/>
      <c r="AG1284" s="216"/>
      <c r="AH1284" s="199"/>
      <c r="AI1284" s="197"/>
      <c r="AJ1284" s="197"/>
      <c r="AK1284" s="113"/>
      <c r="AL1284" s="113"/>
      <c r="AM1284" s="113"/>
      <c r="AN1284" s="2">
        <f t="shared" ref="AN1284:AN1347" si="283">AI1284*AH1284</f>
        <v>0</v>
      </c>
      <c r="AO1284" s="2">
        <f t="shared" ref="AO1284:AO1347" si="284">AJ1284*AH1284</f>
        <v>0</v>
      </c>
      <c r="AP1284" s="2">
        <f>IF(AA1284='User Input'!$C$1,1,0)</f>
        <v>0</v>
      </c>
      <c r="AQ1284" s="2">
        <f t="shared" si="272"/>
        <v>0</v>
      </c>
      <c r="AR1284" s="2">
        <f t="shared" si="273"/>
        <v>0</v>
      </c>
      <c r="AS1284" s="2">
        <f t="shared" si="274"/>
        <v>0</v>
      </c>
      <c r="AT1284" s="2">
        <f t="shared" si="275"/>
        <v>0</v>
      </c>
      <c r="AU1284" s="9">
        <f t="shared" si="276"/>
        <v>0</v>
      </c>
    </row>
    <row r="1285" spans="1:47" s="202" customFormat="1">
      <c r="A1285" s="274"/>
      <c r="B1285" s="274"/>
      <c r="C1285" s="212"/>
      <c r="D1285" s="212"/>
      <c r="E1285" s="213"/>
      <c r="F1285" s="212"/>
      <c r="G1285" s="212"/>
      <c r="H1285" s="212"/>
      <c r="I1285" s="212"/>
      <c r="J1285" s="118"/>
      <c r="K1285" s="114"/>
      <c r="L1285" s="114"/>
      <c r="M1285" s="114"/>
      <c r="N1285" s="114"/>
      <c r="O1285" s="114"/>
      <c r="P1285" s="214"/>
      <c r="Q1285" s="2">
        <f t="shared" si="277"/>
        <v>0</v>
      </c>
      <c r="R1285" s="2">
        <f>IF(D1285='User Input'!$C$1,1,0)</f>
        <v>0</v>
      </c>
      <c r="S1285" s="2">
        <f t="shared" si="281"/>
        <v>0</v>
      </c>
      <c r="T1285" s="2">
        <f t="shared" si="282"/>
        <v>0</v>
      </c>
      <c r="U1285" s="2">
        <f t="shared" si="278"/>
        <v>0</v>
      </c>
      <c r="V1285" s="2">
        <f t="shared" si="279"/>
        <v>0</v>
      </c>
      <c r="W1285" s="9">
        <f t="shared" si="280"/>
        <v>0</v>
      </c>
      <c r="X1285" s="221"/>
      <c r="Y1285" s="276"/>
      <c r="Z1285" s="207"/>
      <c r="AA1285" s="203"/>
      <c r="AB1285" s="206"/>
      <c r="AC1285" s="198"/>
      <c r="AD1285" s="198"/>
      <c r="AE1285" s="198"/>
      <c r="AF1285" s="198"/>
      <c r="AG1285" s="216"/>
      <c r="AH1285" s="199"/>
      <c r="AI1285" s="197"/>
      <c r="AJ1285" s="197"/>
      <c r="AK1285" s="113"/>
      <c r="AL1285" s="113"/>
      <c r="AM1285" s="113"/>
      <c r="AN1285" s="2">
        <f t="shared" si="283"/>
        <v>0</v>
      </c>
      <c r="AO1285" s="2">
        <f t="shared" si="284"/>
        <v>0</v>
      </c>
      <c r="AP1285" s="2">
        <f>IF(AA1285='User Input'!$C$1,1,0)</f>
        <v>0</v>
      </c>
      <c r="AQ1285" s="2">
        <f t="shared" si="272"/>
        <v>0</v>
      </c>
      <c r="AR1285" s="2">
        <f t="shared" si="273"/>
        <v>0</v>
      </c>
      <c r="AS1285" s="2">
        <f t="shared" si="274"/>
        <v>0</v>
      </c>
      <c r="AT1285" s="2">
        <f t="shared" si="275"/>
        <v>0</v>
      </c>
      <c r="AU1285" s="9">
        <f t="shared" si="276"/>
        <v>0</v>
      </c>
    </row>
    <row r="1286" spans="1:47" s="202" customFormat="1">
      <c r="A1286" s="274"/>
      <c r="B1286" s="274"/>
      <c r="C1286" s="212"/>
      <c r="D1286" s="212"/>
      <c r="E1286" s="213"/>
      <c r="F1286" s="212"/>
      <c r="G1286" s="212"/>
      <c r="H1286" s="212"/>
      <c r="I1286" s="212"/>
      <c r="J1286" s="118"/>
      <c r="K1286" s="114"/>
      <c r="L1286" s="114"/>
      <c r="M1286" s="114"/>
      <c r="N1286" s="114"/>
      <c r="O1286" s="114"/>
      <c r="P1286" s="214"/>
      <c r="Q1286" s="2">
        <f t="shared" si="277"/>
        <v>0</v>
      </c>
      <c r="R1286" s="2">
        <f>IF(D1286='User Input'!$C$1,1,0)</f>
        <v>0</v>
      </c>
      <c r="S1286" s="2">
        <f t="shared" si="281"/>
        <v>0</v>
      </c>
      <c r="T1286" s="2">
        <f t="shared" si="282"/>
        <v>0</v>
      </c>
      <c r="U1286" s="2">
        <f t="shared" si="278"/>
        <v>0</v>
      </c>
      <c r="V1286" s="2">
        <f t="shared" si="279"/>
        <v>0</v>
      </c>
      <c r="W1286" s="9">
        <f t="shared" si="280"/>
        <v>0</v>
      </c>
      <c r="X1286" s="221"/>
      <c r="Y1286" s="276"/>
      <c r="Z1286" s="207"/>
      <c r="AA1286" s="203"/>
      <c r="AB1286" s="206"/>
      <c r="AC1286" s="198"/>
      <c r="AD1286" s="198"/>
      <c r="AE1286" s="198"/>
      <c r="AF1286" s="198"/>
      <c r="AG1286" s="216"/>
      <c r="AH1286" s="199"/>
      <c r="AI1286" s="197"/>
      <c r="AJ1286" s="197"/>
      <c r="AK1286" s="113"/>
      <c r="AL1286" s="113"/>
      <c r="AM1286" s="113"/>
      <c r="AN1286" s="2">
        <f t="shared" si="283"/>
        <v>0</v>
      </c>
      <c r="AO1286" s="2">
        <f t="shared" si="284"/>
        <v>0</v>
      </c>
      <c r="AP1286" s="2">
        <f>IF(AA1286='User Input'!$C$1,1,0)</f>
        <v>0</v>
      </c>
      <c r="AQ1286" s="2">
        <f t="shared" si="272"/>
        <v>0</v>
      </c>
      <c r="AR1286" s="2">
        <f t="shared" si="273"/>
        <v>0</v>
      </c>
      <c r="AS1286" s="2">
        <f t="shared" si="274"/>
        <v>0</v>
      </c>
      <c r="AT1286" s="2">
        <f t="shared" si="275"/>
        <v>0</v>
      </c>
      <c r="AU1286" s="9">
        <f t="shared" si="276"/>
        <v>0</v>
      </c>
    </row>
    <row r="1287" spans="1:47" s="202" customFormat="1">
      <c r="A1287" s="274"/>
      <c r="B1287" s="274"/>
      <c r="C1287" s="212"/>
      <c r="D1287" s="212"/>
      <c r="E1287" s="213"/>
      <c r="F1287" s="212"/>
      <c r="G1287" s="212"/>
      <c r="H1287" s="212"/>
      <c r="I1287" s="212"/>
      <c r="J1287" s="118"/>
      <c r="K1287" s="114"/>
      <c r="L1287" s="114"/>
      <c r="M1287" s="114"/>
      <c r="N1287" s="114"/>
      <c r="O1287" s="114"/>
      <c r="P1287" s="214"/>
      <c r="Q1287" s="2">
        <f t="shared" si="277"/>
        <v>0</v>
      </c>
      <c r="R1287" s="2">
        <f>IF(D1287='User Input'!$C$1,1,0)</f>
        <v>0</v>
      </c>
      <c r="S1287" s="2">
        <f t="shared" si="281"/>
        <v>0</v>
      </c>
      <c r="T1287" s="2">
        <f t="shared" si="282"/>
        <v>0</v>
      </c>
      <c r="U1287" s="2">
        <f t="shared" si="278"/>
        <v>0</v>
      </c>
      <c r="V1287" s="2">
        <f t="shared" si="279"/>
        <v>0</v>
      </c>
      <c r="W1287" s="9">
        <f t="shared" si="280"/>
        <v>0</v>
      </c>
      <c r="X1287" s="221"/>
      <c r="Y1287" s="276"/>
      <c r="Z1287" s="207"/>
      <c r="AA1287" s="203"/>
      <c r="AB1287" s="206"/>
      <c r="AC1287" s="198"/>
      <c r="AD1287" s="198"/>
      <c r="AE1287" s="198"/>
      <c r="AF1287" s="198"/>
      <c r="AG1287" s="216"/>
      <c r="AH1287" s="199"/>
      <c r="AI1287" s="197"/>
      <c r="AJ1287" s="197"/>
      <c r="AK1287" s="113"/>
      <c r="AL1287" s="113"/>
      <c r="AM1287" s="113"/>
      <c r="AN1287" s="2">
        <f t="shared" si="283"/>
        <v>0</v>
      </c>
      <c r="AO1287" s="2">
        <f t="shared" si="284"/>
        <v>0</v>
      </c>
      <c r="AP1287" s="2">
        <f>IF(AA1287='User Input'!$C$1,1,0)</f>
        <v>0</v>
      </c>
      <c r="AQ1287" s="2">
        <f t="shared" si="272"/>
        <v>0</v>
      </c>
      <c r="AR1287" s="2">
        <f t="shared" si="273"/>
        <v>0</v>
      </c>
      <c r="AS1287" s="2">
        <f t="shared" si="274"/>
        <v>0</v>
      </c>
      <c r="AT1287" s="2">
        <f t="shared" si="275"/>
        <v>0</v>
      </c>
      <c r="AU1287" s="9">
        <f t="shared" si="276"/>
        <v>0</v>
      </c>
    </row>
    <row r="1288" spans="1:47" s="202" customFormat="1">
      <c r="A1288" s="274"/>
      <c r="B1288" s="274"/>
      <c r="C1288" s="212"/>
      <c r="D1288" s="212"/>
      <c r="E1288" s="213"/>
      <c r="F1288" s="212"/>
      <c r="G1288" s="212"/>
      <c r="H1288" s="212"/>
      <c r="I1288" s="212"/>
      <c r="J1288" s="118"/>
      <c r="K1288" s="114"/>
      <c r="L1288" s="114"/>
      <c r="M1288" s="114"/>
      <c r="N1288" s="114"/>
      <c r="O1288" s="114"/>
      <c r="P1288" s="214"/>
      <c r="Q1288" s="2">
        <f t="shared" si="277"/>
        <v>0</v>
      </c>
      <c r="R1288" s="2">
        <f>IF(D1288='User Input'!$C$1,1,0)</f>
        <v>0</v>
      </c>
      <c r="S1288" s="2">
        <f t="shared" si="281"/>
        <v>0</v>
      </c>
      <c r="T1288" s="2">
        <f t="shared" si="282"/>
        <v>0</v>
      </c>
      <c r="U1288" s="2">
        <f t="shared" si="278"/>
        <v>0</v>
      </c>
      <c r="V1288" s="2">
        <f t="shared" si="279"/>
        <v>0</v>
      </c>
      <c r="W1288" s="9">
        <f t="shared" si="280"/>
        <v>0</v>
      </c>
      <c r="X1288" s="221"/>
      <c r="Y1288" s="276"/>
      <c r="Z1288" s="207"/>
      <c r="AA1288" s="203"/>
      <c r="AB1288" s="206"/>
      <c r="AC1288" s="198"/>
      <c r="AD1288" s="198"/>
      <c r="AE1288" s="198"/>
      <c r="AF1288" s="198"/>
      <c r="AG1288" s="216"/>
      <c r="AH1288" s="199"/>
      <c r="AI1288" s="197"/>
      <c r="AJ1288" s="197"/>
      <c r="AK1288" s="113"/>
      <c r="AL1288" s="113"/>
      <c r="AM1288" s="113"/>
      <c r="AN1288" s="2">
        <f t="shared" si="283"/>
        <v>0</v>
      </c>
      <c r="AO1288" s="2">
        <f t="shared" si="284"/>
        <v>0</v>
      </c>
      <c r="AP1288" s="2">
        <f>IF(AA1288='User Input'!$C$1,1,0)</f>
        <v>0</v>
      </c>
      <c r="AQ1288" s="2">
        <f t="shared" si="272"/>
        <v>0</v>
      </c>
      <c r="AR1288" s="2">
        <f t="shared" si="273"/>
        <v>0</v>
      </c>
      <c r="AS1288" s="2">
        <f t="shared" si="274"/>
        <v>0</v>
      </c>
      <c r="AT1288" s="2">
        <f t="shared" si="275"/>
        <v>0</v>
      </c>
      <c r="AU1288" s="9">
        <f t="shared" si="276"/>
        <v>0</v>
      </c>
    </row>
    <row r="1289" spans="1:47" s="202" customFormat="1">
      <c r="A1289" s="274"/>
      <c r="B1289" s="274"/>
      <c r="C1289" s="212"/>
      <c r="D1289" s="212"/>
      <c r="E1289" s="213"/>
      <c r="F1289" s="212"/>
      <c r="G1289" s="212"/>
      <c r="H1289" s="212"/>
      <c r="I1289" s="212"/>
      <c r="J1289" s="118"/>
      <c r="K1289" s="114"/>
      <c r="L1289" s="114"/>
      <c r="M1289" s="114"/>
      <c r="N1289" s="114"/>
      <c r="O1289" s="114"/>
      <c r="P1289" s="214"/>
      <c r="Q1289" s="2">
        <f t="shared" si="277"/>
        <v>0</v>
      </c>
      <c r="R1289" s="2">
        <f>IF(D1289='User Input'!$C$1,1,0)</f>
        <v>0</v>
      </c>
      <c r="S1289" s="2">
        <f t="shared" si="281"/>
        <v>0</v>
      </c>
      <c r="T1289" s="2">
        <f t="shared" si="282"/>
        <v>0</v>
      </c>
      <c r="U1289" s="2">
        <f t="shared" si="278"/>
        <v>0</v>
      </c>
      <c r="V1289" s="2">
        <f t="shared" si="279"/>
        <v>0</v>
      </c>
      <c r="W1289" s="9">
        <f t="shared" si="280"/>
        <v>0</v>
      </c>
      <c r="X1289" s="221"/>
      <c r="Y1289" s="276"/>
      <c r="Z1289" s="207"/>
      <c r="AA1289" s="203"/>
      <c r="AB1289" s="206"/>
      <c r="AC1289" s="198"/>
      <c r="AD1289" s="198"/>
      <c r="AE1289" s="198"/>
      <c r="AF1289" s="198"/>
      <c r="AG1289" s="216"/>
      <c r="AH1289" s="199"/>
      <c r="AI1289" s="197"/>
      <c r="AJ1289" s="197"/>
      <c r="AK1289" s="113"/>
      <c r="AL1289" s="113"/>
      <c r="AM1289" s="113"/>
      <c r="AN1289" s="2">
        <f t="shared" si="283"/>
        <v>0</v>
      </c>
      <c r="AO1289" s="2">
        <f t="shared" si="284"/>
        <v>0</v>
      </c>
      <c r="AP1289" s="2">
        <f>IF(AA1289='User Input'!$C$1,1,0)</f>
        <v>0</v>
      </c>
      <c r="AQ1289" s="2">
        <f t="shared" si="272"/>
        <v>0</v>
      </c>
      <c r="AR1289" s="2">
        <f t="shared" si="273"/>
        <v>0</v>
      </c>
      <c r="AS1289" s="2">
        <f t="shared" si="274"/>
        <v>0</v>
      </c>
      <c r="AT1289" s="2">
        <f t="shared" si="275"/>
        <v>0</v>
      </c>
      <c r="AU1289" s="9">
        <f t="shared" si="276"/>
        <v>0</v>
      </c>
    </row>
    <row r="1290" spans="1:47" s="202" customFormat="1">
      <c r="A1290" s="274"/>
      <c r="B1290" s="274"/>
      <c r="C1290" s="212"/>
      <c r="D1290" s="212"/>
      <c r="E1290" s="213"/>
      <c r="F1290" s="212"/>
      <c r="G1290" s="212"/>
      <c r="H1290" s="212"/>
      <c r="I1290" s="212"/>
      <c r="J1290" s="118"/>
      <c r="K1290" s="114"/>
      <c r="L1290" s="114"/>
      <c r="M1290" s="114"/>
      <c r="N1290" s="114"/>
      <c r="O1290" s="114"/>
      <c r="P1290" s="214"/>
      <c r="Q1290" s="2">
        <f t="shared" si="277"/>
        <v>0</v>
      </c>
      <c r="R1290" s="2">
        <f>IF(D1290='User Input'!$C$1,1,0)</f>
        <v>0</v>
      </c>
      <c r="S1290" s="2">
        <f t="shared" si="281"/>
        <v>0</v>
      </c>
      <c r="T1290" s="2">
        <f t="shared" si="282"/>
        <v>0</v>
      </c>
      <c r="U1290" s="2">
        <f t="shared" si="278"/>
        <v>0</v>
      </c>
      <c r="V1290" s="2">
        <f t="shared" si="279"/>
        <v>0</v>
      </c>
      <c r="W1290" s="9">
        <f t="shared" si="280"/>
        <v>0</v>
      </c>
      <c r="X1290" s="221"/>
      <c r="Y1290" s="276"/>
      <c r="Z1290" s="207"/>
      <c r="AA1290" s="203"/>
      <c r="AB1290" s="206"/>
      <c r="AC1290" s="198"/>
      <c r="AD1290" s="198"/>
      <c r="AE1290" s="198"/>
      <c r="AF1290" s="198"/>
      <c r="AG1290" s="216"/>
      <c r="AH1290" s="199"/>
      <c r="AI1290" s="197"/>
      <c r="AJ1290" s="197"/>
      <c r="AK1290" s="113"/>
      <c r="AL1290" s="113"/>
      <c r="AM1290" s="113"/>
      <c r="AN1290" s="2">
        <f t="shared" si="283"/>
        <v>0</v>
      </c>
      <c r="AO1290" s="2">
        <f t="shared" si="284"/>
        <v>0</v>
      </c>
      <c r="AP1290" s="2">
        <f>IF(AA1290='User Input'!$C$1,1,0)</f>
        <v>0</v>
      </c>
      <c r="AQ1290" s="2">
        <f t="shared" si="272"/>
        <v>0</v>
      </c>
      <c r="AR1290" s="2">
        <f t="shared" si="273"/>
        <v>0</v>
      </c>
      <c r="AS1290" s="2">
        <f t="shared" si="274"/>
        <v>0</v>
      </c>
      <c r="AT1290" s="2">
        <f t="shared" si="275"/>
        <v>0</v>
      </c>
      <c r="AU1290" s="9">
        <f t="shared" si="276"/>
        <v>0</v>
      </c>
    </row>
    <row r="1291" spans="1:47" s="202" customFormat="1">
      <c r="A1291" s="274"/>
      <c r="B1291" s="274"/>
      <c r="C1291" s="212"/>
      <c r="D1291" s="212"/>
      <c r="E1291" s="213"/>
      <c r="F1291" s="212"/>
      <c r="G1291" s="212"/>
      <c r="H1291" s="212"/>
      <c r="I1291" s="212"/>
      <c r="J1291" s="118"/>
      <c r="K1291" s="114"/>
      <c r="L1291" s="114"/>
      <c r="M1291" s="114"/>
      <c r="N1291" s="114"/>
      <c r="O1291" s="114"/>
      <c r="P1291" s="214"/>
      <c r="Q1291" s="2">
        <f t="shared" si="277"/>
        <v>0</v>
      </c>
      <c r="R1291" s="2">
        <f>IF(D1291='User Input'!$C$1,1,0)</f>
        <v>0</v>
      </c>
      <c r="S1291" s="2">
        <f t="shared" si="281"/>
        <v>0</v>
      </c>
      <c r="T1291" s="2">
        <f t="shared" si="282"/>
        <v>0</v>
      </c>
      <c r="U1291" s="2">
        <f t="shared" si="278"/>
        <v>0</v>
      </c>
      <c r="V1291" s="2">
        <f t="shared" si="279"/>
        <v>0</v>
      </c>
      <c r="W1291" s="9">
        <f t="shared" si="280"/>
        <v>0</v>
      </c>
      <c r="X1291" s="221"/>
      <c r="Y1291" s="276"/>
      <c r="Z1291" s="207"/>
      <c r="AA1291" s="203"/>
      <c r="AB1291" s="206"/>
      <c r="AC1291" s="198"/>
      <c r="AD1291" s="198"/>
      <c r="AE1291" s="198"/>
      <c r="AF1291" s="198"/>
      <c r="AG1291" s="216"/>
      <c r="AH1291" s="199"/>
      <c r="AI1291" s="197"/>
      <c r="AJ1291" s="197"/>
      <c r="AK1291" s="113"/>
      <c r="AL1291" s="113"/>
      <c r="AM1291" s="113"/>
      <c r="AN1291" s="2">
        <f t="shared" si="283"/>
        <v>0</v>
      </c>
      <c r="AO1291" s="2">
        <f t="shared" si="284"/>
        <v>0</v>
      </c>
      <c r="AP1291" s="2">
        <f>IF(AA1291='User Input'!$C$1,1,0)</f>
        <v>0</v>
      </c>
      <c r="AQ1291" s="2">
        <f t="shared" si="272"/>
        <v>0</v>
      </c>
      <c r="AR1291" s="2">
        <f t="shared" si="273"/>
        <v>0</v>
      </c>
      <c r="AS1291" s="2">
        <f t="shared" si="274"/>
        <v>0</v>
      </c>
      <c r="AT1291" s="2">
        <f t="shared" si="275"/>
        <v>0</v>
      </c>
      <c r="AU1291" s="9">
        <f t="shared" si="276"/>
        <v>0</v>
      </c>
    </row>
    <row r="1292" spans="1:47" s="202" customFormat="1">
      <c r="A1292" s="274"/>
      <c r="B1292" s="274"/>
      <c r="C1292" s="212"/>
      <c r="D1292" s="212"/>
      <c r="E1292" s="213"/>
      <c r="F1292" s="212"/>
      <c r="G1292" s="212"/>
      <c r="H1292" s="212"/>
      <c r="I1292" s="212"/>
      <c r="J1292" s="118"/>
      <c r="K1292" s="114"/>
      <c r="L1292" s="114"/>
      <c r="M1292" s="114"/>
      <c r="N1292" s="114"/>
      <c r="O1292" s="114"/>
      <c r="P1292" s="214"/>
      <c r="Q1292" s="2">
        <f t="shared" si="277"/>
        <v>0</v>
      </c>
      <c r="R1292" s="2">
        <f>IF(D1292='User Input'!$C$1,1,0)</f>
        <v>0</v>
      </c>
      <c r="S1292" s="2">
        <f t="shared" si="281"/>
        <v>0</v>
      </c>
      <c r="T1292" s="2">
        <f t="shared" si="282"/>
        <v>0</v>
      </c>
      <c r="U1292" s="2">
        <f t="shared" si="278"/>
        <v>0</v>
      </c>
      <c r="V1292" s="2">
        <f t="shared" si="279"/>
        <v>0</v>
      </c>
      <c r="W1292" s="9">
        <f t="shared" si="280"/>
        <v>0</v>
      </c>
      <c r="X1292" s="221"/>
      <c r="Y1292" s="276"/>
      <c r="Z1292" s="207"/>
      <c r="AA1292" s="203"/>
      <c r="AB1292" s="206"/>
      <c r="AC1292" s="198"/>
      <c r="AD1292" s="198"/>
      <c r="AE1292" s="198"/>
      <c r="AF1292" s="198"/>
      <c r="AG1292" s="216"/>
      <c r="AH1292" s="199"/>
      <c r="AI1292" s="197"/>
      <c r="AJ1292" s="197"/>
      <c r="AK1292" s="113"/>
      <c r="AL1292" s="113"/>
      <c r="AM1292" s="113"/>
      <c r="AN1292" s="2">
        <f t="shared" si="283"/>
        <v>0</v>
      </c>
      <c r="AO1292" s="2">
        <f t="shared" si="284"/>
        <v>0</v>
      </c>
      <c r="AP1292" s="2">
        <f>IF(AA1292='User Input'!$C$1,1,0)</f>
        <v>0</v>
      </c>
      <c r="AQ1292" s="2">
        <f t="shared" si="272"/>
        <v>0</v>
      </c>
      <c r="AR1292" s="2">
        <f t="shared" si="273"/>
        <v>0</v>
      </c>
      <c r="AS1292" s="2">
        <f t="shared" si="274"/>
        <v>0</v>
      </c>
      <c r="AT1292" s="2">
        <f t="shared" si="275"/>
        <v>0</v>
      </c>
      <c r="AU1292" s="9">
        <f t="shared" si="276"/>
        <v>0</v>
      </c>
    </row>
    <row r="1293" spans="1:47" s="202" customFormat="1">
      <c r="A1293" s="274"/>
      <c r="B1293" s="274"/>
      <c r="C1293" s="212"/>
      <c r="D1293" s="212"/>
      <c r="E1293" s="213"/>
      <c r="F1293" s="212"/>
      <c r="G1293" s="212"/>
      <c r="H1293" s="212"/>
      <c r="I1293" s="212"/>
      <c r="J1293" s="118"/>
      <c r="K1293" s="114"/>
      <c r="L1293" s="114"/>
      <c r="M1293" s="114"/>
      <c r="N1293" s="114"/>
      <c r="O1293" s="114"/>
      <c r="P1293" s="214"/>
      <c r="Q1293" s="2">
        <f t="shared" si="277"/>
        <v>0</v>
      </c>
      <c r="R1293" s="2">
        <f>IF(D1293='User Input'!$C$1,1,0)</f>
        <v>0</v>
      </c>
      <c r="S1293" s="2">
        <f t="shared" si="281"/>
        <v>0</v>
      </c>
      <c r="T1293" s="2">
        <f t="shared" si="282"/>
        <v>0</v>
      </c>
      <c r="U1293" s="2">
        <f t="shared" si="278"/>
        <v>0</v>
      </c>
      <c r="V1293" s="2">
        <f t="shared" si="279"/>
        <v>0</v>
      </c>
      <c r="W1293" s="9">
        <f t="shared" si="280"/>
        <v>0</v>
      </c>
      <c r="X1293" s="221"/>
      <c r="Y1293" s="276"/>
      <c r="Z1293" s="207"/>
      <c r="AA1293" s="203"/>
      <c r="AB1293" s="206"/>
      <c r="AC1293" s="198"/>
      <c r="AD1293" s="198"/>
      <c r="AE1293" s="198"/>
      <c r="AF1293" s="198"/>
      <c r="AG1293" s="216"/>
      <c r="AH1293" s="199"/>
      <c r="AI1293" s="197"/>
      <c r="AJ1293" s="197"/>
      <c r="AK1293" s="113"/>
      <c r="AL1293" s="113"/>
      <c r="AM1293" s="113"/>
      <c r="AN1293" s="2">
        <f t="shared" si="283"/>
        <v>0</v>
      </c>
      <c r="AO1293" s="2">
        <f t="shared" si="284"/>
        <v>0</v>
      </c>
      <c r="AP1293" s="2">
        <f>IF(AA1293='User Input'!$C$1,1,0)</f>
        <v>0</v>
      </c>
      <c r="AQ1293" s="2">
        <f t="shared" si="272"/>
        <v>0</v>
      </c>
      <c r="AR1293" s="2">
        <f t="shared" si="273"/>
        <v>0</v>
      </c>
      <c r="AS1293" s="2">
        <f t="shared" si="274"/>
        <v>0</v>
      </c>
      <c r="AT1293" s="2">
        <f t="shared" si="275"/>
        <v>0</v>
      </c>
      <c r="AU1293" s="9">
        <f t="shared" si="276"/>
        <v>0</v>
      </c>
    </row>
    <row r="1294" spans="1:47" s="202" customFormat="1">
      <c r="A1294" s="274"/>
      <c r="B1294" s="274"/>
      <c r="C1294" s="212"/>
      <c r="D1294" s="212"/>
      <c r="E1294" s="213"/>
      <c r="F1294" s="212"/>
      <c r="G1294" s="212"/>
      <c r="H1294" s="212"/>
      <c r="I1294" s="212"/>
      <c r="J1294" s="118"/>
      <c r="K1294" s="114"/>
      <c r="L1294" s="114"/>
      <c r="M1294" s="114"/>
      <c r="N1294" s="114"/>
      <c r="O1294" s="114"/>
      <c r="P1294" s="214"/>
      <c r="Q1294" s="2">
        <f t="shared" si="277"/>
        <v>0</v>
      </c>
      <c r="R1294" s="2">
        <f>IF(D1294='User Input'!$C$1,1,0)</f>
        <v>0</v>
      </c>
      <c r="S1294" s="2">
        <f t="shared" si="281"/>
        <v>0</v>
      </c>
      <c r="T1294" s="2">
        <f t="shared" si="282"/>
        <v>0</v>
      </c>
      <c r="U1294" s="2">
        <f t="shared" si="278"/>
        <v>0</v>
      </c>
      <c r="V1294" s="2">
        <f t="shared" si="279"/>
        <v>0</v>
      </c>
      <c r="W1294" s="9">
        <f t="shared" si="280"/>
        <v>0</v>
      </c>
      <c r="X1294" s="221"/>
      <c r="Y1294" s="276"/>
      <c r="Z1294" s="207"/>
      <c r="AA1294" s="203"/>
      <c r="AB1294" s="206"/>
      <c r="AC1294" s="198"/>
      <c r="AD1294" s="198"/>
      <c r="AE1294" s="198"/>
      <c r="AF1294" s="198"/>
      <c r="AG1294" s="216"/>
      <c r="AH1294" s="199"/>
      <c r="AI1294" s="197"/>
      <c r="AJ1294" s="197"/>
      <c r="AK1294" s="113"/>
      <c r="AL1294" s="113"/>
      <c r="AM1294" s="113"/>
      <c r="AN1294" s="2">
        <f t="shared" si="283"/>
        <v>0</v>
      </c>
      <c r="AO1294" s="2">
        <f t="shared" si="284"/>
        <v>0</v>
      </c>
      <c r="AP1294" s="2">
        <f>IF(AA1294='User Input'!$C$1,1,0)</f>
        <v>0</v>
      </c>
      <c r="AQ1294" s="2">
        <f t="shared" si="272"/>
        <v>0</v>
      </c>
      <c r="AR1294" s="2">
        <f t="shared" si="273"/>
        <v>0</v>
      </c>
      <c r="AS1294" s="2">
        <f t="shared" si="274"/>
        <v>0</v>
      </c>
      <c r="AT1294" s="2">
        <f t="shared" si="275"/>
        <v>0</v>
      </c>
      <c r="AU1294" s="9">
        <f t="shared" si="276"/>
        <v>0</v>
      </c>
    </row>
    <row r="1295" spans="1:47" s="202" customFormat="1">
      <c r="A1295" s="274"/>
      <c r="B1295" s="274"/>
      <c r="C1295" s="212"/>
      <c r="D1295" s="212"/>
      <c r="E1295" s="213"/>
      <c r="F1295" s="212"/>
      <c r="G1295" s="212"/>
      <c r="H1295" s="212"/>
      <c r="I1295" s="212"/>
      <c r="J1295" s="118"/>
      <c r="K1295" s="114"/>
      <c r="L1295" s="114"/>
      <c r="M1295" s="114"/>
      <c r="N1295" s="114"/>
      <c r="O1295" s="114"/>
      <c r="P1295" s="214"/>
      <c r="Q1295" s="2">
        <f t="shared" si="277"/>
        <v>0</v>
      </c>
      <c r="R1295" s="2">
        <f>IF(D1295='User Input'!$C$1,1,0)</f>
        <v>0</v>
      </c>
      <c r="S1295" s="2">
        <f t="shared" si="281"/>
        <v>0</v>
      </c>
      <c r="T1295" s="2">
        <f t="shared" si="282"/>
        <v>0</v>
      </c>
      <c r="U1295" s="2">
        <f t="shared" si="278"/>
        <v>0</v>
      </c>
      <c r="V1295" s="2">
        <f t="shared" si="279"/>
        <v>0</v>
      </c>
      <c r="W1295" s="9">
        <f t="shared" si="280"/>
        <v>0</v>
      </c>
      <c r="X1295" s="221"/>
      <c r="Y1295" s="276"/>
      <c r="Z1295" s="207"/>
      <c r="AA1295" s="203"/>
      <c r="AB1295" s="206"/>
      <c r="AC1295" s="198"/>
      <c r="AD1295" s="198"/>
      <c r="AE1295" s="198"/>
      <c r="AF1295" s="198"/>
      <c r="AG1295" s="216"/>
      <c r="AH1295" s="199"/>
      <c r="AI1295" s="197"/>
      <c r="AJ1295" s="197"/>
      <c r="AK1295" s="113"/>
      <c r="AL1295" s="113"/>
      <c r="AM1295" s="113"/>
      <c r="AN1295" s="2">
        <f t="shared" si="283"/>
        <v>0</v>
      </c>
      <c r="AO1295" s="2">
        <f t="shared" si="284"/>
        <v>0</v>
      </c>
      <c r="AP1295" s="2">
        <f>IF(AA1295='User Input'!$C$1,1,0)</f>
        <v>0</v>
      </c>
      <c r="AQ1295" s="2">
        <f t="shared" si="272"/>
        <v>0</v>
      </c>
      <c r="AR1295" s="2">
        <f t="shared" si="273"/>
        <v>0</v>
      </c>
      <c r="AS1295" s="2">
        <f t="shared" si="274"/>
        <v>0</v>
      </c>
      <c r="AT1295" s="2">
        <f t="shared" si="275"/>
        <v>0</v>
      </c>
      <c r="AU1295" s="9">
        <f t="shared" si="276"/>
        <v>0</v>
      </c>
    </row>
    <row r="1296" spans="1:47" s="202" customFormat="1">
      <c r="A1296" s="274"/>
      <c r="B1296" s="274"/>
      <c r="C1296" s="212"/>
      <c r="D1296" s="212"/>
      <c r="E1296" s="213"/>
      <c r="F1296" s="212"/>
      <c r="G1296" s="212"/>
      <c r="H1296" s="212"/>
      <c r="I1296" s="212"/>
      <c r="J1296" s="118"/>
      <c r="K1296" s="114"/>
      <c r="L1296" s="114"/>
      <c r="M1296" s="114"/>
      <c r="N1296" s="114"/>
      <c r="O1296" s="114"/>
      <c r="P1296" s="214"/>
      <c r="Q1296" s="2">
        <f t="shared" si="277"/>
        <v>0</v>
      </c>
      <c r="R1296" s="2">
        <f>IF(D1296='User Input'!$C$1,1,0)</f>
        <v>0</v>
      </c>
      <c r="S1296" s="2">
        <f t="shared" si="281"/>
        <v>0</v>
      </c>
      <c r="T1296" s="2">
        <f t="shared" si="282"/>
        <v>0</v>
      </c>
      <c r="U1296" s="2">
        <f t="shared" si="278"/>
        <v>0</v>
      </c>
      <c r="V1296" s="2">
        <f t="shared" si="279"/>
        <v>0</v>
      </c>
      <c r="W1296" s="9">
        <f t="shared" si="280"/>
        <v>0</v>
      </c>
      <c r="X1296" s="221"/>
      <c r="Y1296" s="276"/>
      <c r="Z1296" s="207"/>
      <c r="AA1296" s="203"/>
      <c r="AB1296" s="206"/>
      <c r="AC1296" s="198"/>
      <c r="AD1296" s="198"/>
      <c r="AE1296" s="198"/>
      <c r="AF1296" s="198"/>
      <c r="AG1296" s="216"/>
      <c r="AH1296" s="199"/>
      <c r="AI1296" s="197"/>
      <c r="AJ1296" s="197"/>
      <c r="AK1296" s="113"/>
      <c r="AL1296" s="113"/>
      <c r="AM1296" s="113"/>
      <c r="AN1296" s="2">
        <f t="shared" si="283"/>
        <v>0</v>
      </c>
      <c r="AO1296" s="2">
        <f t="shared" si="284"/>
        <v>0</v>
      </c>
      <c r="AP1296" s="2">
        <f>IF(AA1296='User Input'!$C$1,1,0)</f>
        <v>0</v>
      </c>
      <c r="AQ1296" s="2">
        <f t="shared" si="272"/>
        <v>0</v>
      </c>
      <c r="AR1296" s="2">
        <f t="shared" si="273"/>
        <v>0</v>
      </c>
      <c r="AS1296" s="2">
        <f t="shared" si="274"/>
        <v>0</v>
      </c>
      <c r="AT1296" s="2">
        <f t="shared" si="275"/>
        <v>0</v>
      </c>
      <c r="AU1296" s="9">
        <f t="shared" si="276"/>
        <v>0</v>
      </c>
    </row>
    <row r="1297" spans="1:47" s="202" customFormat="1">
      <c r="A1297" s="274"/>
      <c r="B1297" s="274"/>
      <c r="C1297" s="212"/>
      <c r="D1297" s="212"/>
      <c r="E1297" s="213"/>
      <c r="F1297" s="212"/>
      <c r="G1297" s="212"/>
      <c r="H1297" s="212"/>
      <c r="I1297" s="212"/>
      <c r="J1297" s="118"/>
      <c r="K1297" s="114"/>
      <c r="L1297" s="114"/>
      <c r="M1297" s="114"/>
      <c r="N1297" s="114"/>
      <c r="O1297" s="114"/>
      <c r="P1297" s="214"/>
      <c r="Q1297" s="2">
        <f t="shared" si="277"/>
        <v>0</v>
      </c>
      <c r="R1297" s="2">
        <f>IF(D1297='User Input'!$C$1,1,0)</f>
        <v>0</v>
      </c>
      <c r="S1297" s="2">
        <f t="shared" si="281"/>
        <v>0</v>
      </c>
      <c r="T1297" s="2">
        <f t="shared" si="282"/>
        <v>0</v>
      </c>
      <c r="U1297" s="2">
        <f t="shared" si="278"/>
        <v>0</v>
      </c>
      <c r="V1297" s="2">
        <f t="shared" si="279"/>
        <v>0</v>
      </c>
      <c r="W1297" s="9">
        <f t="shared" si="280"/>
        <v>0</v>
      </c>
      <c r="X1297" s="221"/>
      <c r="Y1297" s="276"/>
      <c r="Z1297" s="207"/>
      <c r="AA1297" s="203"/>
      <c r="AB1297" s="206"/>
      <c r="AC1297" s="198"/>
      <c r="AD1297" s="198"/>
      <c r="AE1297" s="198"/>
      <c r="AF1297" s="198"/>
      <c r="AG1297" s="216"/>
      <c r="AH1297" s="199"/>
      <c r="AI1297" s="197"/>
      <c r="AJ1297" s="197"/>
      <c r="AK1297" s="113"/>
      <c r="AL1297" s="113"/>
      <c r="AM1297" s="113"/>
      <c r="AN1297" s="2">
        <f t="shared" si="283"/>
        <v>0</v>
      </c>
      <c r="AO1297" s="2">
        <f t="shared" si="284"/>
        <v>0</v>
      </c>
      <c r="AP1297" s="2">
        <f>IF(AA1297='User Input'!$C$1,1,0)</f>
        <v>0</v>
      </c>
      <c r="AQ1297" s="2">
        <f t="shared" si="272"/>
        <v>0</v>
      </c>
      <c r="AR1297" s="2">
        <f t="shared" si="273"/>
        <v>0</v>
      </c>
      <c r="AS1297" s="2">
        <f t="shared" si="274"/>
        <v>0</v>
      </c>
      <c r="AT1297" s="2">
        <f t="shared" si="275"/>
        <v>0</v>
      </c>
      <c r="AU1297" s="9">
        <f t="shared" si="276"/>
        <v>0</v>
      </c>
    </row>
    <row r="1298" spans="1:47" s="202" customFormat="1">
      <c r="A1298" s="274"/>
      <c r="B1298" s="274"/>
      <c r="C1298" s="212"/>
      <c r="D1298" s="212"/>
      <c r="E1298" s="213"/>
      <c r="F1298" s="212"/>
      <c r="G1298" s="212"/>
      <c r="H1298" s="212"/>
      <c r="I1298" s="212"/>
      <c r="J1298" s="118"/>
      <c r="K1298" s="114"/>
      <c r="L1298" s="114"/>
      <c r="M1298" s="114"/>
      <c r="N1298" s="114"/>
      <c r="O1298" s="114"/>
      <c r="P1298" s="214"/>
      <c r="Q1298" s="2">
        <f t="shared" si="277"/>
        <v>0</v>
      </c>
      <c r="R1298" s="2">
        <f>IF(D1298='User Input'!$C$1,1,0)</f>
        <v>0</v>
      </c>
      <c r="S1298" s="2">
        <f t="shared" si="281"/>
        <v>0</v>
      </c>
      <c r="T1298" s="2">
        <f t="shared" si="282"/>
        <v>0</v>
      </c>
      <c r="U1298" s="2">
        <f t="shared" si="278"/>
        <v>0</v>
      </c>
      <c r="V1298" s="2">
        <f t="shared" si="279"/>
        <v>0</v>
      </c>
      <c r="W1298" s="9">
        <f t="shared" si="280"/>
        <v>0</v>
      </c>
      <c r="X1298" s="221"/>
      <c r="Y1298" s="276"/>
      <c r="Z1298" s="207"/>
      <c r="AA1298" s="203"/>
      <c r="AB1298" s="206"/>
      <c r="AC1298" s="198"/>
      <c r="AD1298" s="198"/>
      <c r="AE1298" s="198"/>
      <c r="AF1298" s="198"/>
      <c r="AG1298" s="216"/>
      <c r="AH1298" s="199"/>
      <c r="AI1298" s="197"/>
      <c r="AJ1298" s="197"/>
      <c r="AK1298" s="113"/>
      <c r="AL1298" s="113"/>
      <c r="AM1298" s="113"/>
      <c r="AN1298" s="2">
        <f t="shared" si="283"/>
        <v>0</v>
      </c>
      <c r="AO1298" s="2">
        <f t="shared" si="284"/>
        <v>0</v>
      </c>
      <c r="AP1298" s="2">
        <f>IF(AA1298='User Input'!$C$1,1,0)</f>
        <v>0</v>
      </c>
      <c r="AQ1298" s="2">
        <f t="shared" si="272"/>
        <v>0</v>
      </c>
      <c r="AR1298" s="2">
        <f t="shared" si="273"/>
        <v>0</v>
      </c>
      <c r="AS1298" s="2">
        <f t="shared" si="274"/>
        <v>0</v>
      </c>
      <c r="AT1298" s="2">
        <f t="shared" si="275"/>
        <v>0</v>
      </c>
      <c r="AU1298" s="9">
        <f t="shared" si="276"/>
        <v>0</v>
      </c>
    </row>
    <row r="1299" spans="1:47" s="202" customFormat="1">
      <c r="A1299" s="274"/>
      <c r="B1299" s="274"/>
      <c r="C1299" s="212"/>
      <c r="D1299" s="212"/>
      <c r="E1299" s="213"/>
      <c r="F1299" s="212"/>
      <c r="G1299" s="212"/>
      <c r="H1299" s="212"/>
      <c r="I1299" s="212"/>
      <c r="J1299" s="118"/>
      <c r="K1299" s="114"/>
      <c r="L1299" s="114"/>
      <c r="M1299" s="114"/>
      <c r="N1299" s="114"/>
      <c r="O1299" s="114"/>
      <c r="P1299" s="214"/>
      <c r="Q1299" s="2">
        <f t="shared" si="277"/>
        <v>0</v>
      </c>
      <c r="R1299" s="2">
        <f>IF(D1299='User Input'!$C$1,1,0)</f>
        <v>0</v>
      </c>
      <c r="S1299" s="2">
        <f t="shared" si="281"/>
        <v>0</v>
      </c>
      <c r="T1299" s="2">
        <f t="shared" si="282"/>
        <v>0</v>
      </c>
      <c r="U1299" s="2">
        <f t="shared" si="278"/>
        <v>0</v>
      </c>
      <c r="V1299" s="2">
        <f t="shared" si="279"/>
        <v>0</v>
      </c>
      <c r="W1299" s="9">
        <f t="shared" si="280"/>
        <v>0</v>
      </c>
      <c r="X1299" s="221"/>
      <c r="Y1299" s="276"/>
      <c r="Z1299" s="207"/>
      <c r="AA1299" s="203"/>
      <c r="AB1299" s="206"/>
      <c r="AC1299" s="198"/>
      <c r="AD1299" s="198"/>
      <c r="AE1299" s="198"/>
      <c r="AF1299" s="198"/>
      <c r="AG1299" s="216"/>
      <c r="AH1299" s="199"/>
      <c r="AI1299" s="197"/>
      <c r="AJ1299" s="197"/>
      <c r="AK1299" s="113"/>
      <c r="AL1299" s="113"/>
      <c r="AM1299" s="113"/>
      <c r="AN1299" s="2">
        <f t="shared" si="283"/>
        <v>0</v>
      </c>
      <c r="AO1299" s="2">
        <f t="shared" si="284"/>
        <v>0</v>
      </c>
      <c r="AP1299" s="2">
        <f>IF(AA1299='User Input'!$C$1,1,0)</f>
        <v>0</v>
      </c>
      <c r="AQ1299" s="2">
        <f t="shared" si="272"/>
        <v>0</v>
      </c>
      <c r="AR1299" s="2">
        <f t="shared" si="273"/>
        <v>0</v>
      </c>
      <c r="AS1299" s="2">
        <f t="shared" si="274"/>
        <v>0</v>
      </c>
      <c r="AT1299" s="2">
        <f t="shared" si="275"/>
        <v>0</v>
      </c>
      <c r="AU1299" s="9">
        <f t="shared" si="276"/>
        <v>0</v>
      </c>
    </row>
    <row r="1300" spans="1:47" s="202" customFormat="1">
      <c r="A1300" s="274"/>
      <c r="B1300" s="274"/>
      <c r="C1300" s="212"/>
      <c r="D1300" s="212"/>
      <c r="E1300" s="213"/>
      <c r="F1300" s="212"/>
      <c r="G1300" s="212"/>
      <c r="H1300" s="212"/>
      <c r="I1300" s="212"/>
      <c r="J1300" s="118"/>
      <c r="K1300" s="114"/>
      <c r="L1300" s="114"/>
      <c r="M1300" s="114"/>
      <c r="N1300" s="114"/>
      <c r="O1300" s="114"/>
      <c r="P1300" s="214"/>
      <c r="Q1300" s="2">
        <f t="shared" si="277"/>
        <v>0</v>
      </c>
      <c r="R1300" s="2">
        <f>IF(D1300='User Input'!$C$1,1,0)</f>
        <v>0</v>
      </c>
      <c r="S1300" s="2">
        <f t="shared" si="281"/>
        <v>0</v>
      </c>
      <c r="T1300" s="2">
        <f t="shared" si="282"/>
        <v>0</v>
      </c>
      <c r="U1300" s="2">
        <f t="shared" si="278"/>
        <v>0</v>
      </c>
      <c r="V1300" s="2">
        <f t="shared" si="279"/>
        <v>0</v>
      </c>
      <c r="W1300" s="9">
        <f t="shared" si="280"/>
        <v>0</v>
      </c>
      <c r="X1300" s="221"/>
      <c r="Y1300" s="276"/>
      <c r="Z1300" s="207"/>
      <c r="AA1300" s="203"/>
      <c r="AB1300" s="206"/>
      <c r="AC1300" s="198"/>
      <c r="AD1300" s="198"/>
      <c r="AE1300" s="198"/>
      <c r="AF1300" s="198"/>
      <c r="AG1300" s="216"/>
      <c r="AH1300" s="199"/>
      <c r="AI1300" s="197"/>
      <c r="AJ1300" s="197"/>
      <c r="AK1300" s="113"/>
      <c r="AL1300" s="113"/>
      <c r="AM1300" s="113"/>
      <c r="AN1300" s="2">
        <f t="shared" si="283"/>
        <v>0</v>
      </c>
      <c r="AO1300" s="2">
        <f t="shared" si="284"/>
        <v>0</v>
      </c>
      <c r="AP1300" s="2">
        <f>IF(AA1300='User Input'!$C$1,1,0)</f>
        <v>0</v>
      </c>
      <c r="AQ1300" s="2">
        <f t="shared" si="272"/>
        <v>0</v>
      </c>
      <c r="AR1300" s="2">
        <f t="shared" si="273"/>
        <v>0</v>
      </c>
      <c r="AS1300" s="2">
        <f t="shared" si="274"/>
        <v>0</v>
      </c>
      <c r="AT1300" s="2">
        <f t="shared" si="275"/>
        <v>0</v>
      </c>
      <c r="AU1300" s="9">
        <f t="shared" si="276"/>
        <v>0</v>
      </c>
    </row>
    <row r="1301" spans="1:47" s="202" customFormat="1">
      <c r="A1301" s="274"/>
      <c r="B1301" s="274"/>
      <c r="C1301" s="212"/>
      <c r="D1301" s="212"/>
      <c r="E1301" s="213"/>
      <c r="F1301" s="212"/>
      <c r="G1301" s="212"/>
      <c r="H1301" s="212"/>
      <c r="I1301" s="212"/>
      <c r="J1301" s="118"/>
      <c r="K1301" s="114"/>
      <c r="L1301" s="114"/>
      <c r="M1301" s="114"/>
      <c r="N1301" s="114"/>
      <c r="O1301" s="114"/>
      <c r="P1301" s="214"/>
      <c r="Q1301" s="2">
        <f t="shared" si="277"/>
        <v>0</v>
      </c>
      <c r="R1301" s="2">
        <f>IF(D1301='User Input'!$C$1,1,0)</f>
        <v>0</v>
      </c>
      <c r="S1301" s="2">
        <f t="shared" si="281"/>
        <v>0</v>
      </c>
      <c r="T1301" s="2">
        <f t="shared" si="282"/>
        <v>0</v>
      </c>
      <c r="U1301" s="2">
        <f t="shared" si="278"/>
        <v>0</v>
      </c>
      <c r="V1301" s="2">
        <f t="shared" si="279"/>
        <v>0</v>
      </c>
      <c r="W1301" s="9">
        <f t="shared" si="280"/>
        <v>0</v>
      </c>
      <c r="X1301" s="221"/>
      <c r="Y1301" s="276"/>
      <c r="Z1301" s="207"/>
      <c r="AA1301" s="203"/>
      <c r="AB1301" s="206"/>
      <c r="AC1301" s="198"/>
      <c r="AD1301" s="198"/>
      <c r="AE1301" s="198"/>
      <c r="AF1301" s="198"/>
      <c r="AG1301" s="216"/>
      <c r="AH1301" s="199"/>
      <c r="AI1301" s="197"/>
      <c r="AJ1301" s="197"/>
      <c r="AK1301" s="113"/>
      <c r="AL1301" s="113"/>
      <c r="AM1301" s="113"/>
      <c r="AN1301" s="2">
        <f t="shared" si="283"/>
        <v>0</v>
      </c>
      <c r="AO1301" s="2">
        <f t="shared" si="284"/>
        <v>0</v>
      </c>
      <c r="AP1301" s="2">
        <f>IF(AA1301='User Input'!$C$1,1,0)</f>
        <v>0</v>
      </c>
      <c r="AQ1301" s="2">
        <f t="shared" si="272"/>
        <v>0</v>
      </c>
      <c r="AR1301" s="2">
        <f t="shared" si="273"/>
        <v>0</v>
      </c>
      <c r="AS1301" s="2">
        <f t="shared" si="274"/>
        <v>0</v>
      </c>
      <c r="AT1301" s="2">
        <f t="shared" si="275"/>
        <v>0</v>
      </c>
      <c r="AU1301" s="9">
        <f t="shared" si="276"/>
        <v>0</v>
      </c>
    </row>
    <row r="1302" spans="1:47" s="202" customFormat="1">
      <c r="A1302" s="274"/>
      <c r="B1302" s="274"/>
      <c r="C1302" s="212"/>
      <c r="D1302" s="212"/>
      <c r="E1302" s="213"/>
      <c r="F1302" s="212"/>
      <c r="G1302" s="212"/>
      <c r="H1302" s="212"/>
      <c r="I1302" s="212"/>
      <c r="J1302" s="118"/>
      <c r="K1302" s="114"/>
      <c r="L1302" s="114"/>
      <c r="M1302" s="114"/>
      <c r="N1302" s="114"/>
      <c r="O1302" s="114"/>
      <c r="P1302" s="214"/>
      <c r="Q1302" s="2">
        <f t="shared" si="277"/>
        <v>0</v>
      </c>
      <c r="R1302" s="2">
        <f>IF(D1302='User Input'!$C$1,1,0)</f>
        <v>0</v>
      </c>
      <c r="S1302" s="2">
        <f t="shared" si="281"/>
        <v>0</v>
      </c>
      <c r="T1302" s="2">
        <f t="shared" si="282"/>
        <v>0</v>
      </c>
      <c r="U1302" s="2">
        <f t="shared" si="278"/>
        <v>0</v>
      </c>
      <c r="V1302" s="2">
        <f t="shared" si="279"/>
        <v>0</v>
      </c>
      <c r="W1302" s="9">
        <f t="shared" si="280"/>
        <v>0</v>
      </c>
      <c r="X1302" s="221"/>
      <c r="Y1302" s="276"/>
      <c r="Z1302" s="207"/>
      <c r="AA1302" s="203"/>
      <c r="AB1302" s="206"/>
      <c r="AC1302" s="198"/>
      <c r="AD1302" s="198"/>
      <c r="AE1302" s="198"/>
      <c r="AF1302" s="198"/>
      <c r="AG1302" s="216"/>
      <c r="AH1302" s="199"/>
      <c r="AI1302" s="197"/>
      <c r="AJ1302" s="197"/>
      <c r="AK1302" s="113"/>
      <c r="AL1302" s="113"/>
      <c r="AM1302" s="113"/>
      <c r="AN1302" s="2">
        <f t="shared" si="283"/>
        <v>0</v>
      </c>
      <c r="AO1302" s="2">
        <f t="shared" si="284"/>
        <v>0</v>
      </c>
      <c r="AP1302" s="2">
        <f>IF(AA1302='User Input'!$C$1,1,0)</f>
        <v>0</v>
      </c>
      <c r="AQ1302" s="2">
        <f t="shared" si="272"/>
        <v>0</v>
      </c>
      <c r="AR1302" s="2">
        <f t="shared" si="273"/>
        <v>0</v>
      </c>
      <c r="AS1302" s="2">
        <f t="shared" si="274"/>
        <v>0</v>
      </c>
      <c r="AT1302" s="2">
        <f t="shared" si="275"/>
        <v>0</v>
      </c>
      <c r="AU1302" s="9">
        <f t="shared" si="276"/>
        <v>0</v>
      </c>
    </row>
    <row r="1303" spans="1:47" s="202" customFormat="1">
      <c r="A1303" s="274"/>
      <c r="B1303" s="274"/>
      <c r="C1303" s="212"/>
      <c r="D1303" s="212"/>
      <c r="E1303" s="213"/>
      <c r="F1303" s="212"/>
      <c r="G1303" s="212"/>
      <c r="H1303" s="212"/>
      <c r="I1303" s="212"/>
      <c r="J1303" s="118"/>
      <c r="K1303" s="114"/>
      <c r="L1303" s="114"/>
      <c r="M1303" s="114"/>
      <c r="N1303" s="114"/>
      <c r="O1303" s="114"/>
      <c r="P1303" s="214"/>
      <c r="Q1303" s="2">
        <f t="shared" si="277"/>
        <v>0</v>
      </c>
      <c r="R1303" s="2">
        <f>IF(D1303='User Input'!$C$1,1,0)</f>
        <v>0</v>
      </c>
      <c r="S1303" s="2">
        <f t="shared" si="281"/>
        <v>0</v>
      </c>
      <c r="T1303" s="2">
        <f t="shared" si="282"/>
        <v>0</v>
      </c>
      <c r="U1303" s="2">
        <f t="shared" si="278"/>
        <v>0</v>
      </c>
      <c r="V1303" s="2">
        <f t="shared" si="279"/>
        <v>0</v>
      </c>
      <c r="W1303" s="9">
        <f t="shared" si="280"/>
        <v>0</v>
      </c>
      <c r="X1303" s="221"/>
      <c r="Y1303" s="276"/>
      <c r="Z1303" s="207"/>
      <c r="AA1303" s="203"/>
      <c r="AB1303" s="206"/>
      <c r="AC1303" s="198"/>
      <c r="AD1303" s="198"/>
      <c r="AE1303" s="198"/>
      <c r="AF1303" s="198"/>
      <c r="AG1303" s="216"/>
      <c r="AH1303" s="199"/>
      <c r="AI1303" s="197"/>
      <c r="AJ1303" s="197"/>
      <c r="AK1303" s="113"/>
      <c r="AL1303" s="113"/>
      <c r="AM1303" s="113"/>
      <c r="AN1303" s="2">
        <f t="shared" si="283"/>
        <v>0</v>
      </c>
      <c r="AO1303" s="2">
        <f t="shared" si="284"/>
        <v>0</v>
      </c>
      <c r="AP1303" s="2">
        <f>IF(AA1303='User Input'!$C$1,1,0)</f>
        <v>0</v>
      </c>
      <c r="AQ1303" s="2">
        <f t="shared" si="272"/>
        <v>0</v>
      </c>
      <c r="AR1303" s="2">
        <f t="shared" si="273"/>
        <v>0</v>
      </c>
      <c r="AS1303" s="2">
        <f t="shared" si="274"/>
        <v>0</v>
      </c>
      <c r="AT1303" s="2">
        <f t="shared" si="275"/>
        <v>0</v>
      </c>
      <c r="AU1303" s="9">
        <f t="shared" si="276"/>
        <v>0</v>
      </c>
    </row>
    <row r="1304" spans="1:47" s="202" customFormat="1">
      <c r="A1304" s="274"/>
      <c r="B1304" s="274"/>
      <c r="C1304" s="212"/>
      <c r="D1304" s="212"/>
      <c r="E1304" s="213"/>
      <c r="F1304" s="212"/>
      <c r="G1304" s="212"/>
      <c r="H1304" s="212"/>
      <c r="I1304" s="212"/>
      <c r="J1304" s="118"/>
      <c r="K1304" s="114"/>
      <c r="L1304" s="114"/>
      <c r="M1304" s="114"/>
      <c r="N1304" s="114"/>
      <c r="O1304" s="114"/>
      <c r="P1304" s="214"/>
      <c r="Q1304" s="2">
        <f t="shared" si="277"/>
        <v>0</v>
      </c>
      <c r="R1304" s="2">
        <f>IF(D1304='User Input'!$C$1,1,0)</f>
        <v>0</v>
      </c>
      <c r="S1304" s="2">
        <f t="shared" si="281"/>
        <v>0</v>
      </c>
      <c r="T1304" s="2">
        <f t="shared" si="282"/>
        <v>0</v>
      </c>
      <c r="U1304" s="2">
        <f t="shared" si="278"/>
        <v>0</v>
      </c>
      <c r="V1304" s="2">
        <f t="shared" si="279"/>
        <v>0</v>
      </c>
      <c r="W1304" s="9">
        <f t="shared" si="280"/>
        <v>0</v>
      </c>
      <c r="X1304" s="221"/>
      <c r="Y1304" s="276"/>
      <c r="Z1304" s="207"/>
      <c r="AA1304" s="203"/>
      <c r="AB1304" s="206"/>
      <c r="AC1304" s="198"/>
      <c r="AD1304" s="198"/>
      <c r="AE1304" s="198"/>
      <c r="AF1304" s="198"/>
      <c r="AG1304" s="216"/>
      <c r="AH1304" s="199"/>
      <c r="AI1304" s="197"/>
      <c r="AJ1304" s="197"/>
      <c r="AK1304" s="113"/>
      <c r="AL1304" s="113"/>
      <c r="AM1304" s="113"/>
      <c r="AN1304" s="2">
        <f t="shared" si="283"/>
        <v>0</v>
      </c>
      <c r="AO1304" s="2">
        <f t="shared" si="284"/>
        <v>0</v>
      </c>
      <c r="AP1304" s="2">
        <f>IF(AA1304='User Input'!$C$1,1,0)</f>
        <v>0</v>
      </c>
      <c r="AQ1304" s="2">
        <f t="shared" si="272"/>
        <v>0</v>
      </c>
      <c r="AR1304" s="2">
        <f t="shared" si="273"/>
        <v>0</v>
      </c>
      <c r="AS1304" s="2">
        <f t="shared" si="274"/>
        <v>0</v>
      </c>
      <c r="AT1304" s="2">
        <f t="shared" si="275"/>
        <v>0</v>
      </c>
      <c r="AU1304" s="9">
        <f t="shared" si="276"/>
        <v>0</v>
      </c>
    </row>
    <row r="1305" spans="1:47" s="202" customFormat="1">
      <c r="A1305" s="274"/>
      <c r="B1305" s="274"/>
      <c r="C1305" s="212"/>
      <c r="D1305" s="212"/>
      <c r="E1305" s="213"/>
      <c r="F1305" s="212"/>
      <c r="G1305" s="212"/>
      <c r="H1305" s="212"/>
      <c r="I1305" s="212"/>
      <c r="J1305" s="118"/>
      <c r="K1305" s="114"/>
      <c r="L1305" s="114"/>
      <c r="M1305" s="114"/>
      <c r="N1305" s="114"/>
      <c r="O1305" s="114"/>
      <c r="P1305" s="214"/>
      <c r="Q1305" s="2">
        <f t="shared" si="277"/>
        <v>0</v>
      </c>
      <c r="R1305" s="2">
        <f>IF(D1305='User Input'!$C$1,1,0)</f>
        <v>0</v>
      </c>
      <c r="S1305" s="2">
        <f t="shared" si="281"/>
        <v>0</v>
      </c>
      <c r="T1305" s="2">
        <f t="shared" si="282"/>
        <v>0</v>
      </c>
      <c r="U1305" s="2">
        <f t="shared" si="278"/>
        <v>0</v>
      </c>
      <c r="V1305" s="2">
        <f t="shared" si="279"/>
        <v>0</v>
      </c>
      <c r="W1305" s="9">
        <f t="shared" si="280"/>
        <v>0</v>
      </c>
      <c r="X1305" s="221"/>
      <c r="Y1305" s="276"/>
      <c r="Z1305" s="207"/>
      <c r="AA1305" s="203"/>
      <c r="AB1305" s="206"/>
      <c r="AC1305" s="198"/>
      <c r="AD1305" s="198"/>
      <c r="AE1305" s="198"/>
      <c r="AF1305" s="198"/>
      <c r="AG1305" s="216"/>
      <c r="AH1305" s="199"/>
      <c r="AI1305" s="197"/>
      <c r="AJ1305" s="197"/>
      <c r="AK1305" s="113"/>
      <c r="AL1305" s="113"/>
      <c r="AM1305" s="113"/>
      <c r="AN1305" s="2">
        <f t="shared" si="283"/>
        <v>0</v>
      </c>
      <c r="AO1305" s="2">
        <f t="shared" si="284"/>
        <v>0</v>
      </c>
      <c r="AP1305" s="2">
        <f>IF(AA1305='User Input'!$C$1,1,0)</f>
        <v>0</v>
      </c>
      <c r="AQ1305" s="2">
        <f t="shared" si="272"/>
        <v>0</v>
      </c>
      <c r="AR1305" s="2">
        <f t="shared" si="273"/>
        <v>0</v>
      </c>
      <c r="AS1305" s="2">
        <f t="shared" si="274"/>
        <v>0</v>
      </c>
      <c r="AT1305" s="2">
        <f t="shared" si="275"/>
        <v>0</v>
      </c>
      <c r="AU1305" s="9">
        <f t="shared" si="276"/>
        <v>0</v>
      </c>
    </row>
    <row r="1306" spans="1:47" s="202" customFormat="1">
      <c r="A1306" s="274"/>
      <c r="B1306" s="274"/>
      <c r="C1306" s="212"/>
      <c r="D1306" s="212"/>
      <c r="E1306" s="213"/>
      <c r="F1306" s="212"/>
      <c r="G1306" s="212"/>
      <c r="H1306" s="212"/>
      <c r="I1306" s="212"/>
      <c r="J1306" s="118"/>
      <c r="K1306" s="114"/>
      <c r="L1306" s="114"/>
      <c r="M1306" s="114"/>
      <c r="N1306" s="114"/>
      <c r="O1306" s="114"/>
      <c r="P1306" s="214"/>
      <c r="Q1306" s="2">
        <f t="shared" si="277"/>
        <v>0</v>
      </c>
      <c r="R1306" s="2">
        <f>IF(D1306='User Input'!$C$1,1,0)</f>
        <v>0</v>
      </c>
      <c r="S1306" s="2">
        <f t="shared" si="281"/>
        <v>0</v>
      </c>
      <c r="T1306" s="2">
        <f t="shared" si="282"/>
        <v>0</v>
      </c>
      <c r="U1306" s="2">
        <f t="shared" si="278"/>
        <v>0</v>
      </c>
      <c r="V1306" s="2">
        <f t="shared" si="279"/>
        <v>0</v>
      </c>
      <c r="W1306" s="9">
        <f t="shared" si="280"/>
        <v>0</v>
      </c>
      <c r="X1306" s="221"/>
      <c r="Y1306" s="276"/>
      <c r="Z1306" s="207"/>
      <c r="AA1306" s="203"/>
      <c r="AB1306" s="206"/>
      <c r="AC1306" s="198"/>
      <c r="AD1306" s="198"/>
      <c r="AE1306" s="198"/>
      <c r="AF1306" s="198"/>
      <c r="AG1306" s="216"/>
      <c r="AH1306" s="199"/>
      <c r="AI1306" s="197"/>
      <c r="AJ1306" s="197"/>
      <c r="AK1306" s="113"/>
      <c r="AL1306" s="113"/>
      <c r="AM1306" s="113"/>
      <c r="AN1306" s="2">
        <f t="shared" si="283"/>
        <v>0</v>
      </c>
      <c r="AO1306" s="2">
        <f t="shared" si="284"/>
        <v>0</v>
      </c>
      <c r="AP1306" s="2">
        <f>IF(AA1306='User Input'!$C$1,1,0)</f>
        <v>0</v>
      </c>
      <c r="AQ1306" s="2">
        <f t="shared" si="272"/>
        <v>0</v>
      </c>
      <c r="AR1306" s="2">
        <f t="shared" si="273"/>
        <v>0</v>
      </c>
      <c r="AS1306" s="2">
        <f t="shared" si="274"/>
        <v>0</v>
      </c>
      <c r="AT1306" s="2">
        <f t="shared" si="275"/>
        <v>0</v>
      </c>
      <c r="AU1306" s="9">
        <f t="shared" si="276"/>
        <v>0</v>
      </c>
    </row>
    <row r="1307" spans="1:47" s="202" customFormat="1">
      <c r="A1307" s="274"/>
      <c r="B1307" s="274"/>
      <c r="C1307" s="212"/>
      <c r="D1307" s="212"/>
      <c r="E1307" s="213"/>
      <c r="F1307" s="212"/>
      <c r="G1307" s="212"/>
      <c r="H1307" s="212"/>
      <c r="I1307" s="212"/>
      <c r="J1307" s="118"/>
      <c r="K1307" s="114"/>
      <c r="L1307" s="114"/>
      <c r="M1307" s="114"/>
      <c r="N1307" s="114"/>
      <c r="O1307" s="114"/>
      <c r="P1307" s="214"/>
      <c r="Q1307" s="2">
        <f t="shared" si="277"/>
        <v>0</v>
      </c>
      <c r="R1307" s="2">
        <f>IF(D1307='User Input'!$C$1,1,0)</f>
        <v>0</v>
      </c>
      <c r="S1307" s="2">
        <f t="shared" si="281"/>
        <v>0</v>
      </c>
      <c r="T1307" s="2">
        <f t="shared" si="282"/>
        <v>0</v>
      </c>
      <c r="U1307" s="2">
        <f t="shared" si="278"/>
        <v>0</v>
      </c>
      <c r="V1307" s="2">
        <f t="shared" si="279"/>
        <v>0</v>
      </c>
      <c r="W1307" s="9">
        <f t="shared" si="280"/>
        <v>0</v>
      </c>
      <c r="X1307" s="221"/>
      <c r="Y1307" s="276"/>
      <c r="Z1307" s="207"/>
      <c r="AA1307" s="203"/>
      <c r="AB1307" s="206"/>
      <c r="AC1307" s="198"/>
      <c r="AD1307" s="198"/>
      <c r="AE1307" s="198"/>
      <c r="AF1307" s="198"/>
      <c r="AG1307" s="216"/>
      <c r="AH1307" s="199"/>
      <c r="AI1307" s="197"/>
      <c r="AJ1307" s="197"/>
      <c r="AK1307" s="113"/>
      <c r="AL1307" s="113"/>
      <c r="AM1307" s="113"/>
      <c r="AN1307" s="2">
        <f t="shared" si="283"/>
        <v>0</v>
      </c>
      <c r="AO1307" s="2">
        <f t="shared" si="284"/>
        <v>0</v>
      </c>
      <c r="AP1307" s="2">
        <f>IF(AA1307='User Input'!$C$1,1,0)</f>
        <v>0</v>
      </c>
      <c r="AQ1307" s="2">
        <f t="shared" si="272"/>
        <v>0</v>
      </c>
      <c r="AR1307" s="2">
        <f t="shared" si="273"/>
        <v>0</v>
      </c>
      <c r="AS1307" s="2">
        <f t="shared" si="274"/>
        <v>0</v>
      </c>
      <c r="AT1307" s="2">
        <f t="shared" si="275"/>
        <v>0</v>
      </c>
      <c r="AU1307" s="9">
        <f t="shared" si="276"/>
        <v>0</v>
      </c>
    </row>
    <row r="1308" spans="1:47" s="202" customFormat="1">
      <c r="A1308" s="274"/>
      <c r="B1308" s="274"/>
      <c r="C1308" s="212"/>
      <c r="D1308" s="212"/>
      <c r="E1308" s="213"/>
      <c r="F1308" s="212"/>
      <c r="G1308" s="212"/>
      <c r="H1308" s="212"/>
      <c r="I1308" s="212"/>
      <c r="J1308" s="118"/>
      <c r="K1308" s="114"/>
      <c r="L1308" s="114"/>
      <c r="M1308" s="114"/>
      <c r="N1308" s="114"/>
      <c r="O1308" s="114"/>
      <c r="P1308" s="214"/>
      <c r="Q1308" s="2">
        <f t="shared" si="277"/>
        <v>0</v>
      </c>
      <c r="R1308" s="2">
        <f>IF(D1308='User Input'!$C$1,1,0)</f>
        <v>0</v>
      </c>
      <c r="S1308" s="2">
        <f t="shared" si="281"/>
        <v>0</v>
      </c>
      <c r="T1308" s="2">
        <f t="shared" si="282"/>
        <v>0</v>
      </c>
      <c r="U1308" s="2">
        <f t="shared" si="278"/>
        <v>0</v>
      </c>
      <c r="V1308" s="2">
        <f t="shared" si="279"/>
        <v>0</v>
      </c>
      <c r="W1308" s="9">
        <f t="shared" si="280"/>
        <v>0</v>
      </c>
      <c r="X1308" s="221"/>
      <c r="Y1308" s="276"/>
      <c r="Z1308" s="207"/>
      <c r="AA1308" s="203"/>
      <c r="AB1308" s="206"/>
      <c r="AC1308" s="198"/>
      <c r="AD1308" s="198"/>
      <c r="AE1308" s="198"/>
      <c r="AF1308" s="198"/>
      <c r="AG1308" s="216"/>
      <c r="AH1308" s="199"/>
      <c r="AI1308" s="197"/>
      <c r="AJ1308" s="197"/>
      <c r="AK1308" s="113"/>
      <c r="AL1308" s="113"/>
      <c r="AM1308" s="113"/>
      <c r="AN1308" s="2">
        <f t="shared" si="283"/>
        <v>0</v>
      </c>
      <c r="AO1308" s="2">
        <f t="shared" si="284"/>
        <v>0</v>
      </c>
      <c r="AP1308" s="2">
        <f>IF(AA1308='User Input'!$C$1,1,0)</f>
        <v>0</v>
      </c>
      <c r="AQ1308" s="2">
        <f t="shared" si="272"/>
        <v>0</v>
      </c>
      <c r="AR1308" s="2">
        <f t="shared" si="273"/>
        <v>0</v>
      </c>
      <c r="AS1308" s="2">
        <f t="shared" si="274"/>
        <v>0</v>
      </c>
      <c r="AT1308" s="2">
        <f t="shared" si="275"/>
        <v>0</v>
      </c>
      <c r="AU1308" s="9">
        <f t="shared" si="276"/>
        <v>0</v>
      </c>
    </row>
    <row r="1309" spans="1:47" s="202" customFormat="1">
      <c r="A1309" s="274"/>
      <c r="B1309" s="274"/>
      <c r="C1309" s="212"/>
      <c r="D1309" s="212"/>
      <c r="E1309" s="213"/>
      <c r="F1309" s="212"/>
      <c r="G1309" s="212"/>
      <c r="H1309" s="212"/>
      <c r="I1309" s="212"/>
      <c r="J1309" s="118"/>
      <c r="K1309" s="114"/>
      <c r="L1309" s="114"/>
      <c r="M1309" s="114"/>
      <c r="N1309" s="114"/>
      <c r="O1309" s="114"/>
      <c r="P1309" s="214"/>
      <c r="Q1309" s="2">
        <f t="shared" si="277"/>
        <v>0</v>
      </c>
      <c r="R1309" s="2">
        <f>IF(D1309='User Input'!$C$1,1,0)</f>
        <v>0</v>
      </c>
      <c r="S1309" s="2">
        <f t="shared" si="281"/>
        <v>0</v>
      </c>
      <c r="T1309" s="2">
        <f t="shared" si="282"/>
        <v>0</v>
      </c>
      <c r="U1309" s="2">
        <f t="shared" si="278"/>
        <v>0</v>
      </c>
      <c r="V1309" s="2">
        <f t="shared" si="279"/>
        <v>0</v>
      </c>
      <c r="W1309" s="9">
        <f t="shared" si="280"/>
        <v>0</v>
      </c>
      <c r="X1309" s="221"/>
      <c r="Y1309" s="276"/>
      <c r="Z1309" s="207"/>
      <c r="AA1309" s="203"/>
      <c r="AB1309" s="206"/>
      <c r="AC1309" s="198"/>
      <c r="AD1309" s="198"/>
      <c r="AE1309" s="198"/>
      <c r="AF1309" s="198"/>
      <c r="AG1309" s="216"/>
      <c r="AH1309" s="199"/>
      <c r="AI1309" s="197"/>
      <c r="AJ1309" s="197"/>
      <c r="AK1309" s="113"/>
      <c r="AL1309" s="113"/>
      <c r="AM1309" s="113"/>
      <c r="AN1309" s="2">
        <f t="shared" si="283"/>
        <v>0</v>
      </c>
      <c r="AO1309" s="2">
        <f t="shared" si="284"/>
        <v>0</v>
      </c>
      <c r="AP1309" s="2">
        <f>IF(AA1309='User Input'!$C$1,1,0)</f>
        <v>0</v>
      </c>
      <c r="AQ1309" s="2">
        <f t="shared" si="272"/>
        <v>0</v>
      </c>
      <c r="AR1309" s="2">
        <f t="shared" si="273"/>
        <v>0</v>
      </c>
      <c r="AS1309" s="2">
        <f t="shared" si="274"/>
        <v>0</v>
      </c>
      <c r="AT1309" s="2">
        <f t="shared" si="275"/>
        <v>0</v>
      </c>
      <c r="AU1309" s="9">
        <f t="shared" si="276"/>
        <v>0</v>
      </c>
    </row>
    <row r="1310" spans="1:47" s="202" customFormat="1">
      <c r="A1310" s="274"/>
      <c r="B1310" s="274"/>
      <c r="C1310" s="212"/>
      <c r="D1310" s="212"/>
      <c r="E1310" s="213"/>
      <c r="F1310" s="212"/>
      <c r="G1310" s="212"/>
      <c r="H1310" s="212"/>
      <c r="I1310" s="212"/>
      <c r="J1310" s="118"/>
      <c r="K1310" s="114"/>
      <c r="L1310" s="114"/>
      <c r="M1310" s="114"/>
      <c r="N1310" s="114"/>
      <c r="O1310" s="114"/>
      <c r="P1310" s="214"/>
      <c r="Q1310" s="2">
        <f t="shared" si="277"/>
        <v>0</v>
      </c>
      <c r="R1310" s="2">
        <f>IF(D1310='User Input'!$C$1,1,0)</f>
        <v>0</v>
      </c>
      <c r="S1310" s="2">
        <f t="shared" si="281"/>
        <v>0</v>
      </c>
      <c r="T1310" s="2">
        <f t="shared" si="282"/>
        <v>0</v>
      </c>
      <c r="U1310" s="2">
        <f t="shared" si="278"/>
        <v>0</v>
      </c>
      <c r="V1310" s="2">
        <f t="shared" si="279"/>
        <v>0</v>
      </c>
      <c r="W1310" s="9">
        <f t="shared" si="280"/>
        <v>0</v>
      </c>
      <c r="X1310" s="221"/>
      <c r="Y1310" s="276"/>
      <c r="Z1310" s="207"/>
      <c r="AA1310" s="203"/>
      <c r="AB1310" s="206"/>
      <c r="AC1310" s="198"/>
      <c r="AD1310" s="198"/>
      <c r="AE1310" s="198"/>
      <c r="AF1310" s="198"/>
      <c r="AG1310" s="216"/>
      <c r="AH1310" s="199"/>
      <c r="AI1310" s="197"/>
      <c r="AJ1310" s="197"/>
      <c r="AK1310" s="113"/>
      <c r="AL1310" s="113"/>
      <c r="AM1310" s="113"/>
      <c r="AN1310" s="2">
        <f t="shared" si="283"/>
        <v>0</v>
      </c>
      <c r="AO1310" s="2">
        <f t="shared" si="284"/>
        <v>0</v>
      </c>
      <c r="AP1310" s="2">
        <f>IF(AA1310='User Input'!$C$1,1,0)</f>
        <v>0</v>
      </c>
      <c r="AQ1310" s="2">
        <f t="shared" si="272"/>
        <v>0</v>
      </c>
      <c r="AR1310" s="2">
        <f t="shared" si="273"/>
        <v>0</v>
      </c>
      <c r="AS1310" s="2">
        <f t="shared" si="274"/>
        <v>0</v>
      </c>
      <c r="AT1310" s="2">
        <f t="shared" si="275"/>
        <v>0</v>
      </c>
      <c r="AU1310" s="9">
        <f t="shared" si="276"/>
        <v>0</v>
      </c>
    </row>
    <row r="1311" spans="1:47" s="202" customFormat="1">
      <c r="A1311" s="274"/>
      <c r="B1311" s="274"/>
      <c r="C1311" s="212"/>
      <c r="D1311" s="212"/>
      <c r="E1311" s="213"/>
      <c r="F1311" s="212"/>
      <c r="G1311" s="212"/>
      <c r="H1311" s="212"/>
      <c r="I1311" s="212"/>
      <c r="J1311" s="118"/>
      <c r="K1311" s="114"/>
      <c r="L1311" s="114"/>
      <c r="M1311" s="114"/>
      <c r="N1311" s="114"/>
      <c r="O1311" s="114"/>
      <c r="P1311" s="214"/>
      <c r="Q1311" s="2">
        <f t="shared" si="277"/>
        <v>0</v>
      </c>
      <c r="R1311" s="2">
        <f>IF(D1311='User Input'!$C$1,1,0)</f>
        <v>0</v>
      </c>
      <c r="S1311" s="2">
        <f t="shared" si="281"/>
        <v>0</v>
      </c>
      <c r="T1311" s="2">
        <f t="shared" si="282"/>
        <v>0</v>
      </c>
      <c r="U1311" s="2">
        <f t="shared" si="278"/>
        <v>0</v>
      </c>
      <c r="V1311" s="2">
        <f t="shared" si="279"/>
        <v>0</v>
      </c>
      <c r="W1311" s="9">
        <f t="shared" si="280"/>
        <v>0</v>
      </c>
      <c r="X1311" s="221"/>
      <c r="Y1311" s="276"/>
      <c r="Z1311" s="207"/>
      <c r="AA1311" s="203"/>
      <c r="AB1311" s="206"/>
      <c r="AC1311" s="198"/>
      <c r="AD1311" s="198"/>
      <c r="AE1311" s="198"/>
      <c r="AF1311" s="198"/>
      <c r="AG1311" s="216"/>
      <c r="AH1311" s="199"/>
      <c r="AI1311" s="197"/>
      <c r="AJ1311" s="197"/>
      <c r="AK1311" s="113"/>
      <c r="AL1311" s="113"/>
      <c r="AM1311" s="113"/>
      <c r="AN1311" s="2">
        <f t="shared" si="283"/>
        <v>0</v>
      </c>
      <c r="AO1311" s="2">
        <f t="shared" si="284"/>
        <v>0</v>
      </c>
      <c r="AP1311" s="2">
        <f>IF(AA1311='User Input'!$C$1,1,0)</f>
        <v>0</v>
      </c>
      <c r="AQ1311" s="2">
        <f t="shared" si="272"/>
        <v>0</v>
      </c>
      <c r="AR1311" s="2">
        <f t="shared" si="273"/>
        <v>0</v>
      </c>
      <c r="AS1311" s="2">
        <f t="shared" si="274"/>
        <v>0</v>
      </c>
      <c r="AT1311" s="2">
        <f t="shared" si="275"/>
        <v>0</v>
      </c>
      <c r="AU1311" s="9">
        <f t="shared" si="276"/>
        <v>0</v>
      </c>
    </row>
    <row r="1312" spans="1:47" s="202" customFormat="1">
      <c r="A1312" s="274"/>
      <c r="B1312" s="274"/>
      <c r="C1312" s="212"/>
      <c r="D1312" s="212"/>
      <c r="E1312" s="213"/>
      <c r="F1312" s="212"/>
      <c r="G1312" s="212"/>
      <c r="H1312" s="212"/>
      <c r="I1312" s="212"/>
      <c r="J1312" s="118"/>
      <c r="K1312" s="114"/>
      <c r="L1312" s="114"/>
      <c r="M1312" s="114"/>
      <c r="N1312" s="114"/>
      <c r="O1312" s="114"/>
      <c r="P1312" s="214"/>
      <c r="Q1312" s="2">
        <f t="shared" si="277"/>
        <v>0</v>
      </c>
      <c r="R1312" s="2">
        <f>IF(D1312='User Input'!$C$1,1,0)</f>
        <v>0</v>
      </c>
      <c r="S1312" s="2">
        <f t="shared" si="281"/>
        <v>0</v>
      </c>
      <c r="T1312" s="2">
        <f t="shared" si="282"/>
        <v>0</v>
      </c>
      <c r="U1312" s="2">
        <f t="shared" si="278"/>
        <v>0</v>
      </c>
      <c r="V1312" s="2">
        <f t="shared" si="279"/>
        <v>0</v>
      </c>
      <c r="W1312" s="9">
        <f t="shared" si="280"/>
        <v>0</v>
      </c>
      <c r="X1312" s="221"/>
      <c r="Y1312" s="276"/>
      <c r="Z1312" s="207"/>
      <c r="AA1312" s="203"/>
      <c r="AB1312" s="206"/>
      <c r="AC1312" s="198"/>
      <c r="AD1312" s="198"/>
      <c r="AE1312" s="198"/>
      <c r="AF1312" s="198"/>
      <c r="AG1312" s="216"/>
      <c r="AH1312" s="199"/>
      <c r="AI1312" s="197"/>
      <c r="AJ1312" s="197"/>
      <c r="AK1312" s="113"/>
      <c r="AL1312" s="113"/>
      <c r="AM1312" s="113"/>
      <c r="AN1312" s="2">
        <f t="shared" si="283"/>
        <v>0</v>
      </c>
      <c r="AO1312" s="2">
        <f t="shared" si="284"/>
        <v>0</v>
      </c>
      <c r="AP1312" s="2">
        <f>IF(AA1312='User Input'!$C$1,1,0)</f>
        <v>0</v>
      </c>
      <c r="AQ1312" s="2">
        <f t="shared" si="272"/>
        <v>0</v>
      </c>
      <c r="AR1312" s="2">
        <f t="shared" si="273"/>
        <v>0</v>
      </c>
      <c r="AS1312" s="2">
        <f t="shared" si="274"/>
        <v>0</v>
      </c>
      <c r="AT1312" s="2">
        <f t="shared" si="275"/>
        <v>0</v>
      </c>
      <c r="AU1312" s="9">
        <f t="shared" si="276"/>
        <v>0</v>
      </c>
    </row>
    <row r="1313" spans="1:47" s="202" customFormat="1">
      <c r="A1313" s="274"/>
      <c r="B1313" s="274"/>
      <c r="C1313" s="212"/>
      <c r="D1313" s="212"/>
      <c r="E1313" s="213"/>
      <c r="F1313" s="212"/>
      <c r="G1313" s="212"/>
      <c r="H1313" s="212"/>
      <c r="I1313" s="212"/>
      <c r="J1313" s="118"/>
      <c r="K1313" s="114"/>
      <c r="L1313" s="114"/>
      <c r="M1313" s="114"/>
      <c r="N1313" s="114"/>
      <c r="O1313" s="114"/>
      <c r="P1313" s="214"/>
      <c r="Q1313" s="2">
        <f t="shared" si="277"/>
        <v>0</v>
      </c>
      <c r="R1313" s="2">
        <f>IF(D1313='User Input'!$C$1,1,0)</f>
        <v>0</v>
      </c>
      <c r="S1313" s="2">
        <f t="shared" si="281"/>
        <v>0</v>
      </c>
      <c r="T1313" s="2">
        <f t="shared" si="282"/>
        <v>0</v>
      </c>
      <c r="U1313" s="2">
        <f t="shared" si="278"/>
        <v>0</v>
      </c>
      <c r="V1313" s="2">
        <f t="shared" si="279"/>
        <v>0</v>
      </c>
      <c r="W1313" s="9">
        <f t="shared" si="280"/>
        <v>0</v>
      </c>
      <c r="X1313" s="221"/>
      <c r="Y1313" s="276"/>
      <c r="Z1313" s="207"/>
      <c r="AA1313" s="203"/>
      <c r="AB1313" s="206"/>
      <c r="AC1313" s="198"/>
      <c r="AD1313" s="198"/>
      <c r="AE1313" s="198"/>
      <c r="AF1313" s="198"/>
      <c r="AG1313" s="216"/>
      <c r="AH1313" s="199"/>
      <c r="AI1313" s="197"/>
      <c r="AJ1313" s="197"/>
      <c r="AK1313" s="113"/>
      <c r="AL1313" s="113"/>
      <c r="AM1313" s="113"/>
      <c r="AN1313" s="2">
        <f t="shared" si="283"/>
        <v>0</v>
      </c>
      <c r="AO1313" s="2">
        <f t="shared" si="284"/>
        <v>0</v>
      </c>
      <c r="AP1313" s="2">
        <f>IF(AA1313='User Input'!$C$1,1,0)</f>
        <v>0</v>
      </c>
      <c r="AQ1313" s="2">
        <f t="shared" si="272"/>
        <v>0</v>
      </c>
      <c r="AR1313" s="2">
        <f t="shared" si="273"/>
        <v>0</v>
      </c>
      <c r="AS1313" s="2">
        <f t="shared" si="274"/>
        <v>0</v>
      </c>
      <c r="AT1313" s="2">
        <f t="shared" si="275"/>
        <v>0</v>
      </c>
      <c r="AU1313" s="9">
        <f t="shared" si="276"/>
        <v>0</v>
      </c>
    </row>
    <row r="1314" spans="1:47" s="202" customFormat="1">
      <c r="A1314" s="274"/>
      <c r="B1314" s="274"/>
      <c r="C1314" s="212"/>
      <c r="D1314" s="212"/>
      <c r="E1314" s="213"/>
      <c r="F1314" s="212"/>
      <c r="G1314" s="212"/>
      <c r="H1314" s="212"/>
      <c r="I1314" s="212"/>
      <c r="J1314" s="118"/>
      <c r="K1314" s="114"/>
      <c r="L1314" s="114"/>
      <c r="M1314" s="114"/>
      <c r="N1314" s="114"/>
      <c r="O1314" s="114"/>
      <c r="P1314" s="214"/>
      <c r="Q1314" s="2">
        <f t="shared" si="277"/>
        <v>0</v>
      </c>
      <c r="R1314" s="2">
        <f>IF(D1314='User Input'!$C$1,1,0)</f>
        <v>0</v>
      </c>
      <c r="S1314" s="2">
        <f t="shared" si="281"/>
        <v>0</v>
      </c>
      <c r="T1314" s="2">
        <f t="shared" si="282"/>
        <v>0</v>
      </c>
      <c r="U1314" s="2">
        <f t="shared" si="278"/>
        <v>0</v>
      </c>
      <c r="V1314" s="2">
        <f t="shared" si="279"/>
        <v>0</v>
      </c>
      <c r="W1314" s="9">
        <f t="shared" si="280"/>
        <v>0</v>
      </c>
      <c r="X1314" s="221"/>
      <c r="Y1314" s="276"/>
      <c r="Z1314" s="207"/>
      <c r="AA1314" s="203"/>
      <c r="AB1314" s="206"/>
      <c r="AC1314" s="198"/>
      <c r="AD1314" s="198"/>
      <c r="AE1314" s="198"/>
      <c r="AF1314" s="198"/>
      <c r="AG1314" s="216"/>
      <c r="AH1314" s="199"/>
      <c r="AI1314" s="197"/>
      <c r="AJ1314" s="197"/>
      <c r="AK1314" s="113"/>
      <c r="AL1314" s="113"/>
      <c r="AM1314" s="113"/>
      <c r="AN1314" s="2">
        <f t="shared" si="283"/>
        <v>0</v>
      </c>
      <c r="AO1314" s="2">
        <f t="shared" si="284"/>
        <v>0</v>
      </c>
      <c r="AP1314" s="2">
        <f>IF(AA1314='User Input'!$C$1,1,0)</f>
        <v>0</v>
      </c>
      <c r="AQ1314" s="2">
        <f t="shared" si="272"/>
        <v>0</v>
      </c>
      <c r="AR1314" s="2">
        <f t="shared" si="273"/>
        <v>0</v>
      </c>
      <c r="AS1314" s="2">
        <f t="shared" si="274"/>
        <v>0</v>
      </c>
      <c r="AT1314" s="2">
        <f t="shared" si="275"/>
        <v>0</v>
      </c>
      <c r="AU1314" s="9">
        <f t="shared" si="276"/>
        <v>0</v>
      </c>
    </row>
    <row r="1315" spans="1:47" s="202" customFormat="1">
      <c r="A1315" s="274"/>
      <c r="B1315" s="274"/>
      <c r="C1315" s="212"/>
      <c r="D1315" s="212"/>
      <c r="E1315" s="213"/>
      <c r="F1315" s="212"/>
      <c r="G1315" s="212"/>
      <c r="H1315" s="212"/>
      <c r="I1315" s="212"/>
      <c r="J1315" s="118"/>
      <c r="K1315" s="114"/>
      <c r="L1315" s="114"/>
      <c r="M1315" s="114"/>
      <c r="N1315" s="114"/>
      <c r="O1315" s="114"/>
      <c r="P1315" s="214"/>
      <c r="Q1315" s="2">
        <f t="shared" si="277"/>
        <v>0</v>
      </c>
      <c r="R1315" s="2">
        <f>IF(D1315='User Input'!$C$1,1,0)</f>
        <v>0</v>
      </c>
      <c r="S1315" s="2">
        <f t="shared" si="281"/>
        <v>0</v>
      </c>
      <c r="T1315" s="2">
        <f t="shared" si="282"/>
        <v>0</v>
      </c>
      <c r="U1315" s="2">
        <f t="shared" si="278"/>
        <v>0</v>
      </c>
      <c r="V1315" s="2">
        <f t="shared" si="279"/>
        <v>0</v>
      </c>
      <c r="W1315" s="9">
        <f t="shared" si="280"/>
        <v>0</v>
      </c>
      <c r="X1315" s="221"/>
      <c r="Y1315" s="276"/>
      <c r="Z1315" s="207"/>
      <c r="AA1315" s="203"/>
      <c r="AB1315" s="206"/>
      <c r="AC1315" s="198"/>
      <c r="AD1315" s="198"/>
      <c r="AE1315" s="198"/>
      <c r="AF1315" s="198"/>
      <c r="AG1315" s="216"/>
      <c r="AH1315" s="199"/>
      <c r="AI1315" s="197"/>
      <c r="AJ1315" s="197"/>
      <c r="AK1315" s="113"/>
      <c r="AL1315" s="113"/>
      <c r="AM1315" s="113"/>
      <c r="AN1315" s="2">
        <f t="shared" si="283"/>
        <v>0</v>
      </c>
      <c r="AO1315" s="2">
        <f t="shared" si="284"/>
        <v>0</v>
      </c>
      <c r="AP1315" s="2">
        <f>IF(AA1315='User Input'!$C$1,1,0)</f>
        <v>0</v>
      </c>
      <c r="AQ1315" s="2">
        <f t="shared" si="272"/>
        <v>0</v>
      </c>
      <c r="AR1315" s="2">
        <f t="shared" si="273"/>
        <v>0</v>
      </c>
      <c r="AS1315" s="2">
        <f t="shared" si="274"/>
        <v>0</v>
      </c>
      <c r="AT1315" s="2">
        <f t="shared" si="275"/>
        <v>0</v>
      </c>
      <c r="AU1315" s="9">
        <f t="shared" si="276"/>
        <v>0</v>
      </c>
    </row>
    <row r="1316" spans="1:47" s="202" customFormat="1">
      <c r="A1316" s="274"/>
      <c r="B1316" s="274"/>
      <c r="C1316" s="212"/>
      <c r="D1316" s="212"/>
      <c r="E1316" s="213"/>
      <c r="F1316" s="212"/>
      <c r="G1316" s="212"/>
      <c r="H1316" s="212"/>
      <c r="I1316" s="212"/>
      <c r="J1316" s="118"/>
      <c r="K1316" s="114"/>
      <c r="L1316" s="114"/>
      <c r="M1316" s="114"/>
      <c r="N1316" s="114"/>
      <c r="O1316" s="114"/>
      <c r="P1316" s="214"/>
      <c r="Q1316" s="2">
        <f t="shared" si="277"/>
        <v>0</v>
      </c>
      <c r="R1316" s="2">
        <f>IF(D1316='User Input'!$C$1,1,0)</f>
        <v>0</v>
      </c>
      <c r="S1316" s="2">
        <f t="shared" si="281"/>
        <v>0</v>
      </c>
      <c r="T1316" s="2">
        <f t="shared" si="282"/>
        <v>0</v>
      </c>
      <c r="U1316" s="2">
        <f t="shared" si="278"/>
        <v>0</v>
      </c>
      <c r="V1316" s="2">
        <f t="shared" si="279"/>
        <v>0</v>
      </c>
      <c r="W1316" s="9">
        <f t="shared" si="280"/>
        <v>0</v>
      </c>
      <c r="X1316" s="221"/>
      <c r="Y1316" s="276"/>
      <c r="Z1316" s="207"/>
      <c r="AA1316" s="203"/>
      <c r="AB1316" s="206"/>
      <c r="AC1316" s="198"/>
      <c r="AD1316" s="198"/>
      <c r="AE1316" s="198"/>
      <c r="AF1316" s="198"/>
      <c r="AG1316" s="216"/>
      <c r="AH1316" s="199"/>
      <c r="AI1316" s="197"/>
      <c r="AJ1316" s="197"/>
      <c r="AK1316" s="113"/>
      <c r="AL1316" s="113"/>
      <c r="AM1316" s="113"/>
      <c r="AN1316" s="2">
        <f t="shared" si="283"/>
        <v>0</v>
      </c>
      <c r="AO1316" s="2">
        <f t="shared" si="284"/>
        <v>0</v>
      </c>
      <c r="AP1316" s="2">
        <f>IF(AA1316='User Input'!$C$1,1,0)</f>
        <v>0</v>
      </c>
      <c r="AQ1316" s="2">
        <f t="shared" ref="AQ1316:AQ1379" si="285">AP1316+AQ1315</f>
        <v>0</v>
      </c>
      <c r="AR1316" s="2">
        <f t="shared" ref="AR1316:AR1379" si="286">IF(AQ1316=AQ1315,0,AQ1316)</f>
        <v>0</v>
      </c>
      <c r="AS1316" s="2">
        <f t="shared" ref="AS1316:AS1379" si="287">Z1316</f>
        <v>0</v>
      </c>
      <c r="AT1316" s="2">
        <f t="shared" ref="AT1316:AT1379" si="288">AB1316</f>
        <v>0</v>
      </c>
      <c r="AU1316" s="9">
        <f t="shared" ref="AU1316:AU1379" si="289">AG1316</f>
        <v>0</v>
      </c>
    </row>
    <row r="1317" spans="1:47" s="202" customFormat="1">
      <c r="A1317" s="274"/>
      <c r="B1317" s="274"/>
      <c r="C1317" s="212"/>
      <c r="D1317" s="212"/>
      <c r="E1317" s="213"/>
      <c r="F1317" s="212"/>
      <c r="G1317" s="212"/>
      <c r="H1317" s="212"/>
      <c r="I1317" s="212"/>
      <c r="J1317" s="118"/>
      <c r="K1317" s="114"/>
      <c r="L1317" s="114"/>
      <c r="M1317" s="114"/>
      <c r="N1317" s="114"/>
      <c r="O1317" s="114"/>
      <c r="P1317" s="214"/>
      <c r="Q1317" s="2">
        <f t="shared" si="277"/>
        <v>0</v>
      </c>
      <c r="R1317" s="2">
        <f>IF(D1317='User Input'!$C$1,1,0)</f>
        <v>0</v>
      </c>
      <c r="S1317" s="2">
        <f t="shared" si="281"/>
        <v>0</v>
      </c>
      <c r="T1317" s="2">
        <f t="shared" si="282"/>
        <v>0</v>
      </c>
      <c r="U1317" s="2">
        <f t="shared" si="278"/>
        <v>0</v>
      </c>
      <c r="V1317" s="2">
        <f t="shared" si="279"/>
        <v>0</v>
      </c>
      <c r="W1317" s="9">
        <f t="shared" si="280"/>
        <v>0</v>
      </c>
      <c r="X1317" s="221"/>
      <c r="Y1317" s="276"/>
      <c r="Z1317" s="207"/>
      <c r="AA1317" s="203"/>
      <c r="AB1317" s="206"/>
      <c r="AC1317" s="198"/>
      <c r="AD1317" s="198"/>
      <c r="AE1317" s="198"/>
      <c r="AF1317" s="198"/>
      <c r="AG1317" s="216"/>
      <c r="AH1317" s="199"/>
      <c r="AI1317" s="197"/>
      <c r="AJ1317" s="197"/>
      <c r="AK1317" s="113"/>
      <c r="AL1317" s="113"/>
      <c r="AM1317" s="113"/>
      <c r="AN1317" s="2">
        <f t="shared" si="283"/>
        <v>0</v>
      </c>
      <c r="AO1317" s="2">
        <f t="shared" si="284"/>
        <v>0</v>
      </c>
      <c r="AP1317" s="2">
        <f>IF(AA1317='User Input'!$C$1,1,0)</f>
        <v>0</v>
      </c>
      <c r="AQ1317" s="2">
        <f t="shared" si="285"/>
        <v>0</v>
      </c>
      <c r="AR1317" s="2">
        <f t="shared" si="286"/>
        <v>0</v>
      </c>
      <c r="AS1317" s="2">
        <f t="shared" si="287"/>
        <v>0</v>
      </c>
      <c r="AT1317" s="2">
        <f t="shared" si="288"/>
        <v>0</v>
      </c>
      <c r="AU1317" s="9">
        <f t="shared" si="289"/>
        <v>0</v>
      </c>
    </row>
    <row r="1318" spans="1:47" s="202" customFormat="1">
      <c r="A1318" s="274"/>
      <c r="B1318" s="274"/>
      <c r="C1318" s="212"/>
      <c r="D1318" s="212"/>
      <c r="E1318" s="213"/>
      <c r="F1318" s="212"/>
      <c r="G1318" s="212"/>
      <c r="H1318" s="212"/>
      <c r="I1318" s="212"/>
      <c r="J1318" s="118"/>
      <c r="K1318" s="114"/>
      <c r="L1318" s="114"/>
      <c r="M1318" s="114"/>
      <c r="N1318" s="114"/>
      <c r="O1318" s="114"/>
      <c r="P1318" s="214"/>
      <c r="Q1318" s="2">
        <f t="shared" si="277"/>
        <v>0</v>
      </c>
      <c r="R1318" s="2">
        <f>IF(D1318='User Input'!$C$1,1,0)</f>
        <v>0</v>
      </c>
      <c r="S1318" s="2">
        <f t="shared" si="281"/>
        <v>0</v>
      </c>
      <c r="T1318" s="2">
        <f t="shared" si="282"/>
        <v>0</v>
      </c>
      <c r="U1318" s="2">
        <f t="shared" si="278"/>
        <v>0</v>
      </c>
      <c r="V1318" s="2">
        <f t="shared" si="279"/>
        <v>0</v>
      </c>
      <c r="W1318" s="9">
        <f t="shared" si="280"/>
        <v>0</v>
      </c>
      <c r="X1318" s="221"/>
      <c r="Y1318" s="276"/>
      <c r="Z1318" s="207"/>
      <c r="AA1318" s="203"/>
      <c r="AB1318" s="206"/>
      <c r="AC1318" s="198"/>
      <c r="AD1318" s="198"/>
      <c r="AE1318" s="198"/>
      <c r="AF1318" s="198"/>
      <c r="AG1318" s="216"/>
      <c r="AH1318" s="199"/>
      <c r="AI1318" s="197"/>
      <c r="AJ1318" s="197"/>
      <c r="AK1318" s="113"/>
      <c r="AL1318" s="113"/>
      <c r="AM1318" s="113"/>
      <c r="AN1318" s="2">
        <f t="shared" si="283"/>
        <v>0</v>
      </c>
      <c r="AO1318" s="2">
        <f t="shared" si="284"/>
        <v>0</v>
      </c>
      <c r="AP1318" s="2">
        <f>IF(AA1318='User Input'!$C$1,1,0)</f>
        <v>0</v>
      </c>
      <c r="AQ1318" s="2">
        <f t="shared" si="285"/>
        <v>0</v>
      </c>
      <c r="AR1318" s="2">
        <f t="shared" si="286"/>
        <v>0</v>
      </c>
      <c r="AS1318" s="2">
        <f t="shared" si="287"/>
        <v>0</v>
      </c>
      <c r="AT1318" s="2">
        <f t="shared" si="288"/>
        <v>0</v>
      </c>
      <c r="AU1318" s="9">
        <f t="shared" si="289"/>
        <v>0</v>
      </c>
    </row>
    <row r="1319" spans="1:47" s="202" customFormat="1">
      <c r="A1319" s="274"/>
      <c r="B1319" s="274"/>
      <c r="C1319" s="212"/>
      <c r="D1319" s="212"/>
      <c r="E1319" s="213"/>
      <c r="F1319" s="212"/>
      <c r="G1319" s="212"/>
      <c r="H1319" s="212"/>
      <c r="I1319" s="212"/>
      <c r="J1319" s="118"/>
      <c r="K1319" s="114"/>
      <c r="L1319" s="114"/>
      <c r="M1319" s="114"/>
      <c r="N1319" s="114"/>
      <c r="O1319" s="114"/>
      <c r="P1319" s="214"/>
      <c r="Q1319" s="2">
        <f t="shared" si="277"/>
        <v>0</v>
      </c>
      <c r="R1319" s="2">
        <f>IF(D1319='User Input'!$C$1,1,0)</f>
        <v>0</v>
      </c>
      <c r="S1319" s="2">
        <f t="shared" si="281"/>
        <v>0</v>
      </c>
      <c r="T1319" s="2">
        <f t="shared" si="282"/>
        <v>0</v>
      </c>
      <c r="U1319" s="2">
        <f t="shared" si="278"/>
        <v>0</v>
      </c>
      <c r="V1319" s="2">
        <f t="shared" si="279"/>
        <v>0</v>
      </c>
      <c r="W1319" s="9">
        <f t="shared" si="280"/>
        <v>0</v>
      </c>
      <c r="X1319" s="221"/>
      <c r="Y1319" s="276"/>
      <c r="Z1319" s="207"/>
      <c r="AA1319" s="203"/>
      <c r="AB1319" s="206"/>
      <c r="AC1319" s="198"/>
      <c r="AD1319" s="198"/>
      <c r="AE1319" s="198"/>
      <c r="AF1319" s="198"/>
      <c r="AG1319" s="216"/>
      <c r="AH1319" s="199"/>
      <c r="AI1319" s="197"/>
      <c r="AJ1319" s="197"/>
      <c r="AK1319" s="113"/>
      <c r="AL1319" s="113"/>
      <c r="AM1319" s="113"/>
      <c r="AN1319" s="2">
        <f t="shared" si="283"/>
        <v>0</v>
      </c>
      <c r="AO1319" s="2">
        <f t="shared" si="284"/>
        <v>0</v>
      </c>
      <c r="AP1319" s="2">
        <f>IF(AA1319='User Input'!$C$1,1,0)</f>
        <v>0</v>
      </c>
      <c r="AQ1319" s="2">
        <f t="shared" si="285"/>
        <v>0</v>
      </c>
      <c r="AR1319" s="2">
        <f t="shared" si="286"/>
        <v>0</v>
      </c>
      <c r="AS1319" s="2">
        <f t="shared" si="287"/>
        <v>0</v>
      </c>
      <c r="AT1319" s="2">
        <f t="shared" si="288"/>
        <v>0</v>
      </c>
      <c r="AU1319" s="9">
        <f t="shared" si="289"/>
        <v>0</v>
      </c>
    </row>
    <row r="1320" spans="1:47" s="202" customFormat="1">
      <c r="A1320" s="274"/>
      <c r="B1320" s="274"/>
      <c r="C1320" s="212"/>
      <c r="D1320" s="212"/>
      <c r="E1320" s="213"/>
      <c r="F1320" s="212"/>
      <c r="G1320" s="212"/>
      <c r="H1320" s="212"/>
      <c r="I1320" s="212"/>
      <c r="J1320" s="118"/>
      <c r="K1320" s="114"/>
      <c r="L1320" s="114"/>
      <c r="M1320" s="114"/>
      <c r="N1320" s="114"/>
      <c r="O1320" s="114"/>
      <c r="P1320" s="214"/>
      <c r="Q1320" s="2">
        <f t="shared" si="277"/>
        <v>0</v>
      </c>
      <c r="R1320" s="2">
        <f>IF(D1320='User Input'!$C$1,1,0)</f>
        <v>0</v>
      </c>
      <c r="S1320" s="2">
        <f t="shared" si="281"/>
        <v>0</v>
      </c>
      <c r="T1320" s="2">
        <f t="shared" si="282"/>
        <v>0</v>
      </c>
      <c r="U1320" s="2">
        <f t="shared" si="278"/>
        <v>0</v>
      </c>
      <c r="V1320" s="2">
        <f t="shared" si="279"/>
        <v>0</v>
      </c>
      <c r="W1320" s="9">
        <f t="shared" si="280"/>
        <v>0</v>
      </c>
      <c r="X1320" s="221"/>
      <c r="Y1320" s="276"/>
      <c r="Z1320" s="207"/>
      <c r="AA1320" s="203"/>
      <c r="AB1320" s="206"/>
      <c r="AC1320" s="198"/>
      <c r="AD1320" s="198"/>
      <c r="AE1320" s="198"/>
      <c r="AF1320" s="198"/>
      <c r="AG1320" s="216"/>
      <c r="AH1320" s="199"/>
      <c r="AI1320" s="197"/>
      <c r="AJ1320" s="197"/>
      <c r="AK1320" s="113"/>
      <c r="AL1320" s="113"/>
      <c r="AM1320" s="113"/>
      <c r="AN1320" s="2">
        <f t="shared" si="283"/>
        <v>0</v>
      </c>
      <c r="AO1320" s="2">
        <f t="shared" si="284"/>
        <v>0</v>
      </c>
      <c r="AP1320" s="2">
        <f>IF(AA1320='User Input'!$C$1,1,0)</f>
        <v>0</v>
      </c>
      <c r="AQ1320" s="2">
        <f t="shared" si="285"/>
        <v>0</v>
      </c>
      <c r="AR1320" s="2">
        <f t="shared" si="286"/>
        <v>0</v>
      </c>
      <c r="AS1320" s="2">
        <f t="shared" si="287"/>
        <v>0</v>
      </c>
      <c r="AT1320" s="2">
        <f t="shared" si="288"/>
        <v>0</v>
      </c>
      <c r="AU1320" s="9">
        <f t="shared" si="289"/>
        <v>0</v>
      </c>
    </row>
    <row r="1321" spans="1:47" s="202" customFormat="1">
      <c r="A1321" s="274"/>
      <c r="B1321" s="274"/>
      <c r="C1321" s="212"/>
      <c r="D1321" s="212"/>
      <c r="E1321" s="213"/>
      <c r="F1321" s="212"/>
      <c r="G1321" s="212"/>
      <c r="H1321" s="212"/>
      <c r="I1321" s="212"/>
      <c r="J1321" s="118"/>
      <c r="K1321" s="114"/>
      <c r="L1321" s="114"/>
      <c r="M1321" s="114"/>
      <c r="N1321" s="114"/>
      <c r="O1321" s="114"/>
      <c r="P1321" s="214"/>
      <c r="Q1321" s="2">
        <f t="shared" si="277"/>
        <v>0</v>
      </c>
      <c r="R1321" s="2">
        <f>IF(D1321='User Input'!$C$1,1,0)</f>
        <v>0</v>
      </c>
      <c r="S1321" s="2">
        <f t="shared" si="281"/>
        <v>0</v>
      </c>
      <c r="T1321" s="2">
        <f t="shared" si="282"/>
        <v>0</v>
      </c>
      <c r="U1321" s="2">
        <f t="shared" si="278"/>
        <v>0</v>
      </c>
      <c r="V1321" s="2">
        <f t="shared" si="279"/>
        <v>0</v>
      </c>
      <c r="W1321" s="9">
        <f t="shared" si="280"/>
        <v>0</v>
      </c>
      <c r="X1321" s="221"/>
      <c r="Y1321" s="276"/>
      <c r="Z1321" s="207"/>
      <c r="AA1321" s="203"/>
      <c r="AB1321" s="206"/>
      <c r="AC1321" s="198"/>
      <c r="AD1321" s="198"/>
      <c r="AE1321" s="198"/>
      <c r="AF1321" s="198"/>
      <c r="AG1321" s="216"/>
      <c r="AH1321" s="199"/>
      <c r="AI1321" s="197"/>
      <c r="AJ1321" s="197"/>
      <c r="AK1321" s="113"/>
      <c r="AL1321" s="113"/>
      <c r="AM1321" s="113"/>
      <c r="AN1321" s="2">
        <f t="shared" si="283"/>
        <v>0</v>
      </c>
      <c r="AO1321" s="2">
        <f t="shared" si="284"/>
        <v>0</v>
      </c>
      <c r="AP1321" s="2">
        <f>IF(AA1321='User Input'!$C$1,1,0)</f>
        <v>0</v>
      </c>
      <c r="AQ1321" s="2">
        <f t="shared" si="285"/>
        <v>0</v>
      </c>
      <c r="AR1321" s="2">
        <f t="shared" si="286"/>
        <v>0</v>
      </c>
      <c r="AS1321" s="2">
        <f t="shared" si="287"/>
        <v>0</v>
      </c>
      <c r="AT1321" s="2">
        <f t="shared" si="288"/>
        <v>0</v>
      </c>
      <c r="AU1321" s="9">
        <f t="shared" si="289"/>
        <v>0</v>
      </c>
    </row>
    <row r="1322" spans="1:47" s="202" customFormat="1">
      <c r="A1322" s="274"/>
      <c r="B1322" s="274"/>
      <c r="C1322" s="212"/>
      <c r="D1322" s="212"/>
      <c r="E1322" s="213"/>
      <c r="F1322" s="212"/>
      <c r="G1322" s="212"/>
      <c r="H1322" s="212"/>
      <c r="I1322" s="212"/>
      <c r="J1322" s="118"/>
      <c r="K1322" s="114"/>
      <c r="L1322" s="114"/>
      <c r="M1322" s="114"/>
      <c r="N1322" s="114"/>
      <c r="O1322" s="114"/>
      <c r="P1322" s="214"/>
      <c r="Q1322" s="2">
        <f t="shared" si="277"/>
        <v>0</v>
      </c>
      <c r="R1322" s="2">
        <f>IF(D1322='User Input'!$C$1,1,0)</f>
        <v>0</v>
      </c>
      <c r="S1322" s="2">
        <f t="shared" si="281"/>
        <v>0</v>
      </c>
      <c r="T1322" s="2">
        <f t="shared" si="282"/>
        <v>0</v>
      </c>
      <c r="U1322" s="2">
        <f t="shared" si="278"/>
        <v>0</v>
      </c>
      <c r="V1322" s="2">
        <f t="shared" si="279"/>
        <v>0</v>
      </c>
      <c r="W1322" s="9">
        <f t="shared" si="280"/>
        <v>0</v>
      </c>
      <c r="X1322" s="221"/>
      <c r="Y1322" s="276"/>
      <c r="Z1322" s="207"/>
      <c r="AA1322" s="203"/>
      <c r="AB1322" s="206"/>
      <c r="AC1322" s="198"/>
      <c r="AD1322" s="198"/>
      <c r="AE1322" s="198"/>
      <c r="AF1322" s="198"/>
      <c r="AG1322" s="216"/>
      <c r="AH1322" s="199"/>
      <c r="AI1322" s="197"/>
      <c r="AJ1322" s="197"/>
      <c r="AK1322" s="113"/>
      <c r="AL1322" s="113"/>
      <c r="AM1322" s="113"/>
      <c r="AN1322" s="2">
        <f t="shared" si="283"/>
        <v>0</v>
      </c>
      <c r="AO1322" s="2">
        <f t="shared" si="284"/>
        <v>0</v>
      </c>
      <c r="AP1322" s="2">
        <f>IF(AA1322='User Input'!$C$1,1,0)</f>
        <v>0</v>
      </c>
      <c r="AQ1322" s="2">
        <f t="shared" si="285"/>
        <v>0</v>
      </c>
      <c r="AR1322" s="2">
        <f t="shared" si="286"/>
        <v>0</v>
      </c>
      <c r="AS1322" s="2">
        <f t="shared" si="287"/>
        <v>0</v>
      </c>
      <c r="AT1322" s="2">
        <f t="shared" si="288"/>
        <v>0</v>
      </c>
      <c r="AU1322" s="9">
        <f t="shared" si="289"/>
        <v>0</v>
      </c>
    </row>
    <row r="1323" spans="1:47" s="202" customFormat="1">
      <c r="A1323" s="274"/>
      <c r="B1323" s="274"/>
      <c r="C1323" s="212"/>
      <c r="D1323" s="212"/>
      <c r="E1323" s="213"/>
      <c r="F1323" s="212"/>
      <c r="G1323" s="212"/>
      <c r="H1323" s="212"/>
      <c r="I1323" s="212"/>
      <c r="J1323" s="118"/>
      <c r="K1323" s="114"/>
      <c r="L1323" s="114"/>
      <c r="M1323" s="114"/>
      <c r="N1323" s="114"/>
      <c r="O1323" s="114"/>
      <c r="P1323" s="214"/>
      <c r="Q1323" s="2">
        <f t="shared" si="277"/>
        <v>0</v>
      </c>
      <c r="R1323" s="2">
        <f>IF(D1323='User Input'!$C$1,1,0)</f>
        <v>0</v>
      </c>
      <c r="S1323" s="2">
        <f t="shared" si="281"/>
        <v>0</v>
      </c>
      <c r="T1323" s="2">
        <f t="shared" si="282"/>
        <v>0</v>
      </c>
      <c r="U1323" s="2">
        <f t="shared" si="278"/>
        <v>0</v>
      </c>
      <c r="V1323" s="2">
        <f t="shared" si="279"/>
        <v>0</v>
      </c>
      <c r="W1323" s="9">
        <f t="shared" si="280"/>
        <v>0</v>
      </c>
      <c r="X1323" s="221"/>
      <c r="Y1323" s="276"/>
      <c r="Z1323" s="207"/>
      <c r="AA1323" s="203"/>
      <c r="AB1323" s="206"/>
      <c r="AC1323" s="198"/>
      <c r="AD1323" s="198"/>
      <c r="AE1323" s="198"/>
      <c r="AF1323" s="198"/>
      <c r="AG1323" s="216"/>
      <c r="AH1323" s="199"/>
      <c r="AI1323" s="197"/>
      <c r="AJ1323" s="197"/>
      <c r="AK1323" s="113"/>
      <c r="AL1323" s="113"/>
      <c r="AM1323" s="113"/>
      <c r="AN1323" s="2">
        <f t="shared" si="283"/>
        <v>0</v>
      </c>
      <c r="AO1323" s="2">
        <f t="shared" si="284"/>
        <v>0</v>
      </c>
      <c r="AP1323" s="2">
        <f>IF(AA1323='User Input'!$C$1,1,0)</f>
        <v>0</v>
      </c>
      <c r="AQ1323" s="2">
        <f t="shared" si="285"/>
        <v>0</v>
      </c>
      <c r="AR1323" s="2">
        <f t="shared" si="286"/>
        <v>0</v>
      </c>
      <c r="AS1323" s="2">
        <f t="shared" si="287"/>
        <v>0</v>
      </c>
      <c r="AT1323" s="2">
        <f t="shared" si="288"/>
        <v>0</v>
      </c>
      <c r="AU1323" s="9">
        <f t="shared" si="289"/>
        <v>0</v>
      </c>
    </row>
    <row r="1324" spans="1:47" s="202" customFormat="1">
      <c r="A1324" s="274"/>
      <c r="B1324" s="274"/>
      <c r="C1324" s="212"/>
      <c r="D1324" s="212"/>
      <c r="E1324" s="213"/>
      <c r="F1324" s="212"/>
      <c r="G1324" s="212"/>
      <c r="H1324" s="212"/>
      <c r="I1324" s="212"/>
      <c r="J1324" s="118"/>
      <c r="K1324" s="114"/>
      <c r="L1324" s="114"/>
      <c r="M1324" s="114"/>
      <c r="N1324" s="114"/>
      <c r="O1324" s="114"/>
      <c r="P1324" s="214"/>
      <c r="Q1324" s="2">
        <f t="shared" si="277"/>
        <v>0</v>
      </c>
      <c r="R1324" s="2">
        <f>IF(D1324='User Input'!$C$1,1,0)</f>
        <v>0</v>
      </c>
      <c r="S1324" s="2">
        <f t="shared" si="281"/>
        <v>0</v>
      </c>
      <c r="T1324" s="2">
        <f t="shared" si="282"/>
        <v>0</v>
      </c>
      <c r="U1324" s="2">
        <f t="shared" si="278"/>
        <v>0</v>
      </c>
      <c r="V1324" s="2">
        <f t="shared" si="279"/>
        <v>0</v>
      </c>
      <c r="W1324" s="9">
        <f t="shared" si="280"/>
        <v>0</v>
      </c>
      <c r="X1324" s="221"/>
      <c r="Y1324" s="276"/>
      <c r="Z1324" s="207"/>
      <c r="AA1324" s="203"/>
      <c r="AB1324" s="206"/>
      <c r="AC1324" s="198"/>
      <c r="AD1324" s="198"/>
      <c r="AE1324" s="198"/>
      <c r="AF1324" s="198"/>
      <c r="AG1324" s="216"/>
      <c r="AH1324" s="199"/>
      <c r="AI1324" s="197"/>
      <c r="AJ1324" s="197"/>
      <c r="AK1324" s="113"/>
      <c r="AL1324" s="113"/>
      <c r="AM1324" s="113"/>
      <c r="AN1324" s="2">
        <f t="shared" si="283"/>
        <v>0</v>
      </c>
      <c r="AO1324" s="2">
        <f t="shared" si="284"/>
        <v>0</v>
      </c>
      <c r="AP1324" s="2">
        <f>IF(AA1324='User Input'!$C$1,1,0)</f>
        <v>0</v>
      </c>
      <c r="AQ1324" s="2">
        <f t="shared" si="285"/>
        <v>0</v>
      </c>
      <c r="AR1324" s="2">
        <f t="shared" si="286"/>
        <v>0</v>
      </c>
      <c r="AS1324" s="2">
        <f t="shared" si="287"/>
        <v>0</v>
      </c>
      <c r="AT1324" s="2">
        <f t="shared" si="288"/>
        <v>0</v>
      </c>
      <c r="AU1324" s="9">
        <f t="shared" si="289"/>
        <v>0</v>
      </c>
    </row>
    <row r="1325" spans="1:47" s="202" customFormat="1">
      <c r="A1325" s="274"/>
      <c r="B1325" s="274"/>
      <c r="C1325" s="212"/>
      <c r="D1325" s="212"/>
      <c r="E1325" s="213"/>
      <c r="F1325" s="212"/>
      <c r="G1325" s="212"/>
      <c r="H1325" s="212"/>
      <c r="I1325" s="212"/>
      <c r="J1325" s="118"/>
      <c r="K1325" s="114"/>
      <c r="L1325" s="114"/>
      <c r="M1325" s="114"/>
      <c r="N1325" s="114"/>
      <c r="O1325" s="114"/>
      <c r="P1325" s="214"/>
      <c r="Q1325" s="2">
        <f t="shared" si="277"/>
        <v>0</v>
      </c>
      <c r="R1325" s="2">
        <f>IF(D1325='User Input'!$C$1,1,0)</f>
        <v>0</v>
      </c>
      <c r="S1325" s="2">
        <f t="shared" si="281"/>
        <v>0</v>
      </c>
      <c r="T1325" s="2">
        <f t="shared" si="282"/>
        <v>0</v>
      </c>
      <c r="U1325" s="2">
        <f t="shared" si="278"/>
        <v>0</v>
      </c>
      <c r="V1325" s="2">
        <f t="shared" si="279"/>
        <v>0</v>
      </c>
      <c r="W1325" s="9">
        <f t="shared" si="280"/>
        <v>0</v>
      </c>
      <c r="X1325" s="221"/>
      <c r="Y1325" s="276"/>
      <c r="Z1325" s="207"/>
      <c r="AA1325" s="203"/>
      <c r="AB1325" s="206"/>
      <c r="AC1325" s="198"/>
      <c r="AD1325" s="198"/>
      <c r="AE1325" s="198"/>
      <c r="AF1325" s="198"/>
      <c r="AG1325" s="216"/>
      <c r="AH1325" s="199"/>
      <c r="AI1325" s="197"/>
      <c r="AJ1325" s="197"/>
      <c r="AK1325" s="113"/>
      <c r="AL1325" s="113"/>
      <c r="AM1325" s="113"/>
      <c r="AN1325" s="2">
        <f t="shared" si="283"/>
        <v>0</v>
      </c>
      <c r="AO1325" s="2">
        <f t="shared" si="284"/>
        <v>0</v>
      </c>
      <c r="AP1325" s="2">
        <f>IF(AA1325='User Input'!$C$1,1,0)</f>
        <v>0</v>
      </c>
      <c r="AQ1325" s="2">
        <f t="shared" si="285"/>
        <v>0</v>
      </c>
      <c r="AR1325" s="2">
        <f t="shared" si="286"/>
        <v>0</v>
      </c>
      <c r="AS1325" s="2">
        <f t="shared" si="287"/>
        <v>0</v>
      </c>
      <c r="AT1325" s="2">
        <f t="shared" si="288"/>
        <v>0</v>
      </c>
      <c r="AU1325" s="9">
        <f t="shared" si="289"/>
        <v>0</v>
      </c>
    </row>
    <row r="1326" spans="1:47" s="202" customFormat="1">
      <c r="A1326" s="274"/>
      <c r="B1326" s="274"/>
      <c r="C1326" s="212"/>
      <c r="D1326" s="212"/>
      <c r="E1326" s="213"/>
      <c r="F1326" s="212"/>
      <c r="G1326" s="212"/>
      <c r="H1326" s="212"/>
      <c r="I1326" s="212"/>
      <c r="J1326" s="118"/>
      <c r="K1326" s="114"/>
      <c r="L1326" s="114"/>
      <c r="M1326" s="114"/>
      <c r="N1326" s="114"/>
      <c r="O1326" s="114"/>
      <c r="P1326" s="214"/>
      <c r="Q1326" s="2">
        <f t="shared" si="277"/>
        <v>0</v>
      </c>
      <c r="R1326" s="2">
        <f>IF(D1326='User Input'!$C$1,1,0)</f>
        <v>0</v>
      </c>
      <c r="S1326" s="2">
        <f t="shared" si="281"/>
        <v>0</v>
      </c>
      <c r="T1326" s="2">
        <f t="shared" si="282"/>
        <v>0</v>
      </c>
      <c r="U1326" s="2">
        <f t="shared" si="278"/>
        <v>0</v>
      </c>
      <c r="V1326" s="2">
        <f t="shared" si="279"/>
        <v>0</v>
      </c>
      <c r="W1326" s="9">
        <f t="shared" si="280"/>
        <v>0</v>
      </c>
      <c r="X1326" s="221"/>
      <c r="Y1326" s="276"/>
      <c r="Z1326" s="207"/>
      <c r="AA1326" s="203"/>
      <c r="AB1326" s="206"/>
      <c r="AC1326" s="198"/>
      <c r="AD1326" s="198"/>
      <c r="AE1326" s="198"/>
      <c r="AF1326" s="198"/>
      <c r="AG1326" s="216"/>
      <c r="AH1326" s="199"/>
      <c r="AI1326" s="197"/>
      <c r="AJ1326" s="197"/>
      <c r="AK1326" s="113"/>
      <c r="AL1326" s="113"/>
      <c r="AM1326" s="113"/>
      <c r="AN1326" s="2">
        <f t="shared" si="283"/>
        <v>0</v>
      </c>
      <c r="AO1326" s="2">
        <f t="shared" si="284"/>
        <v>0</v>
      </c>
      <c r="AP1326" s="2">
        <f>IF(AA1326='User Input'!$C$1,1,0)</f>
        <v>0</v>
      </c>
      <c r="AQ1326" s="2">
        <f t="shared" si="285"/>
        <v>0</v>
      </c>
      <c r="AR1326" s="2">
        <f t="shared" si="286"/>
        <v>0</v>
      </c>
      <c r="AS1326" s="2">
        <f t="shared" si="287"/>
        <v>0</v>
      </c>
      <c r="AT1326" s="2">
        <f t="shared" si="288"/>
        <v>0</v>
      </c>
      <c r="AU1326" s="9">
        <f t="shared" si="289"/>
        <v>0</v>
      </c>
    </row>
    <row r="1327" spans="1:47" s="202" customFormat="1">
      <c r="A1327" s="274"/>
      <c r="B1327" s="274"/>
      <c r="C1327" s="212"/>
      <c r="D1327" s="212"/>
      <c r="E1327" s="213"/>
      <c r="F1327" s="212"/>
      <c r="G1327" s="212"/>
      <c r="H1327" s="212"/>
      <c r="I1327" s="212"/>
      <c r="J1327" s="118"/>
      <c r="K1327" s="114"/>
      <c r="L1327" s="114"/>
      <c r="M1327" s="114"/>
      <c r="N1327" s="114"/>
      <c r="O1327" s="114"/>
      <c r="P1327" s="214"/>
      <c r="Q1327" s="2">
        <f t="shared" si="277"/>
        <v>0</v>
      </c>
      <c r="R1327" s="2">
        <f>IF(D1327='User Input'!$C$1,1,0)</f>
        <v>0</v>
      </c>
      <c r="S1327" s="2">
        <f t="shared" si="281"/>
        <v>0</v>
      </c>
      <c r="T1327" s="2">
        <f t="shared" si="282"/>
        <v>0</v>
      </c>
      <c r="U1327" s="2">
        <f t="shared" si="278"/>
        <v>0</v>
      </c>
      <c r="V1327" s="2">
        <f t="shared" si="279"/>
        <v>0</v>
      </c>
      <c r="W1327" s="9">
        <f t="shared" si="280"/>
        <v>0</v>
      </c>
      <c r="X1327" s="221"/>
      <c r="Y1327" s="276"/>
      <c r="Z1327" s="207"/>
      <c r="AA1327" s="203"/>
      <c r="AB1327" s="206"/>
      <c r="AC1327" s="198"/>
      <c r="AD1327" s="198"/>
      <c r="AE1327" s="198"/>
      <c r="AF1327" s="198"/>
      <c r="AG1327" s="216"/>
      <c r="AH1327" s="199"/>
      <c r="AI1327" s="197"/>
      <c r="AJ1327" s="197"/>
      <c r="AK1327" s="113"/>
      <c r="AL1327" s="113"/>
      <c r="AM1327" s="113"/>
      <c r="AN1327" s="2">
        <f t="shared" si="283"/>
        <v>0</v>
      </c>
      <c r="AO1327" s="2">
        <f t="shared" si="284"/>
        <v>0</v>
      </c>
      <c r="AP1327" s="2">
        <f>IF(AA1327='User Input'!$C$1,1,0)</f>
        <v>0</v>
      </c>
      <c r="AQ1327" s="2">
        <f t="shared" si="285"/>
        <v>0</v>
      </c>
      <c r="AR1327" s="2">
        <f t="shared" si="286"/>
        <v>0</v>
      </c>
      <c r="AS1327" s="2">
        <f t="shared" si="287"/>
        <v>0</v>
      </c>
      <c r="AT1327" s="2">
        <f t="shared" si="288"/>
        <v>0</v>
      </c>
      <c r="AU1327" s="9">
        <f t="shared" si="289"/>
        <v>0</v>
      </c>
    </row>
    <row r="1328" spans="1:47" s="202" customFormat="1">
      <c r="A1328" s="274"/>
      <c r="B1328" s="274"/>
      <c r="C1328" s="212"/>
      <c r="D1328" s="212"/>
      <c r="E1328" s="213"/>
      <c r="F1328" s="212"/>
      <c r="G1328" s="212"/>
      <c r="H1328" s="212"/>
      <c r="I1328" s="212"/>
      <c r="J1328" s="118"/>
      <c r="K1328" s="114"/>
      <c r="L1328" s="114"/>
      <c r="M1328" s="114"/>
      <c r="N1328" s="114"/>
      <c r="O1328" s="114"/>
      <c r="P1328" s="214"/>
      <c r="Q1328" s="2">
        <f t="shared" si="277"/>
        <v>0</v>
      </c>
      <c r="R1328" s="2">
        <f>IF(D1328='User Input'!$C$1,1,0)</f>
        <v>0</v>
      </c>
      <c r="S1328" s="2">
        <f t="shared" si="281"/>
        <v>0</v>
      </c>
      <c r="T1328" s="2">
        <f t="shared" si="282"/>
        <v>0</v>
      </c>
      <c r="U1328" s="2">
        <f t="shared" si="278"/>
        <v>0</v>
      </c>
      <c r="V1328" s="2">
        <f t="shared" si="279"/>
        <v>0</v>
      </c>
      <c r="W1328" s="9">
        <f t="shared" si="280"/>
        <v>0</v>
      </c>
      <c r="X1328" s="221"/>
      <c r="Y1328" s="276"/>
      <c r="Z1328" s="207"/>
      <c r="AA1328" s="203"/>
      <c r="AB1328" s="206"/>
      <c r="AC1328" s="198"/>
      <c r="AD1328" s="198"/>
      <c r="AE1328" s="198"/>
      <c r="AF1328" s="198"/>
      <c r="AG1328" s="216"/>
      <c r="AH1328" s="199"/>
      <c r="AI1328" s="197"/>
      <c r="AJ1328" s="197"/>
      <c r="AK1328" s="113"/>
      <c r="AL1328" s="113"/>
      <c r="AM1328" s="113"/>
      <c r="AN1328" s="2">
        <f t="shared" si="283"/>
        <v>0</v>
      </c>
      <c r="AO1328" s="2">
        <f t="shared" si="284"/>
        <v>0</v>
      </c>
      <c r="AP1328" s="2">
        <f>IF(AA1328='User Input'!$C$1,1,0)</f>
        <v>0</v>
      </c>
      <c r="AQ1328" s="2">
        <f t="shared" si="285"/>
        <v>0</v>
      </c>
      <c r="AR1328" s="2">
        <f t="shared" si="286"/>
        <v>0</v>
      </c>
      <c r="AS1328" s="2">
        <f t="shared" si="287"/>
        <v>0</v>
      </c>
      <c r="AT1328" s="2">
        <f t="shared" si="288"/>
        <v>0</v>
      </c>
      <c r="AU1328" s="9">
        <f t="shared" si="289"/>
        <v>0</v>
      </c>
    </row>
    <row r="1329" spans="1:47" s="202" customFormat="1">
      <c r="A1329" s="274"/>
      <c r="B1329" s="274"/>
      <c r="C1329" s="212"/>
      <c r="D1329" s="212"/>
      <c r="E1329" s="213"/>
      <c r="F1329" s="212"/>
      <c r="G1329" s="212"/>
      <c r="H1329" s="212"/>
      <c r="I1329" s="212"/>
      <c r="J1329" s="118"/>
      <c r="K1329" s="114"/>
      <c r="L1329" s="114"/>
      <c r="M1329" s="114"/>
      <c r="N1329" s="114"/>
      <c r="O1329" s="114"/>
      <c r="P1329" s="214"/>
      <c r="Q1329" s="2">
        <f t="shared" si="277"/>
        <v>0</v>
      </c>
      <c r="R1329" s="2">
        <f>IF(D1329='User Input'!$C$1,1,0)</f>
        <v>0</v>
      </c>
      <c r="S1329" s="2">
        <f t="shared" si="281"/>
        <v>0</v>
      </c>
      <c r="T1329" s="2">
        <f t="shared" si="282"/>
        <v>0</v>
      </c>
      <c r="U1329" s="2">
        <f t="shared" si="278"/>
        <v>0</v>
      </c>
      <c r="V1329" s="2">
        <f t="shared" si="279"/>
        <v>0</v>
      </c>
      <c r="W1329" s="9">
        <f t="shared" si="280"/>
        <v>0</v>
      </c>
      <c r="X1329" s="221"/>
      <c r="Y1329" s="276"/>
      <c r="Z1329" s="207"/>
      <c r="AA1329" s="203"/>
      <c r="AB1329" s="206"/>
      <c r="AC1329" s="198"/>
      <c r="AD1329" s="198"/>
      <c r="AE1329" s="198"/>
      <c r="AF1329" s="198"/>
      <c r="AG1329" s="216"/>
      <c r="AH1329" s="199"/>
      <c r="AI1329" s="197"/>
      <c r="AJ1329" s="197"/>
      <c r="AK1329" s="113"/>
      <c r="AL1329" s="113"/>
      <c r="AM1329" s="113"/>
      <c r="AN1329" s="2">
        <f t="shared" si="283"/>
        <v>0</v>
      </c>
      <c r="AO1329" s="2">
        <f t="shared" si="284"/>
        <v>0</v>
      </c>
      <c r="AP1329" s="2">
        <f>IF(AA1329='User Input'!$C$1,1,0)</f>
        <v>0</v>
      </c>
      <c r="AQ1329" s="2">
        <f t="shared" si="285"/>
        <v>0</v>
      </c>
      <c r="AR1329" s="2">
        <f t="shared" si="286"/>
        <v>0</v>
      </c>
      <c r="AS1329" s="2">
        <f t="shared" si="287"/>
        <v>0</v>
      </c>
      <c r="AT1329" s="2">
        <f t="shared" si="288"/>
        <v>0</v>
      </c>
      <c r="AU1329" s="9">
        <f t="shared" si="289"/>
        <v>0</v>
      </c>
    </row>
    <row r="1330" spans="1:47" s="202" customFormat="1">
      <c r="A1330" s="274"/>
      <c r="B1330" s="274"/>
      <c r="C1330" s="212"/>
      <c r="D1330" s="212"/>
      <c r="E1330" s="213"/>
      <c r="F1330" s="212"/>
      <c r="G1330" s="212"/>
      <c r="H1330" s="212"/>
      <c r="I1330" s="212"/>
      <c r="J1330" s="118"/>
      <c r="K1330" s="114"/>
      <c r="L1330" s="114"/>
      <c r="M1330" s="114"/>
      <c r="N1330" s="114"/>
      <c r="O1330" s="114"/>
      <c r="P1330" s="214"/>
      <c r="Q1330" s="2">
        <f t="shared" si="277"/>
        <v>0</v>
      </c>
      <c r="R1330" s="2">
        <f>IF(D1330='User Input'!$C$1,1,0)</f>
        <v>0</v>
      </c>
      <c r="S1330" s="2">
        <f t="shared" si="281"/>
        <v>0</v>
      </c>
      <c r="T1330" s="2">
        <f t="shared" si="282"/>
        <v>0</v>
      </c>
      <c r="U1330" s="2">
        <f t="shared" si="278"/>
        <v>0</v>
      </c>
      <c r="V1330" s="2">
        <f t="shared" si="279"/>
        <v>0</v>
      </c>
      <c r="W1330" s="9">
        <f t="shared" si="280"/>
        <v>0</v>
      </c>
      <c r="X1330" s="221"/>
      <c r="Y1330" s="276"/>
      <c r="Z1330" s="207"/>
      <c r="AA1330" s="203"/>
      <c r="AB1330" s="206"/>
      <c r="AC1330" s="198"/>
      <c r="AD1330" s="198"/>
      <c r="AE1330" s="198"/>
      <c r="AF1330" s="198"/>
      <c r="AG1330" s="216"/>
      <c r="AH1330" s="199"/>
      <c r="AI1330" s="197"/>
      <c r="AJ1330" s="197"/>
      <c r="AK1330" s="113"/>
      <c r="AL1330" s="113"/>
      <c r="AM1330" s="113"/>
      <c r="AN1330" s="2">
        <f t="shared" si="283"/>
        <v>0</v>
      </c>
      <c r="AO1330" s="2">
        <f t="shared" si="284"/>
        <v>0</v>
      </c>
      <c r="AP1330" s="2">
        <f>IF(AA1330='User Input'!$C$1,1,0)</f>
        <v>0</v>
      </c>
      <c r="AQ1330" s="2">
        <f t="shared" si="285"/>
        <v>0</v>
      </c>
      <c r="AR1330" s="2">
        <f t="shared" si="286"/>
        <v>0</v>
      </c>
      <c r="AS1330" s="2">
        <f t="shared" si="287"/>
        <v>0</v>
      </c>
      <c r="AT1330" s="2">
        <f t="shared" si="288"/>
        <v>0</v>
      </c>
      <c r="AU1330" s="9">
        <f t="shared" si="289"/>
        <v>0</v>
      </c>
    </row>
    <row r="1331" spans="1:47" s="202" customFormat="1">
      <c r="A1331" s="274"/>
      <c r="B1331" s="274"/>
      <c r="C1331" s="212"/>
      <c r="D1331" s="212"/>
      <c r="E1331" s="213"/>
      <c r="F1331" s="212"/>
      <c r="G1331" s="212"/>
      <c r="H1331" s="212"/>
      <c r="I1331" s="212"/>
      <c r="J1331" s="118"/>
      <c r="K1331" s="114"/>
      <c r="L1331" s="114"/>
      <c r="M1331" s="114"/>
      <c r="N1331" s="114"/>
      <c r="O1331" s="114"/>
      <c r="P1331" s="214"/>
      <c r="Q1331" s="2">
        <f t="shared" si="277"/>
        <v>0</v>
      </c>
      <c r="R1331" s="2">
        <f>IF(D1331='User Input'!$C$1,1,0)</f>
        <v>0</v>
      </c>
      <c r="S1331" s="2">
        <f t="shared" si="281"/>
        <v>0</v>
      </c>
      <c r="T1331" s="2">
        <f t="shared" si="282"/>
        <v>0</v>
      </c>
      <c r="U1331" s="2">
        <f t="shared" si="278"/>
        <v>0</v>
      </c>
      <c r="V1331" s="2">
        <f t="shared" si="279"/>
        <v>0</v>
      </c>
      <c r="W1331" s="9">
        <f t="shared" si="280"/>
        <v>0</v>
      </c>
      <c r="X1331" s="221"/>
      <c r="Y1331" s="276"/>
      <c r="Z1331" s="207"/>
      <c r="AA1331" s="203"/>
      <c r="AB1331" s="206"/>
      <c r="AC1331" s="198"/>
      <c r="AD1331" s="198"/>
      <c r="AE1331" s="198"/>
      <c r="AF1331" s="198"/>
      <c r="AG1331" s="216"/>
      <c r="AH1331" s="199"/>
      <c r="AI1331" s="197"/>
      <c r="AJ1331" s="197"/>
      <c r="AK1331" s="113"/>
      <c r="AL1331" s="113"/>
      <c r="AM1331" s="113"/>
      <c r="AN1331" s="2">
        <f t="shared" si="283"/>
        <v>0</v>
      </c>
      <c r="AO1331" s="2">
        <f t="shared" si="284"/>
        <v>0</v>
      </c>
      <c r="AP1331" s="2">
        <f>IF(AA1331='User Input'!$C$1,1,0)</f>
        <v>0</v>
      </c>
      <c r="AQ1331" s="2">
        <f t="shared" si="285"/>
        <v>0</v>
      </c>
      <c r="AR1331" s="2">
        <f t="shared" si="286"/>
        <v>0</v>
      </c>
      <c r="AS1331" s="2">
        <f t="shared" si="287"/>
        <v>0</v>
      </c>
      <c r="AT1331" s="2">
        <f t="shared" si="288"/>
        <v>0</v>
      </c>
      <c r="AU1331" s="9">
        <f t="shared" si="289"/>
        <v>0</v>
      </c>
    </row>
    <row r="1332" spans="1:47" s="202" customFormat="1">
      <c r="A1332" s="274"/>
      <c r="B1332" s="274"/>
      <c r="C1332" s="212"/>
      <c r="D1332" s="212"/>
      <c r="E1332" s="213"/>
      <c r="F1332" s="212"/>
      <c r="G1332" s="212"/>
      <c r="H1332" s="212"/>
      <c r="I1332" s="212"/>
      <c r="J1332" s="118"/>
      <c r="K1332" s="114"/>
      <c r="L1332" s="114"/>
      <c r="M1332" s="114"/>
      <c r="N1332" s="114"/>
      <c r="O1332" s="114"/>
      <c r="P1332" s="214"/>
      <c r="Q1332" s="2">
        <f t="shared" si="277"/>
        <v>0</v>
      </c>
      <c r="R1332" s="2">
        <f>IF(D1332='User Input'!$C$1,1,0)</f>
        <v>0</v>
      </c>
      <c r="S1332" s="2">
        <f t="shared" si="281"/>
        <v>0</v>
      </c>
      <c r="T1332" s="2">
        <f t="shared" si="282"/>
        <v>0</v>
      </c>
      <c r="U1332" s="2">
        <f t="shared" si="278"/>
        <v>0</v>
      </c>
      <c r="V1332" s="2">
        <f t="shared" si="279"/>
        <v>0</v>
      </c>
      <c r="W1332" s="9">
        <f t="shared" si="280"/>
        <v>0</v>
      </c>
      <c r="X1332" s="221"/>
      <c r="Y1332" s="276"/>
      <c r="Z1332" s="207"/>
      <c r="AA1332" s="203"/>
      <c r="AB1332" s="206"/>
      <c r="AC1332" s="198"/>
      <c r="AD1332" s="198"/>
      <c r="AE1332" s="198"/>
      <c r="AF1332" s="198"/>
      <c r="AG1332" s="216"/>
      <c r="AH1332" s="199"/>
      <c r="AI1332" s="197"/>
      <c r="AJ1332" s="197"/>
      <c r="AK1332" s="113"/>
      <c r="AL1332" s="113"/>
      <c r="AM1332" s="113"/>
      <c r="AN1332" s="2">
        <f t="shared" si="283"/>
        <v>0</v>
      </c>
      <c r="AO1332" s="2">
        <f t="shared" si="284"/>
        <v>0</v>
      </c>
      <c r="AP1332" s="2">
        <f>IF(AA1332='User Input'!$C$1,1,0)</f>
        <v>0</v>
      </c>
      <c r="AQ1332" s="2">
        <f t="shared" si="285"/>
        <v>0</v>
      </c>
      <c r="AR1332" s="2">
        <f t="shared" si="286"/>
        <v>0</v>
      </c>
      <c r="AS1332" s="2">
        <f t="shared" si="287"/>
        <v>0</v>
      </c>
      <c r="AT1332" s="2">
        <f t="shared" si="288"/>
        <v>0</v>
      </c>
      <c r="AU1332" s="9">
        <f t="shared" si="289"/>
        <v>0</v>
      </c>
    </row>
    <row r="1333" spans="1:47" s="202" customFormat="1">
      <c r="A1333" s="274"/>
      <c r="B1333" s="274"/>
      <c r="C1333" s="212"/>
      <c r="D1333" s="212"/>
      <c r="E1333" s="213"/>
      <c r="F1333" s="212"/>
      <c r="G1333" s="212"/>
      <c r="H1333" s="212"/>
      <c r="I1333" s="212"/>
      <c r="J1333" s="118"/>
      <c r="K1333" s="114"/>
      <c r="L1333" s="114"/>
      <c r="M1333" s="114"/>
      <c r="N1333" s="114"/>
      <c r="O1333" s="114"/>
      <c r="P1333" s="214"/>
      <c r="Q1333" s="2">
        <f t="shared" si="277"/>
        <v>0</v>
      </c>
      <c r="R1333" s="2">
        <f>IF(D1333='User Input'!$C$1,1,0)</f>
        <v>0</v>
      </c>
      <c r="S1333" s="2">
        <f t="shared" si="281"/>
        <v>0</v>
      </c>
      <c r="T1333" s="2">
        <f t="shared" si="282"/>
        <v>0</v>
      </c>
      <c r="U1333" s="2">
        <f t="shared" si="278"/>
        <v>0</v>
      </c>
      <c r="V1333" s="2">
        <f t="shared" si="279"/>
        <v>0</v>
      </c>
      <c r="W1333" s="9">
        <f t="shared" si="280"/>
        <v>0</v>
      </c>
      <c r="X1333" s="221"/>
      <c r="Y1333" s="276"/>
      <c r="Z1333" s="207"/>
      <c r="AA1333" s="203"/>
      <c r="AB1333" s="206"/>
      <c r="AC1333" s="198"/>
      <c r="AD1333" s="198"/>
      <c r="AE1333" s="198"/>
      <c r="AF1333" s="198"/>
      <c r="AG1333" s="216"/>
      <c r="AH1333" s="199"/>
      <c r="AI1333" s="197"/>
      <c r="AJ1333" s="197"/>
      <c r="AK1333" s="113"/>
      <c r="AL1333" s="113"/>
      <c r="AM1333" s="113"/>
      <c r="AN1333" s="2">
        <f t="shared" si="283"/>
        <v>0</v>
      </c>
      <c r="AO1333" s="2">
        <f t="shared" si="284"/>
        <v>0</v>
      </c>
      <c r="AP1333" s="2">
        <f>IF(AA1333='User Input'!$C$1,1,0)</f>
        <v>0</v>
      </c>
      <c r="AQ1333" s="2">
        <f t="shared" si="285"/>
        <v>0</v>
      </c>
      <c r="AR1333" s="2">
        <f t="shared" si="286"/>
        <v>0</v>
      </c>
      <c r="AS1333" s="2">
        <f t="shared" si="287"/>
        <v>0</v>
      </c>
      <c r="AT1333" s="2">
        <f t="shared" si="288"/>
        <v>0</v>
      </c>
      <c r="AU1333" s="9">
        <f t="shared" si="289"/>
        <v>0</v>
      </c>
    </row>
    <row r="1334" spans="1:47" s="202" customFormat="1">
      <c r="A1334" s="274"/>
      <c r="B1334" s="274"/>
      <c r="C1334" s="212"/>
      <c r="D1334" s="212"/>
      <c r="E1334" s="213"/>
      <c r="F1334" s="212"/>
      <c r="G1334" s="212"/>
      <c r="H1334" s="212"/>
      <c r="I1334" s="212"/>
      <c r="J1334" s="118"/>
      <c r="K1334" s="114"/>
      <c r="L1334" s="114"/>
      <c r="M1334" s="114"/>
      <c r="N1334" s="114"/>
      <c r="O1334" s="114"/>
      <c r="P1334" s="214"/>
      <c r="Q1334" s="2">
        <f t="shared" si="277"/>
        <v>0</v>
      </c>
      <c r="R1334" s="2">
        <f>IF(D1334='User Input'!$C$1,1,0)</f>
        <v>0</v>
      </c>
      <c r="S1334" s="2">
        <f t="shared" si="281"/>
        <v>0</v>
      </c>
      <c r="T1334" s="2">
        <f t="shared" si="282"/>
        <v>0</v>
      </c>
      <c r="U1334" s="2">
        <f t="shared" si="278"/>
        <v>0</v>
      </c>
      <c r="V1334" s="2">
        <f t="shared" si="279"/>
        <v>0</v>
      </c>
      <c r="W1334" s="9">
        <f t="shared" si="280"/>
        <v>0</v>
      </c>
      <c r="X1334" s="221"/>
      <c r="Y1334" s="276"/>
      <c r="Z1334" s="207"/>
      <c r="AA1334" s="203"/>
      <c r="AB1334" s="206"/>
      <c r="AC1334" s="198"/>
      <c r="AD1334" s="198"/>
      <c r="AE1334" s="198"/>
      <c r="AF1334" s="198"/>
      <c r="AG1334" s="216"/>
      <c r="AH1334" s="199"/>
      <c r="AI1334" s="197"/>
      <c r="AJ1334" s="197"/>
      <c r="AK1334" s="113"/>
      <c r="AL1334" s="113"/>
      <c r="AM1334" s="113"/>
      <c r="AN1334" s="2">
        <f t="shared" si="283"/>
        <v>0</v>
      </c>
      <c r="AO1334" s="2">
        <f t="shared" si="284"/>
        <v>0</v>
      </c>
      <c r="AP1334" s="2">
        <f>IF(AA1334='User Input'!$C$1,1,0)</f>
        <v>0</v>
      </c>
      <c r="AQ1334" s="2">
        <f t="shared" si="285"/>
        <v>0</v>
      </c>
      <c r="AR1334" s="2">
        <f t="shared" si="286"/>
        <v>0</v>
      </c>
      <c r="AS1334" s="2">
        <f t="shared" si="287"/>
        <v>0</v>
      </c>
      <c r="AT1334" s="2">
        <f t="shared" si="288"/>
        <v>0</v>
      </c>
      <c r="AU1334" s="9">
        <f t="shared" si="289"/>
        <v>0</v>
      </c>
    </row>
    <row r="1335" spans="1:47" s="202" customFormat="1">
      <c r="A1335" s="274"/>
      <c r="B1335" s="274"/>
      <c r="C1335" s="212"/>
      <c r="D1335" s="212"/>
      <c r="E1335" s="213"/>
      <c r="F1335" s="212"/>
      <c r="G1335" s="212"/>
      <c r="H1335" s="212"/>
      <c r="I1335" s="212"/>
      <c r="J1335" s="118"/>
      <c r="K1335" s="114"/>
      <c r="L1335" s="114"/>
      <c r="M1335" s="114"/>
      <c r="N1335" s="114"/>
      <c r="O1335" s="114"/>
      <c r="P1335" s="214"/>
      <c r="Q1335" s="2">
        <f t="shared" si="277"/>
        <v>0</v>
      </c>
      <c r="R1335" s="2">
        <f>IF(D1335='User Input'!$C$1,1,0)</f>
        <v>0</v>
      </c>
      <c r="S1335" s="2">
        <f t="shared" si="281"/>
        <v>0</v>
      </c>
      <c r="T1335" s="2">
        <f t="shared" si="282"/>
        <v>0</v>
      </c>
      <c r="U1335" s="2">
        <f t="shared" si="278"/>
        <v>0</v>
      </c>
      <c r="V1335" s="2">
        <f t="shared" si="279"/>
        <v>0</v>
      </c>
      <c r="W1335" s="9">
        <f t="shared" si="280"/>
        <v>0</v>
      </c>
      <c r="X1335" s="221"/>
      <c r="Y1335" s="276"/>
      <c r="Z1335" s="207"/>
      <c r="AA1335" s="203"/>
      <c r="AB1335" s="206"/>
      <c r="AC1335" s="198"/>
      <c r="AD1335" s="198"/>
      <c r="AE1335" s="198"/>
      <c r="AF1335" s="198"/>
      <c r="AG1335" s="216"/>
      <c r="AH1335" s="199"/>
      <c r="AI1335" s="197"/>
      <c r="AJ1335" s="197"/>
      <c r="AK1335" s="113"/>
      <c r="AL1335" s="113"/>
      <c r="AM1335" s="113"/>
      <c r="AN1335" s="2">
        <f t="shared" si="283"/>
        <v>0</v>
      </c>
      <c r="AO1335" s="2">
        <f t="shared" si="284"/>
        <v>0</v>
      </c>
      <c r="AP1335" s="2">
        <f>IF(AA1335='User Input'!$C$1,1,0)</f>
        <v>0</v>
      </c>
      <c r="AQ1335" s="2">
        <f t="shared" si="285"/>
        <v>0</v>
      </c>
      <c r="AR1335" s="2">
        <f t="shared" si="286"/>
        <v>0</v>
      </c>
      <c r="AS1335" s="2">
        <f t="shared" si="287"/>
        <v>0</v>
      </c>
      <c r="AT1335" s="2">
        <f t="shared" si="288"/>
        <v>0</v>
      </c>
      <c r="AU1335" s="9">
        <f t="shared" si="289"/>
        <v>0</v>
      </c>
    </row>
    <row r="1336" spans="1:47" s="202" customFormat="1">
      <c r="A1336" s="274"/>
      <c r="B1336" s="274"/>
      <c r="C1336" s="212"/>
      <c r="D1336" s="212"/>
      <c r="E1336" s="213"/>
      <c r="F1336" s="212"/>
      <c r="G1336" s="212"/>
      <c r="H1336" s="212"/>
      <c r="I1336" s="212"/>
      <c r="J1336" s="118"/>
      <c r="K1336" s="114"/>
      <c r="L1336" s="114"/>
      <c r="M1336" s="114"/>
      <c r="N1336" s="114"/>
      <c r="O1336" s="114"/>
      <c r="P1336" s="214"/>
      <c r="Q1336" s="2">
        <f t="shared" si="277"/>
        <v>0</v>
      </c>
      <c r="R1336" s="2">
        <f>IF(D1336='User Input'!$C$1,1,0)</f>
        <v>0</v>
      </c>
      <c r="S1336" s="2">
        <f t="shared" si="281"/>
        <v>0</v>
      </c>
      <c r="T1336" s="2">
        <f t="shared" si="282"/>
        <v>0</v>
      </c>
      <c r="U1336" s="2">
        <f t="shared" si="278"/>
        <v>0</v>
      </c>
      <c r="V1336" s="2">
        <f t="shared" si="279"/>
        <v>0</v>
      </c>
      <c r="W1336" s="9">
        <f t="shared" si="280"/>
        <v>0</v>
      </c>
      <c r="X1336" s="221"/>
      <c r="Y1336" s="276"/>
      <c r="Z1336" s="207"/>
      <c r="AA1336" s="203"/>
      <c r="AB1336" s="206"/>
      <c r="AC1336" s="198"/>
      <c r="AD1336" s="198"/>
      <c r="AE1336" s="198"/>
      <c r="AF1336" s="198"/>
      <c r="AG1336" s="216"/>
      <c r="AH1336" s="199"/>
      <c r="AI1336" s="197"/>
      <c r="AJ1336" s="197"/>
      <c r="AK1336" s="113"/>
      <c r="AL1336" s="113"/>
      <c r="AM1336" s="113"/>
      <c r="AN1336" s="2">
        <f t="shared" si="283"/>
        <v>0</v>
      </c>
      <c r="AO1336" s="2">
        <f t="shared" si="284"/>
        <v>0</v>
      </c>
      <c r="AP1336" s="2">
        <f>IF(AA1336='User Input'!$C$1,1,0)</f>
        <v>0</v>
      </c>
      <c r="AQ1336" s="2">
        <f t="shared" si="285"/>
        <v>0</v>
      </c>
      <c r="AR1336" s="2">
        <f t="shared" si="286"/>
        <v>0</v>
      </c>
      <c r="AS1336" s="2">
        <f t="shared" si="287"/>
        <v>0</v>
      </c>
      <c r="AT1336" s="2">
        <f t="shared" si="288"/>
        <v>0</v>
      </c>
      <c r="AU1336" s="9">
        <f t="shared" si="289"/>
        <v>0</v>
      </c>
    </row>
    <row r="1337" spans="1:47" s="202" customFormat="1">
      <c r="A1337" s="274"/>
      <c r="B1337" s="274"/>
      <c r="C1337" s="212"/>
      <c r="D1337" s="212"/>
      <c r="E1337" s="213"/>
      <c r="F1337" s="212"/>
      <c r="G1337" s="212"/>
      <c r="H1337" s="212"/>
      <c r="I1337" s="212"/>
      <c r="J1337" s="118"/>
      <c r="K1337" s="114"/>
      <c r="L1337" s="114"/>
      <c r="M1337" s="114"/>
      <c r="N1337" s="114"/>
      <c r="O1337" s="114"/>
      <c r="P1337" s="214"/>
      <c r="Q1337" s="2">
        <f t="shared" si="277"/>
        <v>0</v>
      </c>
      <c r="R1337" s="2">
        <f>IF(D1337='User Input'!$C$1,1,0)</f>
        <v>0</v>
      </c>
      <c r="S1337" s="2">
        <f t="shared" si="281"/>
        <v>0</v>
      </c>
      <c r="T1337" s="2">
        <f t="shared" si="282"/>
        <v>0</v>
      </c>
      <c r="U1337" s="2">
        <f t="shared" si="278"/>
        <v>0</v>
      </c>
      <c r="V1337" s="2">
        <f t="shared" si="279"/>
        <v>0</v>
      </c>
      <c r="W1337" s="9">
        <f t="shared" si="280"/>
        <v>0</v>
      </c>
      <c r="X1337" s="221"/>
      <c r="Y1337" s="276"/>
      <c r="Z1337" s="207"/>
      <c r="AA1337" s="203"/>
      <c r="AB1337" s="206"/>
      <c r="AC1337" s="198"/>
      <c r="AD1337" s="198"/>
      <c r="AE1337" s="198"/>
      <c r="AF1337" s="198"/>
      <c r="AG1337" s="216"/>
      <c r="AH1337" s="199"/>
      <c r="AI1337" s="197"/>
      <c r="AJ1337" s="197"/>
      <c r="AK1337" s="113"/>
      <c r="AL1337" s="113"/>
      <c r="AM1337" s="113"/>
      <c r="AN1337" s="2">
        <f t="shared" si="283"/>
        <v>0</v>
      </c>
      <c r="AO1337" s="2">
        <f t="shared" si="284"/>
        <v>0</v>
      </c>
      <c r="AP1337" s="2">
        <f>IF(AA1337='User Input'!$C$1,1,0)</f>
        <v>0</v>
      </c>
      <c r="AQ1337" s="2">
        <f t="shared" si="285"/>
        <v>0</v>
      </c>
      <c r="AR1337" s="2">
        <f t="shared" si="286"/>
        <v>0</v>
      </c>
      <c r="AS1337" s="2">
        <f t="shared" si="287"/>
        <v>0</v>
      </c>
      <c r="AT1337" s="2">
        <f t="shared" si="288"/>
        <v>0</v>
      </c>
      <c r="AU1337" s="9">
        <f t="shared" si="289"/>
        <v>0</v>
      </c>
    </row>
    <row r="1338" spans="1:47" s="202" customFormat="1">
      <c r="A1338" s="274"/>
      <c r="B1338" s="274"/>
      <c r="C1338" s="212"/>
      <c r="D1338" s="212"/>
      <c r="E1338" s="213"/>
      <c r="F1338" s="212"/>
      <c r="G1338" s="212"/>
      <c r="H1338" s="212"/>
      <c r="I1338" s="212"/>
      <c r="J1338" s="118"/>
      <c r="K1338" s="114"/>
      <c r="L1338" s="114"/>
      <c r="M1338" s="114"/>
      <c r="N1338" s="114"/>
      <c r="O1338" s="114"/>
      <c r="P1338" s="214"/>
      <c r="Q1338" s="2">
        <f t="shared" si="277"/>
        <v>0</v>
      </c>
      <c r="R1338" s="2">
        <f>IF(D1338='User Input'!$C$1,1,0)</f>
        <v>0</v>
      </c>
      <c r="S1338" s="2">
        <f t="shared" si="281"/>
        <v>0</v>
      </c>
      <c r="T1338" s="2">
        <f t="shared" si="282"/>
        <v>0</v>
      </c>
      <c r="U1338" s="2">
        <f t="shared" si="278"/>
        <v>0</v>
      </c>
      <c r="V1338" s="2">
        <f t="shared" si="279"/>
        <v>0</v>
      </c>
      <c r="W1338" s="9">
        <f t="shared" si="280"/>
        <v>0</v>
      </c>
      <c r="X1338" s="221"/>
      <c r="Y1338" s="276"/>
      <c r="Z1338" s="207"/>
      <c r="AA1338" s="203"/>
      <c r="AB1338" s="206"/>
      <c r="AC1338" s="198"/>
      <c r="AD1338" s="198"/>
      <c r="AE1338" s="198"/>
      <c r="AF1338" s="198"/>
      <c r="AG1338" s="216"/>
      <c r="AH1338" s="199"/>
      <c r="AI1338" s="197"/>
      <c r="AJ1338" s="197"/>
      <c r="AK1338" s="113"/>
      <c r="AL1338" s="113"/>
      <c r="AM1338" s="113"/>
      <c r="AN1338" s="2">
        <f t="shared" si="283"/>
        <v>0</v>
      </c>
      <c r="AO1338" s="2">
        <f t="shared" si="284"/>
        <v>0</v>
      </c>
      <c r="AP1338" s="2">
        <f>IF(AA1338='User Input'!$C$1,1,0)</f>
        <v>0</v>
      </c>
      <c r="AQ1338" s="2">
        <f t="shared" si="285"/>
        <v>0</v>
      </c>
      <c r="AR1338" s="2">
        <f t="shared" si="286"/>
        <v>0</v>
      </c>
      <c r="AS1338" s="2">
        <f t="shared" si="287"/>
        <v>0</v>
      </c>
      <c r="AT1338" s="2">
        <f t="shared" si="288"/>
        <v>0</v>
      </c>
      <c r="AU1338" s="9">
        <f t="shared" si="289"/>
        <v>0</v>
      </c>
    </row>
    <row r="1339" spans="1:47" s="202" customFormat="1">
      <c r="A1339" s="274"/>
      <c r="B1339" s="274"/>
      <c r="C1339" s="212"/>
      <c r="D1339" s="212"/>
      <c r="E1339" s="213"/>
      <c r="F1339" s="212"/>
      <c r="G1339" s="212"/>
      <c r="H1339" s="212"/>
      <c r="I1339" s="212"/>
      <c r="J1339" s="118"/>
      <c r="K1339" s="114"/>
      <c r="L1339" s="114"/>
      <c r="M1339" s="114"/>
      <c r="N1339" s="114"/>
      <c r="O1339" s="114"/>
      <c r="P1339" s="214"/>
      <c r="Q1339" s="2">
        <f t="shared" si="277"/>
        <v>0</v>
      </c>
      <c r="R1339" s="2">
        <f>IF(D1339='User Input'!$C$1,1,0)</f>
        <v>0</v>
      </c>
      <c r="S1339" s="2">
        <f t="shared" si="281"/>
        <v>0</v>
      </c>
      <c r="T1339" s="2">
        <f t="shared" si="282"/>
        <v>0</v>
      </c>
      <c r="U1339" s="2">
        <f t="shared" si="278"/>
        <v>0</v>
      </c>
      <c r="V1339" s="2">
        <f t="shared" si="279"/>
        <v>0</v>
      </c>
      <c r="W1339" s="9">
        <f t="shared" si="280"/>
        <v>0</v>
      </c>
      <c r="X1339" s="221"/>
      <c r="Y1339" s="276"/>
      <c r="Z1339" s="207"/>
      <c r="AA1339" s="203"/>
      <c r="AB1339" s="206"/>
      <c r="AC1339" s="198"/>
      <c r="AD1339" s="198"/>
      <c r="AE1339" s="198"/>
      <c r="AF1339" s="198"/>
      <c r="AG1339" s="216"/>
      <c r="AH1339" s="199"/>
      <c r="AI1339" s="197"/>
      <c r="AJ1339" s="197"/>
      <c r="AK1339" s="113"/>
      <c r="AL1339" s="113"/>
      <c r="AM1339" s="113"/>
      <c r="AN1339" s="2">
        <f t="shared" si="283"/>
        <v>0</v>
      </c>
      <c r="AO1339" s="2">
        <f t="shared" si="284"/>
        <v>0</v>
      </c>
      <c r="AP1339" s="2">
        <f>IF(AA1339='User Input'!$C$1,1,0)</f>
        <v>0</v>
      </c>
      <c r="AQ1339" s="2">
        <f t="shared" si="285"/>
        <v>0</v>
      </c>
      <c r="AR1339" s="2">
        <f t="shared" si="286"/>
        <v>0</v>
      </c>
      <c r="AS1339" s="2">
        <f t="shared" si="287"/>
        <v>0</v>
      </c>
      <c r="AT1339" s="2">
        <f t="shared" si="288"/>
        <v>0</v>
      </c>
      <c r="AU1339" s="9">
        <f t="shared" si="289"/>
        <v>0</v>
      </c>
    </row>
    <row r="1340" spans="1:47" s="202" customFormat="1">
      <c r="A1340" s="274"/>
      <c r="B1340" s="274"/>
      <c r="C1340" s="212"/>
      <c r="D1340" s="212"/>
      <c r="E1340" s="213"/>
      <c r="F1340" s="212"/>
      <c r="G1340" s="212"/>
      <c r="H1340" s="212"/>
      <c r="I1340" s="212"/>
      <c r="J1340" s="118"/>
      <c r="K1340" s="114"/>
      <c r="L1340" s="114"/>
      <c r="M1340" s="114"/>
      <c r="N1340" s="114"/>
      <c r="O1340" s="114"/>
      <c r="P1340" s="214"/>
      <c r="Q1340" s="2">
        <f t="shared" si="277"/>
        <v>0</v>
      </c>
      <c r="R1340" s="2">
        <f>IF(D1340='User Input'!$C$1,1,0)</f>
        <v>0</v>
      </c>
      <c r="S1340" s="2">
        <f t="shared" si="281"/>
        <v>0</v>
      </c>
      <c r="T1340" s="2">
        <f t="shared" si="282"/>
        <v>0</v>
      </c>
      <c r="U1340" s="2">
        <f t="shared" si="278"/>
        <v>0</v>
      </c>
      <c r="V1340" s="2">
        <f t="shared" si="279"/>
        <v>0</v>
      </c>
      <c r="W1340" s="9">
        <f t="shared" si="280"/>
        <v>0</v>
      </c>
      <c r="X1340" s="221"/>
      <c r="Y1340" s="276"/>
      <c r="Z1340" s="207"/>
      <c r="AA1340" s="203"/>
      <c r="AB1340" s="206"/>
      <c r="AC1340" s="198"/>
      <c r="AD1340" s="198"/>
      <c r="AE1340" s="198"/>
      <c r="AF1340" s="198"/>
      <c r="AG1340" s="216"/>
      <c r="AH1340" s="199"/>
      <c r="AI1340" s="197"/>
      <c r="AJ1340" s="197"/>
      <c r="AK1340" s="113"/>
      <c r="AL1340" s="113"/>
      <c r="AM1340" s="113"/>
      <c r="AN1340" s="2">
        <f t="shared" si="283"/>
        <v>0</v>
      </c>
      <c r="AO1340" s="2">
        <f t="shared" si="284"/>
        <v>0</v>
      </c>
      <c r="AP1340" s="2">
        <f>IF(AA1340='User Input'!$C$1,1,0)</f>
        <v>0</v>
      </c>
      <c r="AQ1340" s="2">
        <f t="shared" si="285"/>
        <v>0</v>
      </c>
      <c r="AR1340" s="2">
        <f t="shared" si="286"/>
        <v>0</v>
      </c>
      <c r="AS1340" s="2">
        <f t="shared" si="287"/>
        <v>0</v>
      </c>
      <c r="AT1340" s="2">
        <f t="shared" si="288"/>
        <v>0</v>
      </c>
      <c r="AU1340" s="9">
        <f t="shared" si="289"/>
        <v>0</v>
      </c>
    </row>
    <row r="1341" spans="1:47" s="202" customFormat="1">
      <c r="A1341" s="274"/>
      <c r="B1341" s="274"/>
      <c r="C1341" s="212"/>
      <c r="D1341" s="212"/>
      <c r="E1341" s="213"/>
      <c r="F1341" s="212"/>
      <c r="G1341" s="212"/>
      <c r="H1341" s="212"/>
      <c r="I1341" s="212"/>
      <c r="J1341" s="118"/>
      <c r="K1341" s="114"/>
      <c r="L1341" s="114"/>
      <c r="M1341" s="114"/>
      <c r="N1341" s="114"/>
      <c r="O1341" s="114"/>
      <c r="P1341" s="214"/>
      <c r="Q1341" s="2">
        <f t="shared" si="277"/>
        <v>0</v>
      </c>
      <c r="R1341" s="2">
        <f>IF(D1341='User Input'!$C$1,1,0)</f>
        <v>0</v>
      </c>
      <c r="S1341" s="2">
        <f t="shared" si="281"/>
        <v>0</v>
      </c>
      <c r="T1341" s="2">
        <f t="shared" si="282"/>
        <v>0</v>
      </c>
      <c r="U1341" s="2">
        <f t="shared" si="278"/>
        <v>0</v>
      </c>
      <c r="V1341" s="2">
        <f t="shared" si="279"/>
        <v>0</v>
      </c>
      <c r="W1341" s="9">
        <f t="shared" si="280"/>
        <v>0</v>
      </c>
      <c r="X1341" s="221"/>
      <c r="Y1341" s="276"/>
      <c r="Z1341" s="207"/>
      <c r="AA1341" s="203"/>
      <c r="AB1341" s="206"/>
      <c r="AC1341" s="198"/>
      <c r="AD1341" s="198"/>
      <c r="AE1341" s="198"/>
      <c r="AF1341" s="198"/>
      <c r="AG1341" s="216"/>
      <c r="AH1341" s="199"/>
      <c r="AI1341" s="197"/>
      <c r="AJ1341" s="197"/>
      <c r="AK1341" s="113"/>
      <c r="AL1341" s="113"/>
      <c r="AM1341" s="113"/>
      <c r="AN1341" s="2">
        <f t="shared" si="283"/>
        <v>0</v>
      </c>
      <c r="AO1341" s="2">
        <f t="shared" si="284"/>
        <v>0</v>
      </c>
      <c r="AP1341" s="2">
        <f>IF(AA1341='User Input'!$C$1,1,0)</f>
        <v>0</v>
      </c>
      <c r="AQ1341" s="2">
        <f t="shared" si="285"/>
        <v>0</v>
      </c>
      <c r="AR1341" s="2">
        <f t="shared" si="286"/>
        <v>0</v>
      </c>
      <c r="AS1341" s="2">
        <f t="shared" si="287"/>
        <v>0</v>
      </c>
      <c r="AT1341" s="2">
        <f t="shared" si="288"/>
        <v>0</v>
      </c>
      <c r="AU1341" s="9">
        <f t="shared" si="289"/>
        <v>0</v>
      </c>
    </row>
    <row r="1342" spans="1:47" s="202" customFormat="1">
      <c r="A1342" s="274"/>
      <c r="B1342" s="274"/>
      <c r="C1342" s="212"/>
      <c r="D1342" s="212"/>
      <c r="E1342" s="213"/>
      <c r="F1342" s="212"/>
      <c r="G1342" s="212"/>
      <c r="H1342" s="212"/>
      <c r="I1342" s="212"/>
      <c r="J1342" s="118"/>
      <c r="K1342" s="114"/>
      <c r="L1342" s="114"/>
      <c r="M1342" s="114"/>
      <c r="N1342" s="114"/>
      <c r="O1342" s="114"/>
      <c r="P1342" s="214"/>
      <c r="Q1342" s="2">
        <f t="shared" si="277"/>
        <v>0</v>
      </c>
      <c r="R1342" s="2">
        <f>IF(D1342='User Input'!$C$1,1,0)</f>
        <v>0</v>
      </c>
      <c r="S1342" s="2">
        <f t="shared" si="281"/>
        <v>0</v>
      </c>
      <c r="T1342" s="2">
        <f t="shared" si="282"/>
        <v>0</v>
      </c>
      <c r="U1342" s="2">
        <f t="shared" si="278"/>
        <v>0</v>
      </c>
      <c r="V1342" s="2">
        <f t="shared" si="279"/>
        <v>0</v>
      </c>
      <c r="W1342" s="9">
        <f t="shared" si="280"/>
        <v>0</v>
      </c>
      <c r="X1342" s="221"/>
      <c r="Y1342" s="276"/>
      <c r="Z1342" s="207"/>
      <c r="AA1342" s="203"/>
      <c r="AB1342" s="206"/>
      <c r="AC1342" s="198"/>
      <c r="AD1342" s="198"/>
      <c r="AE1342" s="198"/>
      <c r="AF1342" s="198"/>
      <c r="AG1342" s="216"/>
      <c r="AH1342" s="199"/>
      <c r="AI1342" s="197"/>
      <c r="AJ1342" s="197"/>
      <c r="AK1342" s="113"/>
      <c r="AL1342" s="113"/>
      <c r="AM1342" s="113"/>
      <c r="AN1342" s="2">
        <f t="shared" si="283"/>
        <v>0</v>
      </c>
      <c r="AO1342" s="2">
        <f t="shared" si="284"/>
        <v>0</v>
      </c>
      <c r="AP1342" s="2">
        <f>IF(AA1342='User Input'!$C$1,1,0)</f>
        <v>0</v>
      </c>
      <c r="AQ1342" s="2">
        <f t="shared" si="285"/>
        <v>0</v>
      </c>
      <c r="AR1342" s="2">
        <f t="shared" si="286"/>
        <v>0</v>
      </c>
      <c r="AS1342" s="2">
        <f t="shared" si="287"/>
        <v>0</v>
      </c>
      <c r="AT1342" s="2">
        <f t="shared" si="288"/>
        <v>0</v>
      </c>
      <c r="AU1342" s="9">
        <f t="shared" si="289"/>
        <v>0</v>
      </c>
    </row>
    <row r="1343" spans="1:47" s="202" customFormat="1">
      <c r="A1343" s="274"/>
      <c r="B1343" s="274"/>
      <c r="C1343" s="212"/>
      <c r="D1343" s="212"/>
      <c r="E1343" s="213"/>
      <c r="F1343" s="212"/>
      <c r="G1343" s="212"/>
      <c r="H1343" s="212"/>
      <c r="I1343" s="212"/>
      <c r="J1343" s="118"/>
      <c r="K1343" s="114"/>
      <c r="L1343" s="114"/>
      <c r="M1343" s="114"/>
      <c r="N1343" s="114"/>
      <c r="O1343" s="114"/>
      <c r="P1343" s="214"/>
      <c r="Q1343" s="2">
        <f t="shared" si="277"/>
        <v>0</v>
      </c>
      <c r="R1343" s="2">
        <f>IF(D1343='User Input'!$C$1,1,0)</f>
        <v>0</v>
      </c>
      <c r="S1343" s="2">
        <f t="shared" si="281"/>
        <v>0</v>
      </c>
      <c r="T1343" s="2">
        <f t="shared" si="282"/>
        <v>0</v>
      </c>
      <c r="U1343" s="2">
        <f t="shared" si="278"/>
        <v>0</v>
      </c>
      <c r="V1343" s="2">
        <f t="shared" si="279"/>
        <v>0</v>
      </c>
      <c r="W1343" s="9">
        <f t="shared" si="280"/>
        <v>0</v>
      </c>
      <c r="X1343" s="221"/>
      <c r="Y1343" s="276"/>
      <c r="Z1343" s="207"/>
      <c r="AA1343" s="203"/>
      <c r="AB1343" s="206"/>
      <c r="AC1343" s="198"/>
      <c r="AD1343" s="198"/>
      <c r="AE1343" s="198"/>
      <c r="AF1343" s="198"/>
      <c r="AG1343" s="216"/>
      <c r="AH1343" s="199"/>
      <c r="AI1343" s="197"/>
      <c r="AJ1343" s="197"/>
      <c r="AK1343" s="113"/>
      <c r="AL1343" s="113"/>
      <c r="AM1343" s="113"/>
      <c r="AN1343" s="2">
        <f t="shared" si="283"/>
        <v>0</v>
      </c>
      <c r="AO1343" s="2">
        <f t="shared" si="284"/>
        <v>0</v>
      </c>
      <c r="AP1343" s="2">
        <f>IF(AA1343='User Input'!$C$1,1,0)</f>
        <v>0</v>
      </c>
      <c r="AQ1343" s="2">
        <f t="shared" si="285"/>
        <v>0</v>
      </c>
      <c r="AR1343" s="2">
        <f t="shared" si="286"/>
        <v>0</v>
      </c>
      <c r="AS1343" s="2">
        <f t="shared" si="287"/>
        <v>0</v>
      </c>
      <c r="AT1343" s="2">
        <f t="shared" si="288"/>
        <v>0</v>
      </c>
      <c r="AU1343" s="9">
        <f t="shared" si="289"/>
        <v>0</v>
      </c>
    </row>
    <row r="1344" spans="1:47" s="202" customFormat="1">
      <c r="A1344" s="274"/>
      <c r="B1344" s="274"/>
      <c r="C1344" s="212"/>
      <c r="D1344" s="212"/>
      <c r="E1344" s="213"/>
      <c r="F1344" s="212"/>
      <c r="G1344" s="212"/>
      <c r="H1344" s="212"/>
      <c r="I1344" s="212"/>
      <c r="J1344" s="118"/>
      <c r="K1344" s="114"/>
      <c r="L1344" s="114"/>
      <c r="M1344" s="114"/>
      <c r="N1344" s="114"/>
      <c r="O1344" s="114"/>
      <c r="P1344" s="214"/>
      <c r="Q1344" s="2">
        <f t="shared" si="277"/>
        <v>0</v>
      </c>
      <c r="R1344" s="2">
        <f>IF(D1344='User Input'!$C$1,1,0)</f>
        <v>0</v>
      </c>
      <c r="S1344" s="2">
        <f t="shared" si="281"/>
        <v>0</v>
      </c>
      <c r="T1344" s="2">
        <f t="shared" si="282"/>
        <v>0</v>
      </c>
      <c r="U1344" s="2">
        <f t="shared" si="278"/>
        <v>0</v>
      </c>
      <c r="V1344" s="2">
        <f t="shared" si="279"/>
        <v>0</v>
      </c>
      <c r="W1344" s="9">
        <f t="shared" si="280"/>
        <v>0</v>
      </c>
      <c r="X1344" s="221"/>
      <c r="Y1344" s="276"/>
      <c r="Z1344" s="207"/>
      <c r="AA1344" s="203"/>
      <c r="AB1344" s="206"/>
      <c r="AC1344" s="198"/>
      <c r="AD1344" s="198"/>
      <c r="AE1344" s="198"/>
      <c r="AF1344" s="198"/>
      <c r="AG1344" s="216"/>
      <c r="AH1344" s="199"/>
      <c r="AI1344" s="197"/>
      <c r="AJ1344" s="197"/>
      <c r="AK1344" s="113"/>
      <c r="AL1344" s="113"/>
      <c r="AM1344" s="113"/>
      <c r="AN1344" s="2">
        <f t="shared" si="283"/>
        <v>0</v>
      </c>
      <c r="AO1344" s="2">
        <f t="shared" si="284"/>
        <v>0</v>
      </c>
      <c r="AP1344" s="2">
        <f>IF(AA1344='User Input'!$C$1,1,0)</f>
        <v>0</v>
      </c>
      <c r="AQ1344" s="2">
        <f t="shared" si="285"/>
        <v>0</v>
      </c>
      <c r="AR1344" s="2">
        <f t="shared" si="286"/>
        <v>0</v>
      </c>
      <c r="AS1344" s="2">
        <f t="shared" si="287"/>
        <v>0</v>
      </c>
      <c r="AT1344" s="2">
        <f t="shared" si="288"/>
        <v>0</v>
      </c>
      <c r="AU1344" s="9">
        <f t="shared" si="289"/>
        <v>0</v>
      </c>
    </row>
    <row r="1345" spans="1:47" s="202" customFormat="1">
      <c r="A1345" s="274"/>
      <c r="B1345" s="274"/>
      <c r="C1345" s="212"/>
      <c r="D1345" s="212"/>
      <c r="E1345" s="213"/>
      <c r="F1345" s="212"/>
      <c r="G1345" s="212"/>
      <c r="H1345" s="212"/>
      <c r="I1345" s="212"/>
      <c r="J1345" s="118"/>
      <c r="K1345" s="114"/>
      <c r="L1345" s="114"/>
      <c r="M1345" s="114"/>
      <c r="N1345" s="114"/>
      <c r="O1345" s="114"/>
      <c r="P1345" s="214"/>
      <c r="Q1345" s="2">
        <f t="shared" si="277"/>
        <v>0</v>
      </c>
      <c r="R1345" s="2">
        <f>IF(D1345='User Input'!$C$1,1,0)</f>
        <v>0</v>
      </c>
      <c r="S1345" s="2">
        <f t="shared" si="281"/>
        <v>0</v>
      </c>
      <c r="T1345" s="2">
        <f t="shared" si="282"/>
        <v>0</v>
      </c>
      <c r="U1345" s="2">
        <f t="shared" si="278"/>
        <v>0</v>
      </c>
      <c r="V1345" s="2">
        <f t="shared" si="279"/>
        <v>0</v>
      </c>
      <c r="W1345" s="9">
        <f t="shared" si="280"/>
        <v>0</v>
      </c>
      <c r="X1345" s="221"/>
      <c r="Y1345" s="276"/>
      <c r="Z1345" s="207"/>
      <c r="AA1345" s="203"/>
      <c r="AB1345" s="206"/>
      <c r="AC1345" s="198"/>
      <c r="AD1345" s="198"/>
      <c r="AE1345" s="198"/>
      <c r="AF1345" s="198"/>
      <c r="AG1345" s="216"/>
      <c r="AH1345" s="199"/>
      <c r="AI1345" s="197"/>
      <c r="AJ1345" s="197"/>
      <c r="AK1345" s="113"/>
      <c r="AL1345" s="113"/>
      <c r="AM1345" s="113"/>
      <c r="AN1345" s="2">
        <f t="shared" si="283"/>
        <v>0</v>
      </c>
      <c r="AO1345" s="2">
        <f t="shared" si="284"/>
        <v>0</v>
      </c>
      <c r="AP1345" s="2">
        <f>IF(AA1345='User Input'!$C$1,1,0)</f>
        <v>0</v>
      </c>
      <c r="AQ1345" s="2">
        <f t="shared" si="285"/>
        <v>0</v>
      </c>
      <c r="AR1345" s="2">
        <f t="shared" si="286"/>
        <v>0</v>
      </c>
      <c r="AS1345" s="2">
        <f t="shared" si="287"/>
        <v>0</v>
      </c>
      <c r="AT1345" s="2">
        <f t="shared" si="288"/>
        <v>0</v>
      </c>
      <c r="AU1345" s="9">
        <f t="shared" si="289"/>
        <v>0</v>
      </c>
    </row>
    <row r="1346" spans="1:47" s="202" customFormat="1">
      <c r="A1346" s="274"/>
      <c r="B1346" s="274"/>
      <c r="C1346" s="212"/>
      <c r="D1346" s="212"/>
      <c r="E1346" s="213"/>
      <c r="F1346" s="212"/>
      <c r="G1346" s="212"/>
      <c r="H1346" s="212"/>
      <c r="I1346" s="212"/>
      <c r="J1346" s="118"/>
      <c r="K1346" s="114"/>
      <c r="L1346" s="114"/>
      <c r="M1346" s="114"/>
      <c r="N1346" s="114"/>
      <c r="O1346" s="114"/>
      <c r="P1346" s="214"/>
      <c r="Q1346" s="2">
        <f t="shared" si="277"/>
        <v>0</v>
      </c>
      <c r="R1346" s="2">
        <f>IF(D1346='User Input'!$C$1,1,0)</f>
        <v>0</v>
      </c>
      <c r="S1346" s="2">
        <f t="shared" si="281"/>
        <v>0</v>
      </c>
      <c r="T1346" s="2">
        <f t="shared" si="282"/>
        <v>0</v>
      </c>
      <c r="U1346" s="2">
        <f t="shared" si="278"/>
        <v>0</v>
      </c>
      <c r="V1346" s="2">
        <f t="shared" si="279"/>
        <v>0</v>
      </c>
      <c r="W1346" s="9">
        <f t="shared" si="280"/>
        <v>0</v>
      </c>
      <c r="X1346" s="221"/>
      <c r="Y1346" s="276"/>
      <c r="Z1346" s="207"/>
      <c r="AA1346" s="203"/>
      <c r="AB1346" s="206"/>
      <c r="AC1346" s="198"/>
      <c r="AD1346" s="198"/>
      <c r="AE1346" s="198"/>
      <c r="AF1346" s="198"/>
      <c r="AG1346" s="216"/>
      <c r="AH1346" s="199"/>
      <c r="AI1346" s="197"/>
      <c r="AJ1346" s="197"/>
      <c r="AK1346" s="113"/>
      <c r="AL1346" s="113"/>
      <c r="AM1346" s="113"/>
      <c r="AN1346" s="2">
        <f t="shared" si="283"/>
        <v>0</v>
      </c>
      <c r="AO1346" s="2">
        <f t="shared" si="284"/>
        <v>0</v>
      </c>
      <c r="AP1346" s="2">
        <f>IF(AA1346='User Input'!$C$1,1,0)</f>
        <v>0</v>
      </c>
      <c r="AQ1346" s="2">
        <f t="shared" si="285"/>
        <v>0</v>
      </c>
      <c r="AR1346" s="2">
        <f t="shared" si="286"/>
        <v>0</v>
      </c>
      <c r="AS1346" s="2">
        <f t="shared" si="287"/>
        <v>0</v>
      </c>
      <c r="AT1346" s="2">
        <f t="shared" si="288"/>
        <v>0</v>
      </c>
      <c r="AU1346" s="9">
        <f t="shared" si="289"/>
        <v>0</v>
      </c>
    </row>
    <row r="1347" spans="1:47" s="202" customFormat="1">
      <c r="A1347" s="274"/>
      <c r="B1347" s="274"/>
      <c r="C1347" s="212"/>
      <c r="D1347" s="212"/>
      <c r="E1347" s="213"/>
      <c r="F1347" s="212"/>
      <c r="G1347" s="212"/>
      <c r="H1347" s="212"/>
      <c r="I1347" s="212"/>
      <c r="J1347" s="118"/>
      <c r="K1347" s="114"/>
      <c r="L1347" s="114"/>
      <c r="M1347" s="114"/>
      <c r="N1347" s="114"/>
      <c r="O1347" s="114"/>
      <c r="P1347" s="214"/>
      <c r="Q1347" s="2">
        <f t="shared" ref="Q1347:Q1367" si="290">P1347*K1347</f>
        <v>0</v>
      </c>
      <c r="R1347" s="2">
        <f>IF(D1347='User Input'!$C$1,1,0)</f>
        <v>0</v>
      </c>
      <c r="S1347" s="2">
        <f t="shared" si="281"/>
        <v>0</v>
      </c>
      <c r="T1347" s="2">
        <f t="shared" si="282"/>
        <v>0</v>
      </c>
      <c r="U1347" s="2">
        <f t="shared" ref="U1347:U1367" si="291">C1347</f>
        <v>0</v>
      </c>
      <c r="V1347" s="2">
        <f t="shared" ref="V1347:V1367" si="292">E1347</f>
        <v>0</v>
      </c>
      <c r="W1347" s="9">
        <f t="shared" ref="W1347:W1367" si="293">J1347</f>
        <v>0</v>
      </c>
      <c r="X1347" s="221"/>
      <c r="Y1347" s="276"/>
      <c r="Z1347" s="207"/>
      <c r="AA1347" s="203"/>
      <c r="AB1347" s="206"/>
      <c r="AC1347" s="198"/>
      <c r="AD1347" s="198"/>
      <c r="AE1347" s="198"/>
      <c r="AF1347" s="198"/>
      <c r="AG1347" s="216"/>
      <c r="AH1347" s="199"/>
      <c r="AI1347" s="197"/>
      <c r="AJ1347" s="197"/>
      <c r="AK1347" s="113"/>
      <c r="AL1347" s="113"/>
      <c r="AM1347" s="113"/>
      <c r="AN1347" s="2">
        <f t="shared" si="283"/>
        <v>0</v>
      </c>
      <c r="AO1347" s="2">
        <f t="shared" si="284"/>
        <v>0</v>
      </c>
      <c r="AP1347" s="2">
        <f>IF(AA1347='User Input'!$C$1,1,0)</f>
        <v>0</v>
      </c>
      <c r="AQ1347" s="2">
        <f t="shared" si="285"/>
        <v>0</v>
      </c>
      <c r="AR1347" s="2">
        <f t="shared" si="286"/>
        <v>0</v>
      </c>
      <c r="AS1347" s="2">
        <f t="shared" si="287"/>
        <v>0</v>
      </c>
      <c r="AT1347" s="2">
        <f t="shared" si="288"/>
        <v>0</v>
      </c>
      <c r="AU1347" s="9">
        <f t="shared" si="289"/>
        <v>0</v>
      </c>
    </row>
    <row r="1348" spans="1:47" s="202" customFormat="1">
      <c r="A1348" s="274"/>
      <c r="B1348" s="274"/>
      <c r="C1348" s="212"/>
      <c r="D1348" s="212"/>
      <c r="E1348" s="213"/>
      <c r="F1348" s="212"/>
      <c r="G1348" s="212"/>
      <c r="H1348" s="212"/>
      <c r="I1348" s="212"/>
      <c r="J1348" s="118"/>
      <c r="K1348" s="114"/>
      <c r="L1348" s="114"/>
      <c r="M1348" s="114"/>
      <c r="N1348" s="114"/>
      <c r="O1348" s="114"/>
      <c r="P1348" s="214"/>
      <c r="Q1348" s="2">
        <f t="shared" si="290"/>
        <v>0</v>
      </c>
      <c r="R1348" s="2">
        <f>IF(D1348='User Input'!$C$1,1,0)</f>
        <v>0</v>
      </c>
      <c r="S1348" s="2">
        <f t="shared" ref="S1348:S1367" si="294">R1348+S1347</f>
        <v>0</v>
      </c>
      <c r="T1348" s="2">
        <f t="shared" ref="T1348:T1367" si="295">IF(S1348=S1347,0,S1348)</f>
        <v>0</v>
      </c>
      <c r="U1348" s="2">
        <f t="shared" si="291"/>
        <v>0</v>
      </c>
      <c r="V1348" s="2">
        <f t="shared" si="292"/>
        <v>0</v>
      </c>
      <c r="W1348" s="9">
        <f t="shared" si="293"/>
        <v>0</v>
      </c>
      <c r="X1348" s="221"/>
      <c r="Y1348" s="276"/>
      <c r="Z1348" s="207"/>
      <c r="AA1348" s="203"/>
      <c r="AB1348" s="206"/>
      <c r="AC1348" s="198"/>
      <c r="AD1348" s="198"/>
      <c r="AE1348" s="198"/>
      <c r="AF1348" s="198"/>
      <c r="AG1348" s="216"/>
      <c r="AH1348" s="199"/>
      <c r="AI1348" s="197"/>
      <c r="AJ1348" s="197"/>
      <c r="AK1348" s="113"/>
      <c r="AL1348" s="113"/>
      <c r="AM1348" s="113"/>
      <c r="AN1348" s="2">
        <f t="shared" ref="AN1348:AN1411" si="296">AI1348*AH1348</f>
        <v>0</v>
      </c>
      <c r="AO1348" s="2">
        <f t="shared" ref="AO1348:AO1411" si="297">AJ1348*AH1348</f>
        <v>0</v>
      </c>
      <c r="AP1348" s="2">
        <f>IF(AA1348='User Input'!$C$1,1,0)</f>
        <v>0</v>
      </c>
      <c r="AQ1348" s="2">
        <f t="shared" si="285"/>
        <v>0</v>
      </c>
      <c r="AR1348" s="2">
        <f t="shared" si="286"/>
        <v>0</v>
      </c>
      <c r="AS1348" s="2">
        <f t="shared" si="287"/>
        <v>0</v>
      </c>
      <c r="AT1348" s="2">
        <f t="shared" si="288"/>
        <v>0</v>
      </c>
      <c r="AU1348" s="9">
        <f t="shared" si="289"/>
        <v>0</v>
      </c>
    </row>
    <row r="1349" spans="1:47" s="202" customFormat="1">
      <c r="A1349" s="274"/>
      <c r="B1349" s="274"/>
      <c r="C1349" s="212"/>
      <c r="D1349" s="212"/>
      <c r="E1349" s="213"/>
      <c r="F1349" s="212"/>
      <c r="G1349" s="212"/>
      <c r="H1349" s="212"/>
      <c r="I1349" s="212"/>
      <c r="J1349" s="118"/>
      <c r="K1349" s="114"/>
      <c r="L1349" s="114"/>
      <c r="M1349" s="114"/>
      <c r="N1349" s="114"/>
      <c r="O1349" s="114"/>
      <c r="P1349" s="214"/>
      <c r="Q1349" s="2">
        <f t="shared" si="290"/>
        <v>0</v>
      </c>
      <c r="R1349" s="2">
        <f>IF(D1349='User Input'!$C$1,1,0)</f>
        <v>0</v>
      </c>
      <c r="S1349" s="2">
        <f t="shared" si="294"/>
        <v>0</v>
      </c>
      <c r="T1349" s="2">
        <f t="shared" si="295"/>
        <v>0</v>
      </c>
      <c r="U1349" s="2">
        <f t="shared" si="291"/>
        <v>0</v>
      </c>
      <c r="V1349" s="2">
        <f t="shared" si="292"/>
        <v>0</v>
      </c>
      <c r="W1349" s="9">
        <f t="shared" si="293"/>
        <v>0</v>
      </c>
      <c r="X1349" s="221"/>
      <c r="Y1349" s="276"/>
      <c r="Z1349" s="207"/>
      <c r="AA1349" s="203"/>
      <c r="AB1349" s="206"/>
      <c r="AC1349" s="198"/>
      <c r="AD1349" s="198"/>
      <c r="AE1349" s="198"/>
      <c r="AF1349" s="198"/>
      <c r="AG1349" s="216"/>
      <c r="AH1349" s="199"/>
      <c r="AI1349" s="197"/>
      <c r="AJ1349" s="197"/>
      <c r="AK1349" s="113"/>
      <c r="AL1349" s="113"/>
      <c r="AM1349" s="113"/>
      <c r="AN1349" s="2">
        <f t="shared" si="296"/>
        <v>0</v>
      </c>
      <c r="AO1349" s="2">
        <f t="shared" si="297"/>
        <v>0</v>
      </c>
      <c r="AP1349" s="2">
        <f>IF(AA1349='User Input'!$C$1,1,0)</f>
        <v>0</v>
      </c>
      <c r="AQ1349" s="2">
        <f t="shared" si="285"/>
        <v>0</v>
      </c>
      <c r="AR1349" s="2">
        <f t="shared" si="286"/>
        <v>0</v>
      </c>
      <c r="AS1349" s="2">
        <f t="shared" si="287"/>
        <v>0</v>
      </c>
      <c r="AT1349" s="2">
        <f t="shared" si="288"/>
        <v>0</v>
      </c>
      <c r="AU1349" s="9">
        <f t="shared" si="289"/>
        <v>0</v>
      </c>
    </row>
    <row r="1350" spans="1:47" s="202" customFormat="1">
      <c r="A1350" s="274"/>
      <c r="B1350" s="274"/>
      <c r="C1350" s="212"/>
      <c r="D1350" s="212"/>
      <c r="E1350" s="213"/>
      <c r="F1350" s="212"/>
      <c r="G1350" s="212"/>
      <c r="H1350" s="212"/>
      <c r="I1350" s="212"/>
      <c r="J1350" s="118"/>
      <c r="K1350" s="114"/>
      <c r="L1350" s="114"/>
      <c r="M1350" s="114"/>
      <c r="N1350" s="114"/>
      <c r="O1350" s="114"/>
      <c r="P1350" s="214"/>
      <c r="Q1350" s="2">
        <f t="shared" si="290"/>
        <v>0</v>
      </c>
      <c r="R1350" s="2">
        <f>IF(D1350='User Input'!$C$1,1,0)</f>
        <v>0</v>
      </c>
      <c r="S1350" s="2">
        <f t="shared" si="294"/>
        <v>0</v>
      </c>
      <c r="T1350" s="2">
        <f t="shared" si="295"/>
        <v>0</v>
      </c>
      <c r="U1350" s="2">
        <f t="shared" si="291"/>
        <v>0</v>
      </c>
      <c r="V1350" s="2">
        <f t="shared" si="292"/>
        <v>0</v>
      </c>
      <c r="W1350" s="9">
        <f t="shared" si="293"/>
        <v>0</v>
      </c>
      <c r="X1350" s="221"/>
      <c r="Y1350" s="276"/>
      <c r="Z1350" s="207"/>
      <c r="AA1350" s="203"/>
      <c r="AB1350" s="206"/>
      <c r="AC1350" s="198"/>
      <c r="AD1350" s="198"/>
      <c r="AE1350" s="198"/>
      <c r="AF1350" s="198"/>
      <c r="AG1350" s="216"/>
      <c r="AH1350" s="199"/>
      <c r="AI1350" s="197"/>
      <c r="AJ1350" s="197"/>
      <c r="AK1350" s="113"/>
      <c r="AL1350" s="113"/>
      <c r="AM1350" s="113"/>
      <c r="AN1350" s="2">
        <f t="shared" si="296"/>
        <v>0</v>
      </c>
      <c r="AO1350" s="2">
        <f t="shared" si="297"/>
        <v>0</v>
      </c>
      <c r="AP1350" s="2">
        <f>IF(AA1350='User Input'!$C$1,1,0)</f>
        <v>0</v>
      </c>
      <c r="AQ1350" s="2">
        <f t="shared" si="285"/>
        <v>0</v>
      </c>
      <c r="AR1350" s="2">
        <f t="shared" si="286"/>
        <v>0</v>
      </c>
      <c r="AS1350" s="2">
        <f t="shared" si="287"/>
        <v>0</v>
      </c>
      <c r="AT1350" s="2">
        <f t="shared" si="288"/>
        <v>0</v>
      </c>
      <c r="AU1350" s="9">
        <f t="shared" si="289"/>
        <v>0</v>
      </c>
    </row>
    <row r="1351" spans="1:47" s="202" customFormat="1">
      <c r="A1351" s="274"/>
      <c r="B1351" s="274"/>
      <c r="C1351" s="212"/>
      <c r="D1351" s="212"/>
      <c r="E1351" s="213"/>
      <c r="F1351" s="212"/>
      <c r="G1351" s="212"/>
      <c r="H1351" s="212"/>
      <c r="I1351" s="212"/>
      <c r="J1351" s="118"/>
      <c r="K1351" s="114"/>
      <c r="L1351" s="114"/>
      <c r="M1351" s="114"/>
      <c r="N1351" s="114"/>
      <c r="O1351" s="114"/>
      <c r="P1351" s="214"/>
      <c r="Q1351" s="2">
        <f t="shared" si="290"/>
        <v>0</v>
      </c>
      <c r="R1351" s="2">
        <f>IF(D1351='User Input'!$C$1,1,0)</f>
        <v>0</v>
      </c>
      <c r="S1351" s="2">
        <f t="shared" si="294"/>
        <v>0</v>
      </c>
      <c r="T1351" s="2">
        <f t="shared" si="295"/>
        <v>0</v>
      </c>
      <c r="U1351" s="2">
        <f t="shared" si="291"/>
        <v>0</v>
      </c>
      <c r="V1351" s="2">
        <f t="shared" si="292"/>
        <v>0</v>
      </c>
      <c r="W1351" s="9">
        <f t="shared" si="293"/>
        <v>0</v>
      </c>
      <c r="X1351" s="221"/>
      <c r="Y1351" s="276"/>
      <c r="Z1351" s="207"/>
      <c r="AA1351" s="203"/>
      <c r="AB1351" s="206"/>
      <c r="AC1351" s="198"/>
      <c r="AD1351" s="198"/>
      <c r="AE1351" s="198"/>
      <c r="AF1351" s="198"/>
      <c r="AG1351" s="216"/>
      <c r="AH1351" s="199"/>
      <c r="AI1351" s="197"/>
      <c r="AJ1351" s="197"/>
      <c r="AK1351" s="113"/>
      <c r="AL1351" s="113"/>
      <c r="AM1351" s="113"/>
      <c r="AN1351" s="2">
        <f t="shared" si="296"/>
        <v>0</v>
      </c>
      <c r="AO1351" s="2">
        <f t="shared" si="297"/>
        <v>0</v>
      </c>
      <c r="AP1351" s="2">
        <f>IF(AA1351='User Input'!$C$1,1,0)</f>
        <v>0</v>
      </c>
      <c r="AQ1351" s="2">
        <f t="shared" si="285"/>
        <v>0</v>
      </c>
      <c r="AR1351" s="2">
        <f t="shared" si="286"/>
        <v>0</v>
      </c>
      <c r="AS1351" s="2">
        <f t="shared" si="287"/>
        <v>0</v>
      </c>
      <c r="AT1351" s="2">
        <f t="shared" si="288"/>
        <v>0</v>
      </c>
      <c r="AU1351" s="9">
        <f t="shared" si="289"/>
        <v>0</v>
      </c>
    </row>
    <row r="1352" spans="1:47" s="202" customFormat="1">
      <c r="A1352" s="274"/>
      <c r="B1352" s="274"/>
      <c r="C1352" s="212"/>
      <c r="D1352" s="212"/>
      <c r="E1352" s="213"/>
      <c r="F1352" s="212"/>
      <c r="G1352" s="212"/>
      <c r="H1352" s="212"/>
      <c r="I1352" s="212"/>
      <c r="J1352" s="118"/>
      <c r="K1352" s="114"/>
      <c r="L1352" s="114"/>
      <c r="M1352" s="114"/>
      <c r="N1352" s="114"/>
      <c r="O1352" s="114"/>
      <c r="P1352" s="214"/>
      <c r="Q1352" s="2">
        <f t="shared" si="290"/>
        <v>0</v>
      </c>
      <c r="R1352" s="2">
        <f>IF(D1352='User Input'!$C$1,1,0)</f>
        <v>0</v>
      </c>
      <c r="S1352" s="2">
        <f t="shared" si="294"/>
        <v>0</v>
      </c>
      <c r="T1352" s="2">
        <f t="shared" si="295"/>
        <v>0</v>
      </c>
      <c r="U1352" s="2">
        <f t="shared" si="291"/>
        <v>0</v>
      </c>
      <c r="V1352" s="2">
        <f t="shared" si="292"/>
        <v>0</v>
      </c>
      <c r="W1352" s="9">
        <f t="shared" si="293"/>
        <v>0</v>
      </c>
      <c r="X1352" s="221"/>
      <c r="Y1352" s="276"/>
      <c r="Z1352" s="207"/>
      <c r="AA1352" s="203"/>
      <c r="AB1352" s="206"/>
      <c r="AC1352" s="198"/>
      <c r="AD1352" s="198"/>
      <c r="AE1352" s="198"/>
      <c r="AF1352" s="198"/>
      <c r="AG1352" s="216"/>
      <c r="AH1352" s="199"/>
      <c r="AI1352" s="197"/>
      <c r="AJ1352" s="197"/>
      <c r="AK1352" s="113"/>
      <c r="AL1352" s="113"/>
      <c r="AM1352" s="113"/>
      <c r="AN1352" s="2">
        <f t="shared" si="296"/>
        <v>0</v>
      </c>
      <c r="AO1352" s="2">
        <f t="shared" si="297"/>
        <v>0</v>
      </c>
      <c r="AP1352" s="2">
        <f>IF(AA1352='User Input'!$C$1,1,0)</f>
        <v>0</v>
      </c>
      <c r="AQ1352" s="2">
        <f t="shared" si="285"/>
        <v>0</v>
      </c>
      <c r="AR1352" s="2">
        <f t="shared" si="286"/>
        <v>0</v>
      </c>
      <c r="AS1352" s="2">
        <f t="shared" si="287"/>
        <v>0</v>
      </c>
      <c r="AT1352" s="2">
        <f t="shared" si="288"/>
        <v>0</v>
      </c>
      <c r="AU1352" s="9">
        <f t="shared" si="289"/>
        <v>0</v>
      </c>
    </row>
    <row r="1353" spans="1:47" s="202" customFormat="1">
      <c r="A1353" s="274"/>
      <c r="B1353" s="274"/>
      <c r="C1353" s="212"/>
      <c r="D1353" s="212"/>
      <c r="E1353" s="213"/>
      <c r="F1353" s="212"/>
      <c r="G1353" s="212"/>
      <c r="H1353" s="212"/>
      <c r="I1353" s="212"/>
      <c r="J1353" s="118"/>
      <c r="K1353" s="114"/>
      <c r="L1353" s="114"/>
      <c r="M1353" s="114"/>
      <c r="N1353" s="114"/>
      <c r="O1353" s="114"/>
      <c r="P1353" s="214"/>
      <c r="Q1353" s="2">
        <f t="shared" si="290"/>
        <v>0</v>
      </c>
      <c r="R1353" s="2">
        <f>IF(D1353='User Input'!$C$1,1,0)</f>
        <v>0</v>
      </c>
      <c r="S1353" s="2">
        <f t="shared" si="294"/>
        <v>0</v>
      </c>
      <c r="T1353" s="2">
        <f t="shared" si="295"/>
        <v>0</v>
      </c>
      <c r="U1353" s="2">
        <f t="shared" si="291"/>
        <v>0</v>
      </c>
      <c r="V1353" s="2">
        <f t="shared" si="292"/>
        <v>0</v>
      </c>
      <c r="W1353" s="9">
        <f t="shared" si="293"/>
        <v>0</v>
      </c>
      <c r="X1353" s="221"/>
      <c r="Y1353" s="276"/>
      <c r="Z1353" s="207"/>
      <c r="AA1353" s="203"/>
      <c r="AB1353" s="206"/>
      <c r="AC1353" s="198"/>
      <c r="AD1353" s="198"/>
      <c r="AE1353" s="198"/>
      <c r="AF1353" s="198"/>
      <c r="AG1353" s="216"/>
      <c r="AH1353" s="199"/>
      <c r="AI1353" s="197"/>
      <c r="AJ1353" s="197"/>
      <c r="AK1353" s="113"/>
      <c r="AL1353" s="113"/>
      <c r="AM1353" s="113"/>
      <c r="AN1353" s="2">
        <f t="shared" si="296"/>
        <v>0</v>
      </c>
      <c r="AO1353" s="2">
        <f t="shared" si="297"/>
        <v>0</v>
      </c>
      <c r="AP1353" s="2">
        <f>IF(AA1353='User Input'!$C$1,1,0)</f>
        <v>0</v>
      </c>
      <c r="AQ1353" s="2">
        <f t="shared" si="285"/>
        <v>0</v>
      </c>
      <c r="AR1353" s="2">
        <f t="shared" si="286"/>
        <v>0</v>
      </c>
      <c r="AS1353" s="2">
        <f t="shared" si="287"/>
        <v>0</v>
      </c>
      <c r="AT1353" s="2">
        <f t="shared" si="288"/>
        <v>0</v>
      </c>
      <c r="AU1353" s="9">
        <f t="shared" si="289"/>
        <v>0</v>
      </c>
    </row>
    <row r="1354" spans="1:47" s="202" customFormat="1">
      <c r="A1354" s="274"/>
      <c r="B1354" s="274"/>
      <c r="C1354" s="212"/>
      <c r="D1354" s="212"/>
      <c r="E1354" s="213"/>
      <c r="F1354" s="212"/>
      <c r="G1354" s="212"/>
      <c r="H1354" s="212"/>
      <c r="I1354" s="212"/>
      <c r="J1354" s="118"/>
      <c r="K1354" s="114"/>
      <c r="L1354" s="114"/>
      <c r="M1354" s="114"/>
      <c r="N1354" s="114"/>
      <c r="O1354" s="114"/>
      <c r="P1354" s="214"/>
      <c r="Q1354" s="2">
        <f t="shared" si="290"/>
        <v>0</v>
      </c>
      <c r="R1354" s="2">
        <f>IF(D1354='User Input'!$C$1,1,0)</f>
        <v>0</v>
      </c>
      <c r="S1354" s="2">
        <f t="shared" si="294"/>
        <v>0</v>
      </c>
      <c r="T1354" s="2">
        <f t="shared" si="295"/>
        <v>0</v>
      </c>
      <c r="U1354" s="2">
        <f t="shared" si="291"/>
        <v>0</v>
      </c>
      <c r="V1354" s="2">
        <f t="shared" si="292"/>
        <v>0</v>
      </c>
      <c r="W1354" s="9">
        <f t="shared" si="293"/>
        <v>0</v>
      </c>
      <c r="X1354" s="221"/>
      <c r="Y1354" s="276"/>
      <c r="Z1354" s="207"/>
      <c r="AA1354" s="203"/>
      <c r="AB1354" s="206"/>
      <c r="AC1354" s="198"/>
      <c r="AD1354" s="198"/>
      <c r="AE1354" s="198"/>
      <c r="AF1354" s="198"/>
      <c r="AG1354" s="216"/>
      <c r="AH1354" s="199"/>
      <c r="AI1354" s="197"/>
      <c r="AJ1354" s="197"/>
      <c r="AK1354" s="113"/>
      <c r="AL1354" s="113"/>
      <c r="AM1354" s="113"/>
      <c r="AN1354" s="2">
        <f t="shared" si="296"/>
        <v>0</v>
      </c>
      <c r="AO1354" s="2">
        <f t="shared" si="297"/>
        <v>0</v>
      </c>
      <c r="AP1354" s="2">
        <f>IF(AA1354='User Input'!$C$1,1,0)</f>
        <v>0</v>
      </c>
      <c r="AQ1354" s="2">
        <f t="shared" si="285"/>
        <v>0</v>
      </c>
      <c r="AR1354" s="2">
        <f t="shared" si="286"/>
        <v>0</v>
      </c>
      <c r="AS1354" s="2">
        <f t="shared" si="287"/>
        <v>0</v>
      </c>
      <c r="AT1354" s="2">
        <f t="shared" si="288"/>
        <v>0</v>
      </c>
      <c r="AU1354" s="9">
        <f t="shared" si="289"/>
        <v>0</v>
      </c>
    </row>
    <row r="1355" spans="1:47" s="202" customFormat="1">
      <c r="A1355" s="274"/>
      <c r="B1355" s="274"/>
      <c r="C1355" s="212"/>
      <c r="D1355" s="212"/>
      <c r="E1355" s="213"/>
      <c r="F1355" s="212"/>
      <c r="G1355" s="212"/>
      <c r="H1355" s="212"/>
      <c r="I1355" s="212"/>
      <c r="J1355" s="118"/>
      <c r="K1355" s="114"/>
      <c r="L1355" s="114"/>
      <c r="M1355" s="114"/>
      <c r="N1355" s="114"/>
      <c r="O1355" s="114"/>
      <c r="P1355" s="214"/>
      <c r="Q1355" s="2">
        <f t="shared" si="290"/>
        <v>0</v>
      </c>
      <c r="R1355" s="2">
        <f>IF(D1355='User Input'!$C$1,1,0)</f>
        <v>0</v>
      </c>
      <c r="S1355" s="2">
        <f t="shared" si="294"/>
        <v>0</v>
      </c>
      <c r="T1355" s="2">
        <f t="shared" si="295"/>
        <v>0</v>
      </c>
      <c r="U1355" s="2">
        <f t="shared" si="291"/>
        <v>0</v>
      </c>
      <c r="V1355" s="2">
        <f t="shared" si="292"/>
        <v>0</v>
      </c>
      <c r="W1355" s="9">
        <f t="shared" si="293"/>
        <v>0</v>
      </c>
      <c r="X1355" s="221"/>
      <c r="Y1355" s="276"/>
      <c r="Z1355" s="207"/>
      <c r="AA1355" s="203"/>
      <c r="AB1355" s="206"/>
      <c r="AC1355" s="198"/>
      <c r="AD1355" s="198"/>
      <c r="AE1355" s="198"/>
      <c r="AF1355" s="198"/>
      <c r="AG1355" s="216"/>
      <c r="AH1355" s="199"/>
      <c r="AI1355" s="197"/>
      <c r="AJ1355" s="197"/>
      <c r="AK1355" s="113"/>
      <c r="AL1355" s="113"/>
      <c r="AM1355" s="113"/>
      <c r="AN1355" s="2">
        <f t="shared" si="296"/>
        <v>0</v>
      </c>
      <c r="AO1355" s="2">
        <f t="shared" si="297"/>
        <v>0</v>
      </c>
      <c r="AP1355" s="2">
        <f>IF(AA1355='User Input'!$C$1,1,0)</f>
        <v>0</v>
      </c>
      <c r="AQ1355" s="2">
        <f t="shared" si="285"/>
        <v>0</v>
      </c>
      <c r="AR1355" s="2">
        <f t="shared" si="286"/>
        <v>0</v>
      </c>
      <c r="AS1355" s="2">
        <f t="shared" si="287"/>
        <v>0</v>
      </c>
      <c r="AT1355" s="2">
        <f t="shared" si="288"/>
        <v>0</v>
      </c>
      <c r="AU1355" s="9">
        <f t="shared" si="289"/>
        <v>0</v>
      </c>
    </row>
    <row r="1356" spans="1:47" s="202" customFormat="1">
      <c r="A1356" s="274"/>
      <c r="B1356" s="274"/>
      <c r="C1356" s="212"/>
      <c r="D1356" s="212"/>
      <c r="E1356" s="213"/>
      <c r="F1356" s="212"/>
      <c r="G1356" s="212"/>
      <c r="H1356" s="212"/>
      <c r="I1356" s="212"/>
      <c r="J1356" s="118"/>
      <c r="K1356" s="114"/>
      <c r="L1356" s="114"/>
      <c r="M1356" s="114"/>
      <c r="N1356" s="114"/>
      <c r="O1356" s="114"/>
      <c r="P1356" s="214"/>
      <c r="Q1356" s="2">
        <f t="shared" si="290"/>
        <v>0</v>
      </c>
      <c r="R1356" s="2">
        <f>IF(D1356='User Input'!$C$1,1,0)</f>
        <v>0</v>
      </c>
      <c r="S1356" s="2">
        <f t="shared" si="294"/>
        <v>0</v>
      </c>
      <c r="T1356" s="2">
        <f t="shared" si="295"/>
        <v>0</v>
      </c>
      <c r="U1356" s="2">
        <f t="shared" si="291"/>
        <v>0</v>
      </c>
      <c r="V1356" s="2">
        <f t="shared" si="292"/>
        <v>0</v>
      </c>
      <c r="W1356" s="9">
        <f t="shared" si="293"/>
        <v>0</v>
      </c>
      <c r="X1356" s="221"/>
      <c r="Y1356" s="276"/>
      <c r="Z1356" s="207"/>
      <c r="AA1356" s="203"/>
      <c r="AB1356" s="206"/>
      <c r="AC1356" s="198"/>
      <c r="AD1356" s="198"/>
      <c r="AE1356" s="198"/>
      <c r="AF1356" s="198"/>
      <c r="AG1356" s="216"/>
      <c r="AH1356" s="199"/>
      <c r="AI1356" s="197"/>
      <c r="AJ1356" s="197"/>
      <c r="AK1356" s="113"/>
      <c r="AL1356" s="113"/>
      <c r="AM1356" s="113"/>
      <c r="AN1356" s="2">
        <f t="shared" si="296"/>
        <v>0</v>
      </c>
      <c r="AO1356" s="2">
        <f t="shared" si="297"/>
        <v>0</v>
      </c>
      <c r="AP1356" s="2">
        <f>IF(AA1356='User Input'!$C$1,1,0)</f>
        <v>0</v>
      </c>
      <c r="AQ1356" s="2">
        <f t="shared" si="285"/>
        <v>0</v>
      </c>
      <c r="AR1356" s="2">
        <f t="shared" si="286"/>
        <v>0</v>
      </c>
      <c r="AS1356" s="2">
        <f t="shared" si="287"/>
        <v>0</v>
      </c>
      <c r="AT1356" s="2">
        <f t="shared" si="288"/>
        <v>0</v>
      </c>
      <c r="AU1356" s="9">
        <f t="shared" si="289"/>
        <v>0</v>
      </c>
    </row>
    <row r="1357" spans="1:47" s="202" customFormat="1">
      <c r="A1357" s="274"/>
      <c r="B1357" s="274"/>
      <c r="C1357" s="212"/>
      <c r="D1357" s="212"/>
      <c r="E1357" s="213"/>
      <c r="F1357" s="212"/>
      <c r="G1357" s="212"/>
      <c r="H1357" s="212"/>
      <c r="I1357" s="212"/>
      <c r="J1357" s="118"/>
      <c r="K1357" s="114"/>
      <c r="L1357" s="114"/>
      <c r="M1357" s="114"/>
      <c r="N1357" s="114"/>
      <c r="O1357" s="114"/>
      <c r="P1357" s="214"/>
      <c r="Q1357" s="2">
        <f t="shared" si="290"/>
        <v>0</v>
      </c>
      <c r="R1357" s="2">
        <f>IF(D1357='User Input'!$C$1,1,0)</f>
        <v>0</v>
      </c>
      <c r="S1357" s="2">
        <f t="shared" si="294"/>
        <v>0</v>
      </c>
      <c r="T1357" s="2">
        <f t="shared" si="295"/>
        <v>0</v>
      </c>
      <c r="U1357" s="2">
        <f t="shared" si="291"/>
        <v>0</v>
      </c>
      <c r="V1357" s="2">
        <f t="shared" si="292"/>
        <v>0</v>
      </c>
      <c r="W1357" s="9">
        <f t="shared" si="293"/>
        <v>0</v>
      </c>
      <c r="X1357" s="221"/>
      <c r="Y1357" s="276"/>
      <c r="Z1357" s="207"/>
      <c r="AA1357" s="203"/>
      <c r="AB1357" s="206"/>
      <c r="AC1357" s="198"/>
      <c r="AD1357" s="198"/>
      <c r="AE1357" s="198"/>
      <c r="AF1357" s="198"/>
      <c r="AG1357" s="216"/>
      <c r="AH1357" s="199"/>
      <c r="AI1357" s="197"/>
      <c r="AJ1357" s="197"/>
      <c r="AK1357" s="113"/>
      <c r="AL1357" s="113"/>
      <c r="AM1357" s="113"/>
      <c r="AN1357" s="2">
        <f t="shared" si="296"/>
        <v>0</v>
      </c>
      <c r="AO1357" s="2">
        <f t="shared" si="297"/>
        <v>0</v>
      </c>
      <c r="AP1357" s="2">
        <f>IF(AA1357='User Input'!$C$1,1,0)</f>
        <v>0</v>
      </c>
      <c r="AQ1357" s="2">
        <f t="shared" si="285"/>
        <v>0</v>
      </c>
      <c r="AR1357" s="2">
        <f t="shared" si="286"/>
        <v>0</v>
      </c>
      <c r="AS1357" s="2">
        <f t="shared" si="287"/>
        <v>0</v>
      </c>
      <c r="AT1357" s="2">
        <f t="shared" si="288"/>
        <v>0</v>
      </c>
      <c r="AU1357" s="9">
        <f t="shared" si="289"/>
        <v>0</v>
      </c>
    </row>
    <row r="1358" spans="1:47" s="202" customFormat="1">
      <c r="A1358" s="274"/>
      <c r="B1358" s="274"/>
      <c r="C1358" s="212"/>
      <c r="D1358" s="212"/>
      <c r="E1358" s="213"/>
      <c r="F1358" s="212"/>
      <c r="G1358" s="212"/>
      <c r="H1358" s="212"/>
      <c r="I1358" s="212"/>
      <c r="J1358" s="118"/>
      <c r="K1358" s="114"/>
      <c r="L1358" s="114"/>
      <c r="M1358" s="114"/>
      <c r="N1358" s="114"/>
      <c r="O1358" s="114"/>
      <c r="P1358" s="214"/>
      <c r="Q1358" s="2">
        <f t="shared" si="290"/>
        <v>0</v>
      </c>
      <c r="R1358" s="2">
        <f>IF(D1358='User Input'!$C$1,1,0)</f>
        <v>0</v>
      </c>
      <c r="S1358" s="2">
        <f t="shared" si="294"/>
        <v>0</v>
      </c>
      <c r="T1358" s="2">
        <f t="shared" si="295"/>
        <v>0</v>
      </c>
      <c r="U1358" s="2">
        <f t="shared" si="291"/>
        <v>0</v>
      </c>
      <c r="V1358" s="2">
        <f t="shared" si="292"/>
        <v>0</v>
      </c>
      <c r="W1358" s="9">
        <f t="shared" si="293"/>
        <v>0</v>
      </c>
      <c r="X1358" s="221"/>
      <c r="Y1358" s="276"/>
      <c r="Z1358" s="207"/>
      <c r="AA1358" s="203"/>
      <c r="AB1358" s="206"/>
      <c r="AC1358" s="198"/>
      <c r="AD1358" s="198"/>
      <c r="AE1358" s="198"/>
      <c r="AF1358" s="198"/>
      <c r="AG1358" s="216"/>
      <c r="AH1358" s="199"/>
      <c r="AI1358" s="197"/>
      <c r="AJ1358" s="197"/>
      <c r="AK1358" s="113"/>
      <c r="AL1358" s="113"/>
      <c r="AM1358" s="113"/>
      <c r="AN1358" s="2">
        <f t="shared" si="296"/>
        <v>0</v>
      </c>
      <c r="AO1358" s="2">
        <f t="shared" si="297"/>
        <v>0</v>
      </c>
      <c r="AP1358" s="2">
        <f>IF(AA1358='User Input'!$C$1,1,0)</f>
        <v>0</v>
      </c>
      <c r="AQ1358" s="2">
        <f t="shared" si="285"/>
        <v>0</v>
      </c>
      <c r="AR1358" s="2">
        <f t="shared" si="286"/>
        <v>0</v>
      </c>
      <c r="AS1358" s="2">
        <f t="shared" si="287"/>
        <v>0</v>
      </c>
      <c r="AT1358" s="2">
        <f t="shared" si="288"/>
        <v>0</v>
      </c>
      <c r="AU1358" s="9">
        <f t="shared" si="289"/>
        <v>0</v>
      </c>
    </row>
    <row r="1359" spans="1:47" s="202" customFormat="1">
      <c r="A1359" s="274"/>
      <c r="B1359" s="274"/>
      <c r="C1359" s="212"/>
      <c r="D1359" s="212"/>
      <c r="E1359" s="213"/>
      <c r="F1359" s="212"/>
      <c r="G1359" s="212"/>
      <c r="H1359" s="212"/>
      <c r="I1359" s="212"/>
      <c r="J1359" s="118"/>
      <c r="K1359" s="114"/>
      <c r="L1359" s="114"/>
      <c r="M1359" s="114"/>
      <c r="N1359" s="114"/>
      <c r="O1359" s="114"/>
      <c r="P1359" s="214"/>
      <c r="Q1359" s="2">
        <f t="shared" si="290"/>
        <v>0</v>
      </c>
      <c r="R1359" s="2">
        <f>IF(D1359='User Input'!$C$1,1,0)</f>
        <v>0</v>
      </c>
      <c r="S1359" s="2">
        <f t="shared" si="294"/>
        <v>0</v>
      </c>
      <c r="T1359" s="2">
        <f t="shared" si="295"/>
        <v>0</v>
      </c>
      <c r="U1359" s="2">
        <f t="shared" si="291"/>
        <v>0</v>
      </c>
      <c r="V1359" s="2">
        <f t="shared" si="292"/>
        <v>0</v>
      </c>
      <c r="W1359" s="9">
        <f t="shared" si="293"/>
        <v>0</v>
      </c>
      <c r="X1359" s="221"/>
      <c r="Y1359" s="276"/>
      <c r="Z1359" s="207"/>
      <c r="AA1359" s="203"/>
      <c r="AB1359" s="206"/>
      <c r="AC1359" s="198"/>
      <c r="AD1359" s="198"/>
      <c r="AE1359" s="198"/>
      <c r="AF1359" s="198"/>
      <c r="AG1359" s="216"/>
      <c r="AH1359" s="199"/>
      <c r="AI1359" s="197"/>
      <c r="AJ1359" s="197"/>
      <c r="AK1359" s="113"/>
      <c r="AL1359" s="113"/>
      <c r="AM1359" s="113"/>
      <c r="AN1359" s="2">
        <f t="shared" si="296"/>
        <v>0</v>
      </c>
      <c r="AO1359" s="2">
        <f t="shared" si="297"/>
        <v>0</v>
      </c>
      <c r="AP1359" s="2">
        <f>IF(AA1359='User Input'!$C$1,1,0)</f>
        <v>0</v>
      </c>
      <c r="AQ1359" s="2">
        <f t="shared" si="285"/>
        <v>0</v>
      </c>
      <c r="AR1359" s="2">
        <f t="shared" si="286"/>
        <v>0</v>
      </c>
      <c r="AS1359" s="2">
        <f t="shared" si="287"/>
        <v>0</v>
      </c>
      <c r="AT1359" s="2">
        <f t="shared" si="288"/>
        <v>0</v>
      </c>
      <c r="AU1359" s="9">
        <f t="shared" si="289"/>
        <v>0</v>
      </c>
    </row>
    <row r="1360" spans="1:47" s="202" customFormat="1">
      <c r="A1360" s="274"/>
      <c r="B1360" s="274"/>
      <c r="C1360" s="212"/>
      <c r="D1360" s="212"/>
      <c r="E1360" s="213"/>
      <c r="F1360" s="212"/>
      <c r="G1360" s="212"/>
      <c r="H1360" s="212"/>
      <c r="I1360" s="212"/>
      <c r="J1360" s="118"/>
      <c r="K1360" s="114"/>
      <c r="L1360" s="114"/>
      <c r="M1360" s="114"/>
      <c r="N1360" s="114"/>
      <c r="O1360" s="114"/>
      <c r="P1360" s="214"/>
      <c r="Q1360" s="2">
        <f t="shared" si="290"/>
        <v>0</v>
      </c>
      <c r="R1360" s="2">
        <f>IF(D1360='User Input'!$C$1,1,0)</f>
        <v>0</v>
      </c>
      <c r="S1360" s="2">
        <f t="shared" si="294"/>
        <v>0</v>
      </c>
      <c r="T1360" s="2">
        <f t="shared" si="295"/>
        <v>0</v>
      </c>
      <c r="U1360" s="2">
        <f t="shared" si="291"/>
        <v>0</v>
      </c>
      <c r="V1360" s="2">
        <f t="shared" si="292"/>
        <v>0</v>
      </c>
      <c r="W1360" s="9">
        <f t="shared" si="293"/>
        <v>0</v>
      </c>
      <c r="X1360" s="221"/>
      <c r="Y1360" s="276"/>
      <c r="Z1360" s="207"/>
      <c r="AA1360" s="203"/>
      <c r="AB1360" s="206"/>
      <c r="AC1360" s="198"/>
      <c r="AD1360" s="198"/>
      <c r="AE1360" s="198"/>
      <c r="AF1360" s="198"/>
      <c r="AG1360" s="216"/>
      <c r="AH1360" s="199"/>
      <c r="AI1360" s="197"/>
      <c r="AJ1360" s="197"/>
      <c r="AK1360" s="113"/>
      <c r="AL1360" s="113"/>
      <c r="AM1360" s="113"/>
      <c r="AN1360" s="2">
        <f t="shared" si="296"/>
        <v>0</v>
      </c>
      <c r="AO1360" s="2">
        <f t="shared" si="297"/>
        <v>0</v>
      </c>
      <c r="AP1360" s="2">
        <f>IF(AA1360='User Input'!$C$1,1,0)</f>
        <v>0</v>
      </c>
      <c r="AQ1360" s="2">
        <f t="shared" si="285"/>
        <v>0</v>
      </c>
      <c r="AR1360" s="2">
        <f t="shared" si="286"/>
        <v>0</v>
      </c>
      <c r="AS1360" s="2">
        <f t="shared" si="287"/>
        <v>0</v>
      </c>
      <c r="AT1360" s="2">
        <f t="shared" si="288"/>
        <v>0</v>
      </c>
      <c r="AU1360" s="9">
        <f t="shared" si="289"/>
        <v>0</v>
      </c>
    </row>
    <row r="1361" spans="1:47" s="202" customFormat="1">
      <c r="A1361" s="274"/>
      <c r="B1361" s="274"/>
      <c r="C1361" s="212"/>
      <c r="D1361" s="212"/>
      <c r="E1361" s="213"/>
      <c r="F1361" s="212"/>
      <c r="G1361" s="212"/>
      <c r="H1361" s="212"/>
      <c r="I1361" s="212"/>
      <c r="J1361" s="118"/>
      <c r="K1361" s="114"/>
      <c r="L1361" s="114"/>
      <c r="M1361" s="114"/>
      <c r="N1361" s="114"/>
      <c r="O1361" s="114"/>
      <c r="P1361" s="214"/>
      <c r="Q1361" s="2">
        <f t="shared" si="290"/>
        <v>0</v>
      </c>
      <c r="R1361" s="2">
        <f>IF(D1361='User Input'!$C$1,1,0)</f>
        <v>0</v>
      </c>
      <c r="S1361" s="2">
        <f t="shared" si="294"/>
        <v>0</v>
      </c>
      <c r="T1361" s="2">
        <f t="shared" si="295"/>
        <v>0</v>
      </c>
      <c r="U1361" s="2">
        <f t="shared" si="291"/>
        <v>0</v>
      </c>
      <c r="V1361" s="2">
        <f t="shared" si="292"/>
        <v>0</v>
      </c>
      <c r="W1361" s="9">
        <f t="shared" si="293"/>
        <v>0</v>
      </c>
      <c r="X1361" s="221"/>
      <c r="Y1361" s="276"/>
      <c r="Z1361" s="207"/>
      <c r="AA1361" s="203"/>
      <c r="AB1361" s="206"/>
      <c r="AC1361" s="198"/>
      <c r="AD1361" s="198"/>
      <c r="AE1361" s="198"/>
      <c r="AF1361" s="198"/>
      <c r="AG1361" s="216"/>
      <c r="AH1361" s="199"/>
      <c r="AI1361" s="197"/>
      <c r="AJ1361" s="197"/>
      <c r="AK1361" s="113"/>
      <c r="AL1361" s="113"/>
      <c r="AM1361" s="113"/>
      <c r="AN1361" s="2">
        <f t="shared" si="296"/>
        <v>0</v>
      </c>
      <c r="AO1361" s="2">
        <f t="shared" si="297"/>
        <v>0</v>
      </c>
      <c r="AP1361" s="2">
        <f>IF(AA1361='User Input'!$C$1,1,0)</f>
        <v>0</v>
      </c>
      <c r="AQ1361" s="2">
        <f t="shared" si="285"/>
        <v>0</v>
      </c>
      <c r="AR1361" s="2">
        <f t="shared" si="286"/>
        <v>0</v>
      </c>
      <c r="AS1361" s="2">
        <f t="shared" si="287"/>
        <v>0</v>
      </c>
      <c r="AT1361" s="2">
        <f t="shared" si="288"/>
        <v>0</v>
      </c>
      <c r="AU1361" s="9">
        <f t="shared" si="289"/>
        <v>0</v>
      </c>
    </row>
    <row r="1362" spans="1:47" s="202" customFormat="1">
      <c r="A1362" s="274"/>
      <c r="B1362" s="274"/>
      <c r="C1362" s="212"/>
      <c r="D1362" s="212"/>
      <c r="E1362" s="213"/>
      <c r="F1362" s="212"/>
      <c r="G1362" s="212"/>
      <c r="H1362" s="212"/>
      <c r="I1362" s="212"/>
      <c r="J1362" s="118"/>
      <c r="K1362" s="114"/>
      <c r="L1362" s="114"/>
      <c r="M1362" s="114"/>
      <c r="N1362" s="114"/>
      <c r="O1362" s="114"/>
      <c r="P1362" s="214"/>
      <c r="Q1362" s="2">
        <f t="shared" si="290"/>
        <v>0</v>
      </c>
      <c r="R1362" s="2">
        <f>IF(D1362='User Input'!$C$1,1,0)</f>
        <v>0</v>
      </c>
      <c r="S1362" s="2">
        <f t="shared" si="294"/>
        <v>0</v>
      </c>
      <c r="T1362" s="2">
        <f t="shared" si="295"/>
        <v>0</v>
      </c>
      <c r="U1362" s="2">
        <f t="shared" si="291"/>
        <v>0</v>
      </c>
      <c r="V1362" s="2">
        <f t="shared" si="292"/>
        <v>0</v>
      </c>
      <c r="W1362" s="9">
        <f t="shared" si="293"/>
        <v>0</v>
      </c>
      <c r="X1362" s="221"/>
      <c r="Y1362" s="276"/>
      <c r="Z1362" s="207"/>
      <c r="AA1362" s="203"/>
      <c r="AB1362" s="206"/>
      <c r="AC1362" s="198"/>
      <c r="AD1362" s="198"/>
      <c r="AE1362" s="198"/>
      <c r="AF1362" s="198"/>
      <c r="AG1362" s="216"/>
      <c r="AH1362" s="199"/>
      <c r="AI1362" s="197"/>
      <c r="AJ1362" s="197"/>
      <c r="AK1362" s="113"/>
      <c r="AL1362" s="113"/>
      <c r="AM1362" s="113"/>
      <c r="AN1362" s="2">
        <f t="shared" si="296"/>
        <v>0</v>
      </c>
      <c r="AO1362" s="2">
        <f t="shared" si="297"/>
        <v>0</v>
      </c>
      <c r="AP1362" s="2">
        <f>IF(AA1362='User Input'!$C$1,1,0)</f>
        <v>0</v>
      </c>
      <c r="AQ1362" s="2">
        <f t="shared" si="285"/>
        <v>0</v>
      </c>
      <c r="AR1362" s="2">
        <f t="shared" si="286"/>
        <v>0</v>
      </c>
      <c r="AS1362" s="2">
        <f t="shared" si="287"/>
        <v>0</v>
      </c>
      <c r="AT1362" s="2">
        <f t="shared" si="288"/>
        <v>0</v>
      </c>
      <c r="AU1362" s="9">
        <f t="shared" si="289"/>
        <v>0</v>
      </c>
    </row>
    <row r="1363" spans="1:47" s="202" customFormat="1">
      <c r="A1363" s="274"/>
      <c r="B1363" s="274"/>
      <c r="C1363" s="212"/>
      <c r="D1363" s="212"/>
      <c r="E1363" s="213"/>
      <c r="F1363" s="212"/>
      <c r="G1363" s="212"/>
      <c r="H1363" s="212"/>
      <c r="I1363" s="212"/>
      <c r="J1363" s="118"/>
      <c r="K1363" s="114"/>
      <c r="L1363" s="114"/>
      <c r="M1363" s="114"/>
      <c r="N1363" s="114"/>
      <c r="O1363" s="114"/>
      <c r="P1363" s="214"/>
      <c r="Q1363" s="2">
        <f t="shared" si="290"/>
        <v>0</v>
      </c>
      <c r="R1363" s="2">
        <f>IF(D1363='User Input'!$C$1,1,0)</f>
        <v>0</v>
      </c>
      <c r="S1363" s="2">
        <f t="shared" si="294"/>
        <v>0</v>
      </c>
      <c r="T1363" s="2">
        <f t="shared" si="295"/>
        <v>0</v>
      </c>
      <c r="U1363" s="2">
        <f t="shared" si="291"/>
        <v>0</v>
      </c>
      <c r="V1363" s="2">
        <f t="shared" si="292"/>
        <v>0</v>
      </c>
      <c r="W1363" s="9">
        <f t="shared" si="293"/>
        <v>0</v>
      </c>
      <c r="X1363" s="221"/>
      <c r="Y1363" s="276"/>
      <c r="Z1363" s="207"/>
      <c r="AA1363" s="203"/>
      <c r="AB1363" s="206"/>
      <c r="AC1363" s="198"/>
      <c r="AD1363" s="198"/>
      <c r="AE1363" s="198"/>
      <c r="AF1363" s="198"/>
      <c r="AG1363" s="216"/>
      <c r="AH1363" s="199"/>
      <c r="AI1363" s="197"/>
      <c r="AJ1363" s="197"/>
      <c r="AK1363" s="113"/>
      <c r="AL1363" s="113"/>
      <c r="AM1363" s="113"/>
      <c r="AN1363" s="2">
        <f t="shared" si="296"/>
        <v>0</v>
      </c>
      <c r="AO1363" s="2">
        <f t="shared" si="297"/>
        <v>0</v>
      </c>
      <c r="AP1363" s="2">
        <f>IF(AA1363='User Input'!$C$1,1,0)</f>
        <v>0</v>
      </c>
      <c r="AQ1363" s="2">
        <f t="shared" si="285"/>
        <v>0</v>
      </c>
      <c r="AR1363" s="2">
        <f t="shared" si="286"/>
        <v>0</v>
      </c>
      <c r="AS1363" s="2">
        <f t="shared" si="287"/>
        <v>0</v>
      </c>
      <c r="AT1363" s="2">
        <f t="shared" si="288"/>
        <v>0</v>
      </c>
      <c r="AU1363" s="9">
        <f t="shared" si="289"/>
        <v>0</v>
      </c>
    </row>
    <row r="1364" spans="1:47" s="202" customFormat="1">
      <c r="A1364" s="274"/>
      <c r="B1364" s="274"/>
      <c r="C1364" s="212"/>
      <c r="D1364" s="212"/>
      <c r="E1364" s="213"/>
      <c r="F1364" s="212"/>
      <c r="G1364" s="212"/>
      <c r="H1364" s="212"/>
      <c r="I1364" s="212"/>
      <c r="J1364" s="118"/>
      <c r="K1364" s="114"/>
      <c r="L1364" s="114"/>
      <c r="M1364" s="114"/>
      <c r="N1364" s="114"/>
      <c r="O1364" s="114"/>
      <c r="P1364" s="214"/>
      <c r="Q1364" s="2">
        <f t="shared" si="290"/>
        <v>0</v>
      </c>
      <c r="R1364" s="2">
        <f>IF(D1364='User Input'!$C$1,1,0)</f>
        <v>0</v>
      </c>
      <c r="S1364" s="2">
        <f t="shared" si="294"/>
        <v>0</v>
      </c>
      <c r="T1364" s="2">
        <f t="shared" si="295"/>
        <v>0</v>
      </c>
      <c r="U1364" s="2">
        <f t="shared" si="291"/>
        <v>0</v>
      </c>
      <c r="V1364" s="2">
        <f t="shared" si="292"/>
        <v>0</v>
      </c>
      <c r="W1364" s="9">
        <f t="shared" si="293"/>
        <v>0</v>
      </c>
      <c r="X1364" s="221"/>
      <c r="Y1364" s="276"/>
      <c r="Z1364" s="207"/>
      <c r="AA1364" s="203"/>
      <c r="AB1364" s="206"/>
      <c r="AC1364" s="198"/>
      <c r="AD1364" s="198"/>
      <c r="AE1364" s="198"/>
      <c r="AF1364" s="198"/>
      <c r="AG1364" s="216"/>
      <c r="AH1364" s="199"/>
      <c r="AI1364" s="197"/>
      <c r="AJ1364" s="197"/>
      <c r="AK1364" s="113"/>
      <c r="AL1364" s="113"/>
      <c r="AM1364" s="113"/>
      <c r="AN1364" s="2">
        <f t="shared" si="296"/>
        <v>0</v>
      </c>
      <c r="AO1364" s="2">
        <f t="shared" si="297"/>
        <v>0</v>
      </c>
      <c r="AP1364" s="2">
        <f>IF(AA1364='User Input'!$C$1,1,0)</f>
        <v>0</v>
      </c>
      <c r="AQ1364" s="2">
        <f t="shared" si="285"/>
        <v>0</v>
      </c>
      <c r="AR1364" s="2">
        <f t="shared" si="286"/>
        <v>0</v>
      </c>
      <c r="AS1364" s="2">
        <f t="shared" si="287"/>
        <v>0</v>
      </c>
      <c r="AT1364" s="2">
        <f t="shared" si="288"/>
        <v>0</v>
      </c>
      <c r="AU1364" s="9">
        <f t="shared" si="289"/>
        <v>0</v>
      </c>
    </row>
    <row r="1365" spans="1:47" s="202" customFormat="1">
      <c r="A1365" s="274"/>
      <c r="B1365" s="274"/>
      <c r="C1365" s="212"/>
      <c r="D1365" s="212"/>
      <c r="E1365" s="213"/>
      <c r="F1365" s="212"/>
      <c r="G1365" s="212"/>
      <c r="H1365" s="212"/>
      <c r="I1365" s="212"/>
      <c r="J1365" s="118"/>
      <c r="K1365" s="114"/>
      <c r="L1365" s="114"/>
      <c r="M1365" s="114"/>
      <c r="N1365" s="114"/>
      <c r="O1365" s="114"/>
      <c r="P1365" s="214"/>
      <c r="Q1365" s="2">
        <f t="shared" si="290"/>
        <v>0</v>
      </c>
      <c r="R1365" s="2">
        <f>IF(D1365='User Input'!$C$1,1,0)</f>
        <v>0</v>
      </c>
      <c r="S1365" s="2">
        <f t="shared" si="294"/>
        <v>0</v>
      </c>
      <c r="T1365" s="2">
        <f t="shared" si="295"/>
        <v>0</v>
      </c>
      <c r="U1365" s="2">
        <f t="shared" si="291"/>
        <v>0</v>
      </c>
      <c r="V1365" s="2">
        <f t="shared" si="292"/>
        <v>0</v>
      </c>
      <c r="W1365" s="9">
        <f t="shared" si="293"/>
        <v>0</v>
      </c>
      <c r="X1365" s="221"/>
      <c r="Y1365" s="276"/>
      <c r="Z1365" s="207"/>
      <c r="AA1365" s="203"/>
      <c r="AB1365" s="206"/>
      <c r="AC1365" s="198"/>
      <c r="AD1365" s="198"/>
      <c r="AE1365" s="198"/>
      <c r="AF1365" s="198"/>
      <c r="AG1365" s="216"/>
      <c r="AH1365" s="199"/>
      <c r="AI1365" s="197"/>
      <c r="AJ1365" s="197"/>
      <c r="AK1365" s="113"/>
      <c r="AL1365" s="113"/>
      <c r="AM1365" s="113"/>
      <c r="AN1365" s="2">
        <f t="shared" si="296"/>
        <v>0</v>
      </c>
      <c r="AO1365" s="2">
        <f t="shared" si="297"/>
        <v>0</v>
      </c>
      <c r="AP1365" s="2">
        <f>IF(AA1365='User Input'!$C$1,1,0)</f>
        <v>0</v>
      </c>
      <c r="AQ1365" s="2">
        <f t="shared" si="285"/>
        <v>0</v>
      </c>
      <c r="AR1365" s="2">
        <f t="shared" si="286"/>
        <v>0</v>
      </c>
      <c r="AS1365" s="2">
        <f t="shared" si="287"/>
        <v>0</v>
      </c>
      <c r="AT1365" s="2">
        <f t="shared" si="288"/>
        <v>0</v>
      </c>
      <c r="AU1365" s="9">
        <f t="shared" si="289"/>
        <v>0</v>
      </c>
    </row>
    <row r="1366" spans="1:47" s="202" customFormat="1">
      <c r="A1366" s="274"/>
      <c r="B1366" s="274"/>
      <c r="C1366" s="212"/>
      <c r="D1366" s="212"/>
      <c r="E1366" s="213"/>
      <c r="F1366" s="212"/>
      <c r="G1366" s="212"/>
      <c r="H1366" s="212"/>
      <c r="I1366" s="212"/>
      <c r="J1366" s="118"/>
      <c r="K1366" s="114"/>
      <c r="L1366" s="114"/>
      <c r="M1366" s="114"/>
      <c r="N1366" s="114"/>
      <c r="O1366" s="114"/>
      <c r="P1366" s="214"/>
      <c r="Q1366" s="2">
        <f t="shared" si="290"/>
        <v>0</v>
      </c>
      <c r="R1366" s="2">
        <f>IF(D1366='User Input'!$C$1,1,0)</f>
        <v>0</v>
      </c>
      <c r="S1366" s="2">
        <f t="shared" si="294"/>
        <v>0</v>
      </c>
      <c r="T1366" s="2">
        <f t="shared" si="295"/>
        <v>0</v>
      </c>
      <c r="U1366" s="2">
        <f t="shared" si="291"/>
        <v>0</v>
      </c>
      <c r="V1366" s="2">
        <f t="shared" si="292"/>
        <v>0</v>
      </c>
      <c r="W1366" s="9">
        <f t="shared" si="293"/>
        <v>0</v>
      </c>
      <c r="X1366" s="221"/>
      <c r="Y1366" s="276"/>
      <c r="Z1366" s="207"/>
      <c r="AA1366" s="203"/>
      <c r="AB1366" s="206"/>
      <c r="AC1366" s="198"/>
      <c r="AD1366" s="198"/>
      <c r="AE1366" s="198"/>
      <c r="AF1366" s="198"/>
      <c r="AG1366" s="216"/>
      <c r="AH1366" s="199"/>
      <c r="AI1366" s="197"/>
      <c r="AJ1366" s="197"/>
      <c r="AK1366" s="113"/>
      <c r="AL1366" s="113"/>
      <c r="AM1366" s="113"/>
      <c r="AN1366" s="2">
        <f t="shared" si="296"/>
        <v>0</v>
      </c>
      <c r="AO1366" s="2">
        <f t="shared" si="297"/>
        <v>0</v>
      </c>
      <c r="AP1366" s="2">
        <f>IF(AA1366='User Input'!$C$1,1,0)</f>
        <v>0</v>
      </c>
      <c r="AQ1366" s="2">
        <f t="shared" si="285"/>
        <v>0</v>
      </c>
      <c r="AR1366" s="2">
        <f t="shared" si="286"/>
        <v>0</v>
      </c>
      <c r="AS1366" s="2">
        <f t="shared" si="287"/>
        <v>0</v>
      </c>
      <c r="AT1366" s="2">
        <f t="shared" si="288"/>
        <v>0</v>
      </c>
      <c r="AU1366" s="9">
        <f t="shared" si="289"/>
        <v>0</v>
      </c>
    </row>
    <row r="1367" spans="1:47" s="202" customFormat="1">
      <c r="A1367" s="274"/>
      <c r="B1367" s="274"/>
      <c r="C1367" s="212"/>
      <c r="D1367" s="212"/>
      <c r="E1367" s="213"/>
      <c r="F1367" s="212"/>
      <c r="G1367" s="212"/>
      <c r="H1367" s="212"/>
      <c r="I1367" s="212"/>
      <c r="J1367" s="118"/>
      <c r="K1367" s="114"/>
      <c r="L1367" s="114"/>
      <c r="M1367" s="114"/>
      <c r="N1367" s="114"/>
      <c r="O1367" s="114"/>
      <c r="P1367" s="214"/>
      <c r="Q1367" s="2">
        <f t="shared" si="290"/>
        <v>0</v>
      </c>
      <c r="R1367" s="2">
        <f>IF(D1367='User Input'!$C$1,1,0)</f>
        <v>0</v>
      </c>
      <c r="S1367" s="2">
        <f t="shared" si="294"/>
        <v>0</v>
      </c>
      <c r="T1367" s="2">
        <f t="shared" si="295"/>
        <v>0</v>
      </c>
      <c r="U1367" s="2">
        <f t="shared" si="291"/>
        <v>0</v>
      </c>
      <c r="V1367" s="2">
        <f t="shared" si="292"/>
        <v>0</v>
      </c>
      <c r="W1367" s="9">
        <f t="shared" si="293"/>
        <v>0</v>
      </c>
      <c r="X1367" s="221"/>
      <c r="Y1367" s="276"/>
      <c r="Z1367" s="207"/>
      <c r="AA1367" s="203"/>
      <c r="AB1367" s="206"/>
      <c r="AC1367" s="198"/>
      <c r="AD1367" s="198"/>
      <c r="AE1367" s="198"/>
      <c r="AF1367" s="198"/>
      <c r="AG1367" s="216"/>
      <c r="AH1367" s="199"/>
      <c r="AI1367" s="197"/>
      <c r="AJ1367" s="197"/>
      <c r="AK1367" s="113"/>
      <c r="AL1367" s="113"/>
      <c r="AM1367" s="113"/>
      <c r="AN1367" s="2">
        <f t="shared" si="296"/>
        <v>0</v>
      </c>
      <c r="AO1367" s="2">
        <f t="shared" si="297"/>
        <v>0</v>
      </c>
      <c r="AP1367" s="2">
        <f>IF(AA1367='User Input'!$C$1,1,0)</f>
        <v>0</v>
      </c>
      <c r="AQ1367" s="2">
        <f t="shared" si="285"/>
        <v>0</v>
      </c>
      <c r="AR1367" s="2">
        <f t="shared" si="286"/>
        <v>0</v>
      </c>
      <c r="AS1367" s="2">
        <f t="shared" si="287"/>
        <v>0</v>
      </c>
      <c r="AT1367" s="2">
        <f t="shared" si="288"/>
        <v>0</v>
      </c>
      <c r="AU1367" s="9">
        <f t="shared" si="289"/>
        <v>0</v>
      </c>
    </row>
    <row r="1368" spans="1:47" s="202" customFormat="1">
      <c r="A1368" s="274"/>
      <c r="B1368" s="274"/>
      <c r="C1368" s="212"/>
      <c r="D1368" s="212"/>
      <c r="E1368" s="213"/>
      <c r="F1368" s="212"/>
      <c r="G1368" s="212"/>
      <c r="H1368" s="212"/>
      <c r="I1368" s="212"/>
      <c r="J1368" s="118"/>
      <c r="K1368" s="114"/>
      <c r="L1368" s="114"/>
      <c r="M1368" s="114"/>
      <c r="N1368" s="114"/>
      <c r="O1368" s="114"/>
      <c r="P1368" s="214"/>
      <c r="X1368" s="221"/>
      <c r="Y1368" s="276"/>
      <c r="Z1368" s="207"/>
      <c r="AA1368" s="203"/>
      <c r="AB1368" s="206"/>
      <c r="AC1368" s="198"/>
      <c r="AD1368" s="198"/>
      <c r="AE1368" s="198"/>
      <c r="AF1368" s="198"/>
      <c r="AG1368" s="216"/>
      <c r="AH1368" s="199"/>
      <c r="AI1368" s="197"/>
      <c r="AJ1368" s="197"/>
      <c r="AK1368" s="113"/>
      <c r="AL1368" s="113"/>
      <c r="AM1368" s="113"/>
      <c r="AN1368" s="2">
        <f t="shared" si="296"/>
        <v>0</v>
      </c>
      <c r="AO1368" s="2">
        <f t="shared" si="297"/>
        <v>0</v>
      </c>
      <c r="AP1368" s="2">
        <f>IF(AA1368='User Input'!$C$1,1,0)</f>
        <v>0</v>
      </c>
      <c r="AQ1368" s="2">
        <f t="shared" si="285"/>
        <v>0</v>
      </c>
      <c r="AR1368" s="2">
        <f t="shared" si="286"/>
        <v>0</v>
      </c>
      <c r="AS1368" s="2">
        <f t="shared" si="287"/>
        <v>0</v>
      </c>
      <c r="AT1368" s="2">
        <f t="shared" si="288"/>
        <v>0</v>
      </c>
      <c r="AU1368" s="9">
        <f t="shared" si="289"/>
        <v>0</v>
      </c>
    </row>
    <row r="1369" spans="1:47" s="202" customFormat="1">
      <c r="A1369" s="274"/>
      <c r="B1369" s="274"/>
      <c r="C1369" s="212"/>
      <c r="D1369" s="212"/>
      <c r="E1369" s="213"/>
      <c r="F1369" s="212"/>
      <c r="G1369" s="212"/>
      <c r="H1369" s="212"/>
      <c r="I1369" s="212"/>
      <c r="J1369" s="118"/>
      <c r="K1369" s="114"/>
      <c r="L1369" s="114"/>
      <c r="M1369" s="114"/>
      <c r="N1369" s="114"/>
      <c r="O1369" s="114"/>
      <c r="P1369" s="214"/>
      <c r="X1369" s="221"/>
      <c r="Y1369" s="276"/>
      <c r="Z1369" s="207"/>
      <c r="AA1369" s="203"/>
      <c r="AB1369" s="206"/>
      <c r="AC1369" s="198"/>
      <c r="AD1369" s="198"/>
      <c r="AE1369" s="198"/>
      <c r="AF1369" s="198"/>
      <c r="AG1369" s="216"/>
      <c r="AH1369" s="199"/>
      <c r="AI1369" s="197"/>
      <c r="AJ1369" s="197"/>
      <c r="AK1369" s="113"/>
      <c r="AL1369" s="113"/>
      <c r="AM1369" s="113"/>
      <c r="AN1369" s="2">
        <f t="shared" si="296"/>
        <v>0</v>
      </c>
      <c r="AO1369" s="2">
        <f t="shared" si="297"/>
        <v>0</v>
      </c>
      <c r="AP1369" s="2">
        <f>IF(AA1369='User Input'!$C$1,1,0)</f>
        <v>0</v>
      </c>
      <c r="AQ1369" s="2">
        <f t="shared" si="285"/>
        <v>0</v>
      </c>
      <c r="AR1369" s="2">
        <f t="shared" si="286"/>
        <v>0</v>
      </c>
      <c r="AS1369" s="2">
        <f t="shared" si="287"/>
        <v>0</v>
      </c>
      <c r="AT1369" s="2">
        <f t="shared" si="288"/>
        <v>0</v>
      </c>
      <c r="AU1369" s="9">
        <f t="shared" si="289"/>
        <v>0</v>
      </c>
    </row>
    <row r="1370" spans="1:47" s="202" customFormat="1">
      <c r="A1370" s="274"/>
      <c r="B1370" s="274"/>
      <c r="C1370" s="212"/>
      <c r="D1370" s="212"/>
      <c r="E1370" s="213"/>
      <c r="F1370" s="212"/>
      <c r="G1370" s="212"/>
      <c r="H1370" s="212"/>
      <c r="I1370" s="212"/>
      <c r="J1370" s="118"/>
      <c r="K1370" s="114"/>
      <c r="L1370" s="114"/>
      <c r="M1370" s="114"/>
      <c r="N1370" s="114"/>
      <c r="O1370" s="114"/>
      <c r="P1370" s="214"/>
      <c r="X1370" s="221"/>
      <c r="Y1370" s="276"/>
      <c r="Z1370" s="207"/>
      <c r="AA1370" s="203"/>
      <c r="AB1370" s="206"/>
      <c r="AC1370" s="198"/>
      <c r="AD1370" s="198"/>
      <c r="AE1370" s="198"/>
      <c r="AF1370" s="198"/>
      <c r="AG1370" s="216"/>
      <c r="AH1370" s="199"/>
      <c r="AI1370" s="197"/>
      <c r="AJ1370" s="197"/>
      <c r="AK1370" s="113"/>
      <c r="AL1370" s="113"/>
      <c r="AM1370" s="113"/>
      <c r="AN1370" s="2">
        <f t="shared" si="296"/>
        <v>0</v>
      </c>
      <c r="AO1370" s="2">
        <f t="shared" si="297"/>
        <v>0</v>
      </c>
      <c r="AP1370" s="2">
        <f>IF(AA1370='User Input'!$C$1,1,0)</f>
        <v>0</v>
      </c>
      <c r="AQ1370" s="2">
        <f t="shared" si="285"/>
        <v>0</v>
      </c>
      <c r="AR1370" s="2">
        <f t="shared" si="286"/>
        <v>0</v>
      </c>
      <c r="AS1370" s="2">
        <f t="shared" si="287"/>
        <v>0</v>
      </c>
      <c r="AT1370" s="2">
        <f t="shared" si="288"/>
        <v>0</v>
      </c>
      <c r="AU1370" s="9">
        <f t="shared" si="289"/>
        <v>0</v>
      </c>
    </row>
    <row r="1371" spans="1:47" s="202" customFormat="1">
      <c r="A1371" s="274"/>
      <c r="B1371" s="274"/>
      <c r="C1371" s="212"/>
      <c r="D1371" s="212"/>
      <c r="E1371" s="213"/>
      <c r="F1371" s="212"/>
      <c r="G1371" s="212"/>
      <c r="H1371" s="212"/>
      <c r="I1371" s="212"/>
      <c r="J1371" s="118"/>
      <c r="K1371" s="114"/>
      <c r="L1371" s="114"/>
      <c r="M1371" s="114"/>
      <c r="N1371" s="114"/>
      <c r="O1371" s="114"/>
      <c r="P1371" s="214"/>
      <c r="X1371" s="221"/>
      <c r="Y1371" s="276"/>
      <c r="Z1371" s="207"/>
      <c r="AA1371" s="203"/>
      <c r="AB1371" s="206"/>
      <c r="AC1371" s="198"/>
      <c r="AD1371" s="198"/>
      <c r="AE1371" s="198"/>
      <c r="AF1371" s="198"/>
      <c r="AG1371" s="216"/>
      <c r="AH1371" s="199"/>
      <c r="AI1371" s="197"/>
      <c r="AJ1371" s="197"/>
      <c r="AK1371" s="113"/>
      <c r="AL1371" s="113"/>
      <c r="AM1371" s="113"/>
      <c r="AN1371" s="2">
        <f t="shared" si="296"/>
        <v>0</v>
      </c>
      <c r="AO1371" s="2">
        <f t="shared" si="297"/>
        <v>0</v>
      </c>
      <c r="AP1371" s="2">
        <f>IF(AA1371='User Input'!$C$1,1,0)</f>
        <v>0</v>
      </c>
      <c r="AQ1371" s="2">
        <f t="shared" si="285"/>
        <v>0</v>
      </c>
      <c r="AR1371" s="2">
        <f t="shared" si="286"/>
        <v>0</v>
      </c>
      <c r="AS1371" s="2">
        <f t="shared" si="287"/>
        <v>0</v>
      </c>
      <c r="AT1371" s="2">
        <f t="shared" si="288"/>
        <v>0</v>
      </c>
      <c r="AU1371" s="9">
        <f t="shared" si="289"/>
        <v>0</v>
      </c>
    </row>
    <row r="1372" spans="1:47" s="202" customFormat="1">
      <c r="A1372" s="274"/>
      <c r="B1372" s="274"/>
      <c r="C1372" s="212"/>
      <c r="D1372" s="212"/>
      <c r="E1372" s="213"/>
      <c r="F1372" s="212"/>
      <c r="G1372" s="212"/>
      <c r="H1372" s="212"/>
      <c r="I1372" s="212"/>
      <c r="J1372" s="118"/>
      <c r="K1372" s="114"/>
      <c r="L1372" s="114"/>
      <c r="M1372" s="114"/>
      <c r="N1372" s="114"/>
      <c r="O1372" s="114"/>
      <c r="P1372" s="214"/>
      <c r="X1372" s="221"/>
      <c r="Y1372" s="276"/>
      <c r="Z1372" s="207"/>
      <c r="AA1372" s="203"/>
      <c r="AB1372" s="206"/>
      <c r="AC1372" s="198"/>
      <c r="AD1372" s="198"/>
      <c r="AE1372" s="198"/>
      <c r="AF1372" s="198"/>
      <c r="AG1372" s="216"/>
      <c r="AH1372" s="199"/>
      <c r="AI1372" s="197"/>
      <c r="AJ1372" s="197"/>
      <c r="AK1372" s="113"/>
      <c r="AL1372" s="113"/>
      <c r="AM1372" s="113"/>
      <c r="AN1372" s="2">
        <f t="shared" si="296"/>
        <v>0</v>
      </c>
      <c r="AO1372" s="2">
        <f t="shared" si="297"/>
        <v>0</v>
      </c>
      <c r="AP1372" s="2">
        <f>IF(AA1372='User Input'!$C$1,1,0)</f>
        <v>0</v>
      </c>
      <c r="AQ1372" s="2">
        <f t="shared" si="285"/>
        <v>0</v>
      </c>
      <c r="AR1372" s="2">
        <f t="shared" si="286"/>
        <v>0</v>
      </c>
      <c r="AS1372" s="2">
        <f t="shared" si="287"/>
        <v>0</v>
      </c>
      <c r="AT1372" s="2">
        <f t="shared" si="288"/>
        <v>0</v>
      </c>
      <c r="AU1372" s="9">
        <f t="shared" si="289"/>
        <v>0</v>
      </c>
    </row>
    <row r="1373" spans="1:47" s="202" customFormat="1">
      <c r="A1373" s="274"/>
      <c r="B1373" s="274"/>
      <c r="C1373" s="212"/>
      <c r="D1373" s="212"/>
      <c r="E1373" s="213"/>
      <c r="F1373" s="212"/>
      <c r="G1373" s="212"/>
      <c r="H1373" s="212"/>
      <c r="I1373" s="212"/>
      <c r="J1373" s="118"/>
      <c r="K1373" s="114"/>
      <c r="L1373" s="114"/>
      <c r="M1373" s="114"/>
      <c r="N1373" s="114"/>
      <c r="O1373" s="114"/>
      <c r="P1373" s="214"/>
      <c r="X1373" s="221"/>
      <c r="Y1373" s="276"/>
      <c r="Z1373" s="207"/>
      <c r="AA1373" s="203"/>
      <c r="AB1373" s="206"/>
      <c r="AC1373" s="198"/>
      <c r="AD1373" s="198"/>
      <c r="AE1373" s="198"/>
      <c r="AF1373" s="198"/>
      <c r="AG1373" s="216"/>
      <c r="AH1373" s="199"/>
      <c r="AI1373" s="197"/>
      <c r="AJ1373" s="197"/>
      <c r="AK1373" s="113"/>
      <c r="AL1373" s="113"/>
      <c r="AM1373" s="113"/>
      <c r="AN1373" s="2">
        <f t="shared" si="296"/>
        <v>0</v>
      </c>
      <c r="AO1373" s="2">
        <f t="shared" si="297"/>
        <v>0</v>
      </c>
      <c r="AP1373" s="2">
        <f>IF(AA1373='User Input'!$C$1,1,0)</f>
        <v>0</v>
      </c>
      <c r="AQ1373" s="2">
        <f t="shared" si="285"/>
        <v>0</v>
      </c>
      <c r="AR1373" s="2">
        <f t="shared" si="286"/>
        <v>0</v>
      </c>
      <c r="AS1373" s="2">
        <f t="shared" si="287"/>
        <v>0</v>
      </c>
      <c r="AT1373" s="2">
        <f t="shared" si="288"/>
        <v>0</v>
      </c>
      <c r="AU1373" s="9">
        <f t="shared" si="289"/>
        <v>0</v>
      </c>
    </row>
    <row r="1374" spans="1:47" s="202" customFormat="1">
      <c r="A1374" s="274"/>
      <c r="B1374" s="274"/>
      <c r="C1374" s="212"/>
      <c r="D1374" s="212"/>
      <c r="E1374" s="213"/>
      <c r="F1374" s="212"/>
      <c r="G1374" s="212"/>
      <c r="H1374" s="212"/>
      <c r="I1374" s="212"/>
      <c r="J1374" s="118"/>
      <c r="K1374" s="114"/>
      <c r="L1374" s="114"/>
      <c r="M1374" s="114"/>
      <c r="N1374" s="114"/>
      <c r="O1374" s="114"/>
      <c r="P1374" s="214"/>
      <c r="X1374" s="221"/>
      <c r="Y1374" s="276"/>
      <c r="Z1374" s="207"/>
      <c r="AA1374" s="203"/>
      <c r="AB1374" s="206"/>
      <c r="AC1374" s="198"/>
      <c r="AD1374" s="198"/>
      <c r="AE1374" s="198"/>
      <c r="AF1374" s="198"/>
      <c r="AG1374" s="216"/>
      <c r="AH1374" s="199"/>
      <c r="AI1374" s="197"/>
      <c r="AJ1374" s="197"/>
      <c r="AK1374" s="113"/>
      <c r="AL1374" s="113"/>
      <c r="AM1374" s="113"/>
      <c r="AN1374" s="2">
        <f t="shared" si="296"/>
        <v>0</v>
      </c>
      <c r="AO1374" s="2">
        <f t="shared" si="297"/>
        <v>0</v>
      </c>
      <c r="AP1374" s="2">
        <f>IF(AA1374='User Input'!$C$1,1,0)</f>
        <v>0</v>
      </c>
      <c r="AQ1374" s="2">
        <f t="shared" si="285"/>
        <v>0</v>
      </c>
      <c r="AR1374" s="2">
        <f t="shared" si="286"/>
        <v>0</v>
      </c>
      <c r="AS1374" s="2">
        <f t="shared" si="287"/>
        <v>0</v>
      </c>
      <c r="AT1374" s="2">
        <f t="shared" si="288"/>
        <v>0</v>
      </c>
      <c r="AU1374" s="9">
        <f t="shared" si="289"/>
        <v>0</v>
      </c>
    </row>
    <row r="1375" spans="1:47" s="202" customFormat="1">
      <c r="A1375" s="274"/>
      <c r="B1375" s="274"/>
      <c r="C1375" s="212"/>
      <c r="D1375" s="212"/>
      <c r="E1375" s="213"/>
      <c r="F1375" s="212"/>
      <c r="G1375" s="212"/>
      <c r="H1375" s="212"/>
      <c r="I1375" s="212"/>
      <c r="J1375" s="118"/>
      <c r="K1375" s="114"/>
      <c r="L1375" s="114"/>
      <c r="M1375" s="114"/>
      <c r="N1375" s="114"/>
      <c r="O1375" s="114"/>
      <c r="P1375" s="214"/>
      <c r="X1375" s="221"/>
      <c r="Y1375" s="276"/>
      <c r="Z1375" s="207"/>
      <c r="AA1375" s="203"/>
      <c r="AB1375" s="206"/>
      <c r="AC1375" s="198"/>
      <c r="AD1375" s="198"/>
      <c r="AE1375" s="198"/>
      <c r="AF1375" s="198"/>
      <c r="AG1375" s="216"/>
      <c r="AH1375" s="199"/>
      <c r="AI1375" s="197"/>
      <c r="AJ1375" s="197"/>
      <c r="AK1375" s="113"/>
      <c r="AL1375" s="113"/>
      <c r="AM1375" s="113"/>
      <c r="AN1375" s="2">
        <f t="shared" si="296"/>
        <v>0</v>
      </c>
      <c r="AO1375" s="2">
        <f t="shared" si="297"/>
        <v>0</v>
      </c>
      <c r="AP1375" s="2">
        <f>IF(AA1375='User Input'!$C$1,1,0)</f>
        <v>0</v>
      </c>
      <c r="AQ1375" s="2">
        <f t="shared" si="285"/>
        <v>0</v>
      </c>
      <c r="AR1375" s="2">
        <f t="shared" si="286"/>
        <v>0</v>
      </c>
      <c r="AS1375" s="2">
        <f t="shared" si="287"/>
        <v>0</v>
      </c>
      <c r="AT1375" s="2">
        <f t="shared" si="288"/>
        <v>0</v>
      </c>
      <c r="AU1375" s="9">
        <f t="shared" si="289"/>
        <v>0</v>
      </c>
    </row>
    <row r="1376" spans="1:47" s="202" customFormat="1">
      <c r="A1376" s="274"/>
      <c r="B1376" s="274"/>
      <c r="C1376" s="212"/>
      <c r="D1376" s="212"/>
      <c r="E1376" s="213"/>
      <c r="F1376" s="212"/>
      <c r="G1376" s="212"/>
      <c r="H1376" s="212"/>
      <c r="I1376" s="212"/>
      <c r="J1376" s="118"/>
      <c r="K1376" s="114"/>
      <c r="L1376" s="114"/>
      <c r="M1376" s="114"/>
      <c r="N1376" s="114"/>
      <c r="O1376" s="114"/>
      <c r="P1376" s="214"/>
      <c r="X1376" s="221"/>
      <c r="Y1376" s="276"/>
      <c r="Z1376" s="207"/>
      <c r="AA1376" s="203"/>
      <c r="AB1376" s="206"/>
      <c r="AC1376" s="198"/>
      <c r="AD1376" s="198"/>
      <c r="AE1376" s="198"/>
      <c r="AF1376" s="198"/>
      <c r="AG1376" s="216"/>
      <c r="AH1376" s="199"/>
      <c r="AI1376" s="197"/>
      <c r="AJ1376" s="197"/>
      <c r="AK1376" s="113"/>
      <c r="AL1376" s="113"/>
      <c r="AM1376" s="113"/>
      <c r="AN1376" s="2">
        <f t="shared" si="296"/>
        <v>0</v>
      </c>
      <c r="AO1376" s="2">
        <f t="shared" si="297"/>
        <v>0</v>
      </c>
      <c r="AP1376" s="2">
        <f>IF(AA1376='User Input'!$C$1,1,0)</f>
        <v>0</v>
      </c>
      <c r="AQ1376" s="2">
        <f t="shared" si="285"/>
        <v>0</v>
      </c>
      <c r="AR1376" s="2">
        <f t="shared" si="286"/>
        <v>0</v>
      </c>
      <c r="AS1376" s="2">
        <f t="shared" si="287"/>
        <v>0</v>
      </c>
      <c r="AT1376" s="2">
        <f t="shared" si="288"/>
        <v>0</v>
      </c>
      <c r="AU1376" s="9">
        <f t="shared" si="289"/>
        <v>0</v>
      </c>
    </row>
    <row r="1377" spans="1:47" s="202" customFormat="1">
      <c r="A1377" s="274"/>
      <c r="B1377" s="274"/>
      <c r="C1377" s="212"/>
      <c r="D1377" s="212"/>
      <c r="E1377" s="213"/>
      <c r="F1377" s="212"/>
      <c r="G1377" s="212"/>
      <c r="H1377" s="212"/>
      <c r="I1377" s="212"/>
      <c r="J1377" s="118"/>
      <c r="K1377" s="114"/>
      <c r="L1377" s="114"/>
      <c r="M1377" s="114"/>
      <c r="N1377" s="114"/>
      <c r="O1377" s="114"/>
      <c r="P1377" s="214"/>
      <c r="X1377" s="221"/>
      <c r="Y1377" s="276"/>
      <c r="Z1377" s="207"/>
      <c r="AA1377" s="203"/>
      <c r="AB1377" s="206"/>
      <c r="AC1377" s="198"/>
      <c r="AD1377" s="198"/>
      <c r="AE1377" s="198"/>
      <c r="AF1377" s="198"/>
      <c r="AG1377" s="216"/>
      <c r="AH1377" s="199"/>
      <c r="AI1377" s="197"/>
      <c r="AJ1377" s="197"/>
      <c r="AK1377" s="113"/>
      <c r="AL1377" s="113"/>
      <c r="AM1377" s="113"/>
      <c r="AN1377" s="2">
        <f t="shared" si="296"/>
        <v>0</v>
      </c>
      <c r="AO1377" s="2">
        <f t="shared" si="297"/>
        <v>0</v>
      </c>
      <c r="AP1377" s="2">
        <f>IF(AA1377='User Input'!$C$1,1,0)</f>
        <v>0</v>
      </c>
      <c r="AQ1377" s="2">
        <f t="shared" si="285"/>
        <v>0</v>
      </c>
      <c r="AR1377" s="2">
        <f t="shared" si="286"/>
        <v>0</v>
      </c>
      <c r="AS1377" s="2">
        <f t="shared" si="287"/>
        <v>0</v>
      </c>
      <c r="AT1377" s="2">
        <f t="shared" si="288"/>
        <v>0</v>
      </c>
      <c r="AU1377" s="9">
        <f t="shared" si="289"/>
        <v>0</v>
      </c>
    </row>
    <row r="1378" spans="1:47" s="202" customFormat="1">
      <c r="A1378" s="274"/>
      <c r="B1378" s="274"/>
      <c r="C1378" s="212"/>
      <c r="D1378" s="212"/>
      <c r="E1378" s="213"/>
      <c r="F1378" s="212"/>
      <c r="G1378" s="212"/>
      <c r="H1378" s="212"/>
      <c r="I1378" s="212"/>
      <c r="J1378" s="118"/>
      <c r="K1378" s="114"/>
      <c r="L1378" s="114"/>
      <c r="M1378" s="114"/>
      <c r="N1378" s="114"/>
      <c r="O1378" s="114"/>
      <c r="P1378" s="214"/>
      <c r="X1378" s="221"/>
      <c r="Y1378" s="276"/>
      <c r="Z1378" s="207"/>
      <c r="AA1378" s="203"/>
      <c r="AB1378" s="206"/>
      <c r="AC1378" s="198"/>
      <c r="AD1378" s="198"/>
      <c r="AE1378" s="198"/>
      <c r="AF1378" s="198"/>
      <c r="AG1378" s="216"/>
      <c r="AH1378" s="199"/>
      <c r="AI1378" s="197"/>
      <c r="AJ1378" s="197"/>
      <c r="AK1378" s="113"/>
      <c r="AL1378" s="113"/>
      <c r="AM1378" s="113"/>
      <c r="AN1378" s="2">
        <f t="shared" si="296"/>
        <v>0</v>
      </c>
      <c r="AO1378" s="2">
        <f t="shared" si="297"/>
        <v>0</v>
      </c>
      <c r="AP1378" s="2">
        <f>IF(AA1378='User Input'!$C$1,1,0)</f>
        <v>0</v>
      </c>
      <c r="AQ1378" s="2">
        <f t="shared" si="285"/>
        <v>0</v>
      </c>
      <c r="AR1378" s="2">
        <f t="shared" si="286"/>
        <v>0</v>
      </c>
      <c r="AS1378" s="2">
        <f t="shared" si="287"/>
        <v>0</v>
      </c>
      <c r="AT1378" s="2">
        <f t="shared" si="288"/>
        <v>0</v>
      </c>
      <c r="AU1378" s="9">
        <f t="shared" si="289"/>
        <v>0</v>
      </c>
    </row>
    <row r="1379" spans="1:47" s="202" customFormat="1">
      <c r="A1379" s="274"/>
      <c r="B1379" s="274"/>
      <c r="C1379" s="212"/>
      <c r="D1379" s="212"/>
      <c r="E1379" s="213"/>
      <c r="F1379" s="212"/>
      <c r="G1379" s="212"/>
      <c r="H1379" s="212"/>
      <c r="I1379" s="212"/>
      <c r="J1379" s="118"/>
      <c r="K1379" s="114"/>
      <c r="L1379" s="114"/>
      <c r="M1379" s="114"/>
      <c r="N1379" s="114"/>
      <c r="O1379" s="114"/>
      <c r="P1379" s="214"/>
      <c r="X1379" s="221"/>
      <c r="Y1379" s="276"/>
      <c r="Z1379" s="207"/>
      <c r="AA1379" s="203"/>
      <c r="AB1379" s="206"/>
      <c r="AC1379" s="198"/>
      <c r="AD1379" s="198"/>
      <c r="AE1379" s="198"/>
      <c r="AF1379" s="198"/>
      <c r="AG1379" s="216"/>
      <c r="AH1379" s="199"/>
      <c r="AI1379" s="197"/>
      <c r="AJ1379" s="197"/>
      <c r="AK1379" s="113"/>
      <c r="AL1379" s="113"/>
      <c r="AM1379" s="113"/>
      <c r="AN1379" s="2">
        <f t="shared" si="296"/>
        <v>0</v>
      </c>
      <c r="AO1379" s="2">
        <f t="shared" si="297"/>
        <v>0</v>
      </c>
      <c r="AP1379" s="2">
        <f>IF(AA1379='User Input'!$C$1,1,0)</f>
        <v>0</v>
      </c>
      <c r="AQ1379" s="2">
        <f t="shared" si="285"/>
        <v>0</v>
      </c>
      <c r="AR1379" s="2">
        <f t="shared" si="286"/>
        <v>0</v>
      </c>
      <c r="AS1379" s="2">
        <f t="shared" si="287"/>
        <v>0</v>
      </c>
      <c r="AT1379" s="2">
        <f t="shared" si="288"/>
        <v>0</v>
      </c>
      <c r="AU1379" s="9">
        <f t="shared" si="289"/>
        <v>0</v>
      </c>
    </row>
    <row r="1380" spans="1:47" s="202" customFormat="1">
      <c r="A1380" s="274"/>
      <c r="B1380" s="274"/>
      <c r="C1380" s="212"/>
      <c r="D1380" s="212"/>
      <c r="E1380" s="213"/>
      <c r="F1380" s="212"/>
      <c r="G1380" s="212"/>
      <c r="H1380" s="212"/>
      <c r="I1380" s="212"/>
      <c r="J1380" s="118"/>
      <c r="K1380" s="114"/>
      <c r="L1380" s="114"/>
      <c r="M1380" s="114"/>
      <c r="N1380" s="114"/>
      <c r="O1380" s="114"/>
      <c r="P1380" s="214"/>
      <c r="X1380" s="221"/>
      <c r="Y1380" s="276"/>
      <c r="Z1380" s="207"/>
      <c r="AA1380" s="203"/>
      <c r="AB1380" s="206"/>
      <c r="AC1380" s="198"/>
      <c r="AD1380" s="198"/>
      <c r="AE1380" s="198"/>
      <c r="AF1380" s="198"/>
      <c r="AG1380" s="216"/>
      <c r="AH1380" s="199"/>
      <c r="AI1380" s="197"/>
      <c r="AJ1380" s="197"/>
      <c r="AK1380" s="113"/>
      <c r="AL1380" s="113"/>
      <c r="AM1380" s="113"/>
      <c r="AN1380" s="2">
        <f t="shared" si="296"/>
        <v>0</v>
      </c>
      <c r="AO1380" s="2">
        <f t="shared" si="297"/>
        <v>0</v>
      </c>
      <c r="AP1380" s="2">
        <f>IF(AA1380='User Input'!$C$1,1,0)</f>
        <v>0</v>
      </c>
      <c r="AQ1380" s="2">
        <f t="shared" ref="AQ1380:AQ1443" si="298">AP1380+AQ1379</f>
        <v>0</v>
      </c>
      <c r="AR1380" s="2">
        <f t="shared" ref="AR1380:AR1443" si="299">IF(AQ1380=AQ1379,0,AQ1380)</f>
        <v>0</v>
      </c>
      <c r="AS1380" s="2">
        <f t="shared" ref="AS1380:AS1443" si="300">Z1380</f>
        <v>0</v>
      </c>
      <c r="AT1380" s="2">
        <f t="shared" ref="AT1380:AT1443" si="301">AB1380</f>
        <v>0</v>
      </c>
      <c r="AU1380" s="9">
        <f t="shared" ref="AU1380:AU1443" si="302">AG1380</f>
        <v>0</v>
      </c>
    </row>
    <row r="1381" spans="1:47" s="202" customFormat="1">
      <c r="A1381" s="274"/>
      <c r="B1381" s="274"/>
      <c r="C1381" s="212"/>
      <c r="D1381" s="212"/>
      <c r="E1381" s="213"/>
      <c r="F1381" s="212"/>
      <c r="G1381" s="212"/>
      <c r="H1381" s="212"/>
      <c r="I1381" s="212"/>
      <c r="J1381" s="118"/>
      <c r="K1381" s="114"/>
      <c r="L1381" s="114"/>
      <c r="M1381" s="114"/>
      <c r="N1381" s="114"/>
      <c r="O1381" s="114"/>
      <c r="P1381" s="214"/>
      <c r="X1381" s="221"/>
      <c r="Y1381" s="276"/>
      <c r="Z1381" s="207"/>
      <c r="AA1381" s="203"/>
      <c r="AB1381" s="206"/>
      <c r="AC1381" s="198"/>
      <c r="AD1381" s="198"/>
      <c r="AE1381" s="198"/>
      <c r="AF1381" s="198"/>
      <c r="AG1381" s="216"/>
      <c r="AH1381" s="199"/>
      <c r="AI1381" s="197"/>
      <c r="AJ1381" s="197"/>
      <c r="AK1381" s="113"/>
      <c r="AL1381" s="113"/>
      <c r="AM1381" s="113"/>
      <c r="AN1381" s="2">
        <f t="shared" si="296"/>
        <v>0</v>
      </c>
      <c r="AO1381" s="2">
        <f t="shared" si="297"/>
        <v>0</v>
      </c>
      <c r="AP1381" s="2">
        <f>IF(AA1381='User Input'!$C$1,1,0)</f>
        <v>0</v>
      </c>
      <c r="AQ1381" s="2">
        <f t="shared" si="298"/>
        <v>0</v>
      </c>
      <c r="AR1381" s="2">
        <f t="shared" si="299"/>
        <v>0</v>
      </c>
      <c r="AS1381" s="2">
        <f t="shared" si="300"/>
        <v>0</v>
      </c>
      <c r="AT1381" s="2">
        <f t="shared" si="301"/>
        <v>0</v>
      </c>
      <c r="AU1381" s="9">
        <f t="shared" si="302"/>
        <v>0</v>
      </c>
    </row>
    <row r="1382" spans="1:47" s="202" customFormat="1">
      <c r="A1382" s="274"/>
      <c r="B1382" s="274"/>
      <c r="C1382" s="212"/>
      <c r="D1382" s="212"/>
      <c r="E1382" s="213"/>
      <c r="F1382" s="212"/>
      <c r="G1382" s="212"/>
      <c r="H1382" s="212"/>
      <c r="I1382" s="212"/>
      <c r="J1382" s="118"/>
      <c r="K1382" s="114"/>
      <c r="L1382" s="114"/>
      <c r="M1382" s="114"/>
      <c r="N1382" s="114"/>
      <c r="O1382" s="114"/>
      <c r="P1382" s="214"/>
      <c r="X1382" s="221"/>
      <c r="Y1382" s="276"/>
      <c r="Z1382" s="207"/>
      <c r="AA1382" s="203"/>
      <c r="AB1382" s="206"/>
      <c r="AC1382" s="198"/>
      <c r="AD1382" s="198"/>
      <c r="AE1382" s="198"/>
      <c r="AF1382" s="198"/>
      <c r="AG1382" s="216"/>
      <c r="AH1382" s="199"/>
      <c r="AI1382" s="197"/>
      <c r="AJ1382" s="197"/>
      <c r="AK1382" s="113"/>
      <c r="AL1382" s="113"/>
      <c r="AM1382" s="113"/>
      <c r="AN1382" s="2">
        <f t="shared" si="296"/>
        <v>0</v>
      </c>
      <c r="AO1382" s="2">
        <f t="shared" si="297"/>
        <v>0</v>
      </c>
      <c r="AP1382" s="2">
        <f>IF(AA1382='User Input'!$C$1,1,0)</f>
        <v>0</v>
      </c>
      <c r="AQ1382" s="2">
        <f t="shared" si="298"/>
        <v>0</v>
      </c>
      <c r="AR1382" s="2">
        <f t="shared" si="299"/>
        <v>0</v>
      </c>
      <c r="AS1382" s="2">
        <f t="shared" si="300"/>
        <v>0</v>
      </c>
      <c r="AT1382" s="2">
        <f t="shared" si="301"/>
        <v>0</v>
      </c>
      <c r="AU1382" s="9">
        <f t="shared" si="302"/>
        <v>0</v>
      </c>
    </row>
    <row r="1383" spans="1:47" s="202" customFormat="1">
      <c r="A1383" s="274"/>
      <c r="B1383" s="274"/>
      <c r="C1383" s="212"/>
      <c r="D1383" s="212"/>
      <c r="E1383" s="213"/>
      <c r="F1383" s="212"/>
      <c r="G1383" s="212"/>
      <c r="H1383" s="212"/>
      <c r="I1383" s="212"/>
      <c r="J1383" s="118"/>
      <c r="K1383" s="114"/>
      <c r="L1383" s="114"/>
      <c r="M1383" s="114"/>
      <c r="N1383" s="114"/>
      <c r="O1383" s="114"/>
      <c r="P1383" s="214"/>
      <c r="X1383" s="221"/>
      <c r="Y1383" s="276"/>
      <c r="Z1383" s="207"/>
      <c r="AA1383" s="203"/>
      <c r="AB1383" s="206"/>
      <c r="AC1383" s="198"/>
      <c r="AD1383" s="198"/>
      <c r="AE1383" s="198"/>
      <c r="AF1383" s="198"/>
      <c r="AG1383" s="216"/>
      <c r="AH1383" s="199"/>
      <c r="AI1383" s="197"/>
      <c r="AJ1383" s="197"/>
      <c r="AK1383" s="113"/>
      <c r="AL1383" s="113"/>
      <c r="AM1383" s="113"/>
      <c r="AN1383" s="2">
        <f t="shared" si="296"/>
        <v>0</v>
      </c>
      <c r="AO1383" s="2">
        <f t="shared" si="297"/>
        <v>0</v>
      </c>
      <c r="AP1383" s="2">
        <f>IF(AA1383='User Input'!$C$1,1,0)</f>
        <v>0</v>
      </c>
      <c r="AQ1383" s="2">
        <f t="shared" si="298"/>
        <v>0</v>
      </c>
      <c r="AR1383" s="2">
        <f t="shared" si="299"/>
        <v>0</v>
      </c>
      <c r="AS1383" s="2">
        <f t="shared" si="300"/>
        <v>0</v>
      </c>
      <c r="AT1383" s="2">
        <f t="shared" si="301"/>
        <v>0</v>
      </c>
      <c r="AU1383" s="9">
        <f t="shared" si="302"/>
        <v>0</v>
      </c>
    </row>
    <row r="1384" spans="1:47" s="202" customFormat="1">
      <c r="A1384" s="274"/>
      <c r="B1384" s="274"/>
      <c r="C1384" s="2"/>
      <c r="D1384" s="2"/>
      <c r="E1384" s="2"/>
      <c r="F1384" s="2"/>
      <c r="G1384" s="2"/>
      <c r="H1384" s="2"/>
      <c r="I1384" s="2"/>
      <c r="J1384" s="2"/>
      <c r="K1384" s="2"/>
      <c r="L1384" s="2"/>
      <c r="M1384" s="2"/>
      <c r="N1384" s="2"/>
      <c r="O1384" s="2"/>
      <c r="P1384" s="2"/>
      <c r="X1384" s="221"/>
      <c r="Y1384" s="276"/>
      <c r="Z1384" s="207"/>
      <c r="AA1384" s="203"/>
      <c r="AB1384" s="206"/>
      <c r="AC1384" s="198"/>
      <c r="AD1384" s="198"/>
      <c r="AE1384" s="198"/>
      <c r="AF1384" s="198"/>
      <c r="AG1384" s="216"/>
      <c r="AH1384" s="199"/>
      <c r="AI1384" s="197"/>
      <c r="AJ1384" s="197"/>
      <c r="AK1384" s="113"/>
      <c r="AL1384" s="113"/>
      <c r="AM1384" s="113"/>
      <c r="AN1384" s="2">
        <f t="shared" si="296"/>
        <v>0</v>
      </c>
      <c r="AO1384" s="2">
        <f t="shared" si="297"/>
        <v>0</v>
      </c>
      <c r="AP1384" s="2">
        <f>IF(AA1384='User Input'!$C$1,1,0)</f>
        <v>0</v>
      </c>
      <c r="AQ1384" s="2">
        <f t="shared" si="298"/>
        <v>0</v>
      </c>
      <c r="AR1384" s="2">
        <f t="shared" si="299"/>
        <v>0</v>
      </c>
      <c r="AS1384" s="2">
        <f t="shared" si="300"/>
        <v>0</v>
      </c>
      <c r="AT1384" s="2">
        <f t="shared" si="301"/>
        <v>0</v>
      </c>
      <c r="AU1384" s="9">
        <f t="shared" si="302"/>
        <v>0</v>
      </c>
    </row>
    <row r="1385" spans="1:47" s="202" customFormat="1">
      <c r="A1385" s="274"/>
      <c r="B1385" s="274"/>
      <c r="C1385" s="2"/>
      <c r="D1385" s="2"/>
      <c r="E1385" s="2"/>
      <c r="F1385" s="2"/>
      <c r="G1385" s="2"/>
      <c r="H1385" s="2"/>
      <c r="I1385" s="2"/>
      <c r="J1385" s="2"/>
      <c r="K1385" s="2"/>
      <c r="L1385" s="2"/>
      <c r="M1385" s="2"/>
      <c r="N1385" s="2"/>
      <c r="O1385" s="2"/>
      <c r="P1385" s="2"/>
      <c r="X1385" s="221"/>
      <c r="Y1385" s="276"/>
      <c r="Z1385" s="207"/>
      <c r="AA1385" s="203"/>
      <c r="AB1385" s="206"/>
      <c r="AC1385" s="198"/>
      <c r="AD1385" s="198"/>
      <c r="AE1385" s="198"/>
      <c r="AF1385" s="198"/>
      <c r="AG1385" s="216"/>
      <c r="AH1385" s="199"/>
      <c r="AI1385" s="197"/>
      <c r="AJ1385" s="197"/>
      <c r="AK1385" s="113"/>
      <c r="AL1385" s="113"/>
      <c r="AM1385" s="113"/>
      <c r="AN1385" s="2">
        <f t="shared" si="296"/>
        <v>0</v>
      </c>
      <c r="AO1385" s="2">
        <f t="shared" si="297"/>
        <v>0</v>
      </c>
      <c r="AP1385" s="2">
        <f>IF(AA1385='User Input'!$C$1,1,0)</f>
        <v>0</v>
      </c>
      <c r="AQ1385" s="2">
        <f t="shared" si="298"/>
        <v>0</v>
      </c>
      <c r="AR1385" s="2">
        <f t="shared" si="299"/>
        <v>0</v>
      </c>
      <c r="AS1385" s="2">
        <f t="shared" si="300"/>
        <v>0</v>
      </c>
      <c r="AT1385" s="2">
        <f t="shared" si="301"/>
        <v>0</v>
      </c>
      <c r="AU1385" s="9">
        <f t="shared" si="302"/>
        <v>0</v>
      </c>
    </row>
    <row r="1386" spans="1:47" s="202" customFormat="1">
      <c r="A1386" s="274"/>
      <c r="B1386" s="274"/>
      <c r="C1386" s="2"/>
      <c r="D1386" s="2"/>
      <c r="E1386" s="2"/>
      <c r="F1386" s="2"/>
      <c r="G1386" s="2"/>
      <c r="H1386" s="2"/>
      <c r="I1386" s="2"/>
      <c r="J1386" s="2"/>
      <c r="K1386" s="2"/>
      <c r="L1386" s="2"/>
      <c r="M1386" s="2"/>
      <c r="N1386" s="2"/>
      <c r="O1386" s="2"/>
      <c r="P1386" s="2"/>
      <c r="X1386" s="221"/>
      <c r="Y1386" s="276"/>
      <c r="Z1386" s="207"/>
      <c r="AA1386" s="203"/>
      <c r="AB1386" s="206"/>
      <c r="AC1386" s="198"/>
      <c r="AD1386" s="198"/>
      <c r="AE1386" s="198"/>
      <c r="AF1386" s="198"/>
      <c r="AG1386" s="216"/>
      <c r="AH1386" s="199"/>
      <c r="AI1386" s="197"/>
      <c r="AJ1386" s="197"/>
      <c r="AK1386" s="113"/>
      <c r="AL1386" s="113"/>
      <c r="AM1386" s="113"/>
      <c r="AN1386" s="2">
        <f t="shared" si="296"/>
        <v>0</v>
      </c>
      <c r="AO1386" s="2">
        <f t="shared" si="297"/>
        <v>0</v>
      </c>
      <c r="AP1386" s="2">
        <f>IF(AA1386='User Input'!$C$1,1,0)</f>
        <v>0</v>
      </c>
      <c r="AQ1386" s="2">
        <f t="shared" si="298"/>
        <v>0</v>
      </c>
      <c r="AR1386" s="2">
        <f t="shared" si="299"/>
        <v>0</v>
      </c>
      <c r="AS1386" s="2">
        <f t="shared" si="300"/>
        <v>0</v>
      </c>
      <c r="AT1386" s="2">
        <f t="shared" si="301"/>
        <v>0</v>
      </c>
      <c r="AU1386" s="9">
        <f t="shared" si="302"/>
        <v>0</v>
      </c>
    </row>
    <row r="1387" spans="1:47" s="202" customFormat="1">
      <c r="A1387" s="274"/>
      <c r="B1387" s="274"/>
      <c r="C1387" s="2"/>
      <c r="D1387" s="2"/>
      <c r="E1387" s="2"/>
      <c r="F1387" s="2"/>
      <c r="G1387" s="2"/>
      <c r="H1387" s="2"/>
      <c r="I1387" s="2"/>
      <c r="J1387" s="2"/>
      <c r="K1387" s="2"/>
      <c r="L1387" s="2"/>
      <c r="M1387" s="2"/>
      <c r="N1387" s="2"/>
      <c r="O1387" s="2"/>
      <c r="P1387" s="2"/>
      <c r="X1387" s="221"/>
      <c r="Y1387" s="276"/>
      <c r="Z1387" s="207"/>
      <c r="AA1387" s="203"/>
      <c r="AB1387" s="206"/>
      <c r="AC1387" s="198"/>
      <c r="AD1387" s="198"/>
      <c r="AE1387" s="198"/>
      <c r="AF1387" s="198"/>
      <c r="AG1387" s="216"/>
      <c r="AH1387" s="199"/>
      <c r="AI1387" s="197"/>
      <c r="AJ1387" s="197"/>
      <c r="AK1387" s="113"/>
      <c r="AL1387" s="113"/>
      <c r="AM1387" s="113"/>
      <c r="AN1387" s="2">
        <f t="shared" si="296"/>
        <v>0</v>
      </c>
      <c r="AO1387" s="2">
        <f t="shared" si="297"/>
        <v>0</v>
      </c>
      <c r="AP1387" s="2">
        <f>IF(AA1387='User Input'!$C$1,1,0)</f>
        <v>0</v>
      </c>
      <c r="AQ1387" s="2">
        <f t="shared" si="298"/>
        <v>0</v>
      </c>
      <c r="AR1387" s="2">
        <f t="shared" si="299"/>
        <v>0</v>
      </c>
      <c r="AS1387" s="2">
        <f t="shared" si="300"/>
        <v>0</v>
      </c>
      <c r="AT1387" s="2">
        <f t="shared" si="301"/>
        <v>0</v>
      </c>
      <c r="AU1387" s="9">
        <f t="shared" si="302"/>
        <v>0</v>
      </c>
    </row>
    <row r="1388" spans="1:47" s="202" customFormat="1">
      <c r="A1388" s="274"/>
      <c r="B1388" s="274"/>
      <c r="C1388" s="2"/>
      <c r="D1388" s="2"/>
      <c r="E1388" s="2"/>
      <c r="F1388" s="2"/>
      <c r="G1388" s="2"/>
      <c r="H1388" s="2"/>
      <c r="I1388" s="2"/>
      <c r="J1388" s="2"/>
      <c r="K1388" s="2"/>
      <c r="L1388" s="2"/>
      <c r="M1388" s="2"/>
      <c r="N1388" s="2"/>
      <c r="O1388" s="2"/>
      <c r="P1388" s="2"/>
      <c r="X1388" s="221"/>
      <c r="Y1388" s="276"/>
      <c r="Z1388" s="207"/>
      <c r="AA1388" s="203"/>
      <c r="AB1388" s="206"/>
      <c r="AC1388" s="198"/>
      <c r="AD1388" s="198"/>
      <c r="AE1388" s="198"/>
      <c r="AF1388" s="198"/>
      <c r="AG1388" s="216"/>
      <c r="AH1388" s="199"/>
      <c r="AI1388" s="197"/>
      <c r="AJ1388" s="197"/>
      <c r="AK1388" s="113"/>
      <c r="AL1388" s="113"/>
      <c r="AM1388" s="113"/>
      <c r="AN1388" s="2">
        <f t="shared" si="296"/>
        <v>0</v>
      </c>
      <c r="AO1388" s="2">
        <f t="shared" si="297"/>
        <v>0</v>
      </c>
      <c r="AP1388" s="2">
        <f>IF(AA1388='User Input'!$C$1,1,0)</f>
        <v>0</v>
      </c>
      <c r="AQ1388" s="2">
        <f t="shared" si="298"/>
        <v>0</v>
      </c>
      <c r="AR1388" s="2">
        <f t="shared" si="299"/>
        <v>0</v>
      </c>
      <c r="AS1388" s="2">
        <f t="shared" si="300"/>
        <v>0</v>
      </c>
      <c r="AT1388" s="2">
        <f t="shared" si="301"/>
        <v>0</v>
      </c>
      <c r="AU1388" s="9">
        <f t="shared" si="302"/>
        <v>0</v>
      </c>
    </row>
    <row r="1389" spans="1:47" s="202" customFormat="1">
      <c r="A1389" s="274"/>
      <c r="B1389" s="274"/>
      <c r="C1389" s="2"/>
      <c r="D1389" s="2"/>
      <c r="E1389" s="2"/>
      <c r="F1389" s="2"/>
      <c r="G1389" s="2"/>
      <c r="H1389" s="2"/>
      <c r="I1389" s="2"/>
      <c r="J1389" s="2"/>
      <c r="K1389" s="2"/>
      <c r="L1389" s="2"/>
      <c r="M1389" s="2"/>
      <c r="N1389" s="2"/>
      <c r="O1389" s="2"/>
      <c r="P1389" s="2"/>
      <c r="X1389" s="221"/>
      <c r="Y1389" s="276"/>
      <c r="Z1389" s="207"/>
      <c r="AA1389" s="203"/>
      <c r="AB1389" s="206"/>
      <c r="AC1389" s="198"/>
      <c r="AD1389" s="198"/>
      <c r="AE1389" s="198"/>
      <c r="AF1389" s="198"/>
      <c r="AG1389" s="216"/>
      <c r="AH1389" s="199"/>
      <c r="AI1389" s="197"/>
      <c r="AJ1389" s="197"/>
      <c r="AK1389" s="113"/>
      <c r="AL1389" s="113"/>
      <c r="AM1389" s="113"/>
      <c r="AN1389" s="2">
        <f t="shared" si="296"/>
        <v>0</v>
      </c>
      <c r="AO1389" s="2">
        <f t="shared" si="297"/>
        <v>0</v>
      </c>
      <c r="AP1389" s="2">
        <f>IF(AA1389='User Input'!$C$1,1,0)</f>
        <v>0</v>
      </c>
      <c r="AQ1389" s="2">
        <f t="shared" si="298"/>
        <v>0</v>
      </c>
      <c r="AR1389" s="2">
        <f t="shared" si="299"/>
        <v>0</v>
      </c>
      <c r="AS1389" s="2">
        <f t="shared" si="300"/>
        <v>0</v>
      </c>
      <c r="AT1389" s="2">
        <f t="shared" si="301"/>
        <v>0</v>
      </c>
      <c r="AU1389" s="9">
        <f t="shared" si="302"/>
        <v>0</v>
      </c>
    </row>
    <row r="1390" spans="1:47" s="202" customFormat="1">
      <c r="A1390" s="274"/>
      <c r="B1390" s="274"/>
      <c r="C1390" s="2"/>
      <c r="D1390" s="2"/>
      <c r="E1390" s="2"/>
      <c r="F1390" s="2"/>
      <c r="G1390" s="2"/>
      <c r="H1390" s="2"/>
      <c r="I1390" s="2"/>
      <c r="J1390" s="2"/>
      <c r="K1390" s="2"/>
      <c r="L1390" s="2"/>
      <c r="M1390" s="2"/>
      <c r="N1390" s="2"/>
      <c r="O1390" s="2"/>
      <c r="P1390" s="2"/>
      <c r="X1390" s="221"/>
      <c r="Y1390" s="276"/>
      <c r="Z1390" s="207"/>
      <c r="AA1390" s="203"/>
      <c r="AB1390" s="206"/>
      <c r="AC1390" s="198"/>
      <c r="AD1390" s="198"/>
      <c r="AE1390" s="198"/>
      <c r="AF1390" s="198"/>
      <c r="AG1390" s="216"/>
      <c r="AH1390" s="199"/>
      <c r="AI1390" s="197"/>
      <c r="AJ1390" s="197"/>
      <c r="AK1390" s="113"/>
      <c r="AL1390" s="113"/>
      <c r="AM1390" s="113"/>
      <c r="AN1390" s="2">
        <f t="shared" si="296"/>
        <v>0</v>
      </c>
      <c r="AO1390" s="2">
        <f t="shared" si="297"/>
        <v>0</v>
      </c>
      <c r="AP1390" s="2">
        <f>IF(AA1390='User Input'!$C$1,1,0)</f>
        <v>0</v>
      </c>
      <c r="AQ1390" s="2">
        <f t="shared" si="298"/>
        <v>0</v>
      </c>
      <c r="AR1390" s="2">
        <f t="shared" si="299"/>
        <v>0</v>
      </c>
      <c r="AS1390" s="2">
        <f t="shared" si="300"/>
        <v>0</v>
      </c>
      <c r="AT1390" s="2">
        <f t="shared" si="301"/>
        <v>0</v>
      </c>
      <c r="AU1390" s="9">
        <f t="shared" si="302"/>
        <v>0</v>
      </c>
    </row>
    <row r="1391" spans="1:47" s="202" customFormat="1">
      <c r="A1391" s="274"/>
      <c r="B1391" s="274"/>
      <c r="C1391" s="2"/>
      <c r="D1391" s="2"/>
      <c r="E1391" s="2"/>
      <c r="F1391" s="2"/>
      <c r="G1391" s="2"/>
      <c r="H1391" s="2"/>
      <c r="I1391" s="2"/>
      <c r="J1391" s="2"/>
      <c r="K1391" s="2"/>
      <c r="L1391" s="2"/>
      <c r="M1391" s="2"/>
      <c r="N1391" s="2"/>
      <c r="O1391" s="2"/>
      <c r="P1391" s="2"/>
      <c r="X1391" s="221"/>
      <c r="Y1391" s="276"/>
      <c r="Z1391" s="207"/>
      <c r="AA1391" s="203"/>
      <c r="AB1391" s="206"/>
      <c r="AC1391" s="198"/>
      <c r="AD1391" s="198"/>
      <c r="AE1391" s="198"/>
      <c r="AF1391" s="198"/>
      <c r="AG1391" s="216"/>
      <c r="AH1391" s="199"/>
      <c r="AI1391" s="197"/>
      <c r="AJ1391" s="197"/>
      <c r="AK1391" s="113"/>
      <c r="AL1391" s="113"/>
      <c r="AM1391" s="113"/>
      <c r="AN1391" s="2">
        <f t="shared" si="296"/>
        <v>0</v>
      </c>
      <c r="AO1391" s="2">
        <f t="shared" si="297"/>
        <v>0</v>
      </c>
      <c r="AP1391" s="2">
        <f>IF(AA1391='User Input'!$C$1,1,0)</f>
        <v>0</v>
      </c>
      <c r="AQ1391" s="2">
        <f t="shared" si="298"/>
        <v>0</v>
      </c>
      <c r="AR1391" s="2">
        <f t="shared" si="299"/>
        <v>0</v>
      </c>
      <c r="AS1391" s="2">
        <f t="shared" si="300"/>
        <v>0</v>
      </c>
      <c r="AT1391" s="2">
        <f t="shared" si="301"/>
        <v>0</v>
      </c>
      <c r="AU1391" s="9">
        <f t="shared" si="302"/>
        <v>0</v>
      </c>
    </row>
    <row r="1392" spans="1:47" s="202" customFormat="1">
      <c r="A1392" s="274"/>
      <c r="B1392" s="274"/>
      <c r="C1392" s="2"/>
      <c r="D1392" s="2"/>
      <c r="E1392" s="2"/>
      <c r="F1392" s="2"/>
      <c r="G1392" s="2"/>
      <c r="H1392" s="2"/>
      <c r="I1392" s="2"/>
      <c r="J1392" s="2"/>
      <c r="K1392" s="2"/>
      <c r="L1392" s="2"/>
      <c r="M1392" s="2"/>
      <c r="N1392" s="2"/>
      <c r="O1392" s="2"/>
      <c r="P1392" s="2"/>
      <c r="X1392" s="221"/>
      <c r="Y1392" s="276"/>
      <c r="Z1392" s="207"/>
      <c r="AA1392" s="203"/>
      <c r="AB1392" s="206"/>
      <c r="AC1392" s="198"/>
      <c r="AD1392" s="198"/>
      <c r="AE1392" s="198"/>
      <c r="AF1392" s="198"/>
      <c r="AG1392" s="216"/>
      <c r="AH1392" s="199"/>
      <c r="AI1392" s="197"/>
      <c r="AJ1392" s="197"/>
      <c r="AK1392" s="113"/>
      <c r="AL1392" s="113"/>
      <c r="AM1392" s="113"/>
      <c r="AN1392" s="2">
        <f t="shared" si="296"/>
        <v>0</v>
      </c>
      <c r="AO1392" s="2">
        <f t="shared" si="297"/>
        <v>0</v>
      </c>
      <c r="AP1392" s="2">
        <f>IF(AA1392='User Input'!$C$1,1,0)</f>
        <v>0</v>
      </c>
      <c r="AQ1392" s="2">
        <f t="shared" si="298"/>
        <v>0</v>
      </c>
      <c r="AR1392" s="2">
        <f t="shared" si="299"/>
        <v>0</v>
      </c>
      <c r="AS1392" s="2">
        <f t="shared" si="300"/>
        <v>0</v>
      </c>
      <c r="AT1392" s="2">
        <f t="shared" si="301"/>
        <v>0</v>
      </c>
      <c r="AU1392" s="9">
        <f t="shared" si="302"/>
        <v>0</v>
      </c>
    </row>
    <row r="1393" spans="1:47" s="202" customFormat="1">
      <c r="A1393" s="274"/>
      <c r="B1393" s="274"/>
      <c r="C1393" s="2"/>
      <c r="D1393" s="2"/>
      <c r="E1393" s="2"/>
      <c r="F1393" s="2"/>
      <c r="G1393" s="2"/>
      <c r="H1393" s="2"/>
      <c r="I1393" s="2"/>
      <c r="J1393" s="2"/>
      <c r="K1393" s="2"/>
      <c r="L1393" s="2"/>
      <c r="M1393" s="2"/>
      <c r="N1393" s="2"/>
      <c r="O1393" s="2"/>
      <c r="P1393" s="2"/>
      <c r="X1393" s="221"/>
      <c r="Y1393" s="276"/>
      <c r="Z1393" s="207"/>
      <c r="AA1393" s="203"/>
      <c r="AB1393" s="206"/>
      <c r="AC1393" s="198"/>
      <c r="AD1393" s="198"/>
      <c r="AE1393" s="198"/>
      <c r="AF1393" s="198"/>
      <c r="AG1393" s="216"/>
      <c r="AH1393" s="199"/>
      <c r="AI1393" s="197"/>
      <c r="AJ1393" s="197"/>
      <c r="AK1393" s="113"/>
      <c r="AL1393" s="113"/>
      <c r="AM1393" s="113"/>
      <c r="AN1393" s="2">
        <f t="shared" si="296"/>
        <v>0</v>
      </c>
      <c r="AO1393" s="2">
        <f t="shared" si="297"/>
        <v>0</v>
      </c>
      <c r="AP1393" s="2">
        <f>IF(AA1393='User Input'!$C$1,1,0)</f>
        <v>0</v>
      </c>
      <c r="AQ1393" s="2">
        <f t="shared" si="298"/>
        <v>0</v>
      </c>
      <c r="AR1393" s="2">
        <f t="shared" si="299"/>
        <v>0</v>
      </c>
      <c r="AS1393" s="2">
        <f t="shared" si="300"/>
        <v>0</v>
      </c>
      <c r="AT1393" s="2">
        <f t="shared" si="301"/>
        <v>0</v>
      </c>
      <c r="AU1393" s="9">
        <f t="shared" si="302"/>
        <v>0</v>
      </c>
    </row>
    <row r="1394" spans="1:47" s="202" customFormat="1">
      <c r="A1394" s="274"/>
      <c r="B1394" s="274"/>
      <c r="C1394" s="2"/>
      <c r="D1394" s="2"/>
      <c r="E1394" s="2"/>
      <c r="F1394" s="2"/>
      <c r="G1394" s="2"/>
      <c r="H1394" s="2"/>
      <c r="I1394" s="2"/>
      <c r="J1394" s="2"/>
      <c r="K1394" s="2"/>
      <c r="L1394" s="2"/>
      <c r="M1394" s="2"/>
      <c r="N1394" s="2"/>
      <c r="O1394" s="2"/>
      <c r="P1394" s="2"/>
      <c r="X1394" s="221"/>
      <c r="Y1394" s="276"/>
      <c r="Z1394" s="207"/>
      <c r="AA1394" s="203"/>
      <c r="AB1394" s="206"/>
      <c r="AC1394" s="198"/>
      <c r="AD1394" s="198"/>
      <c r="AE1394" s="198"/>
      <c r="AF1394" s="198"/>
      <c r="AG1394" s="216"/>
      <c r="AH1394" s="199"/>
      <c r="AI1394" s="197"/>
      <c r="AJ1394" s="197"/>
      <c r="AK1394" s="113"/>
      <c r="AL1394" s="113"/>
      <c r="AM1394" s="113"/>
      <c r="AN1394" s="2">
        <f t="shared" si="296"/>
        <v>0</v>
      </c>
      <c r="AO1394" s="2">
        <f t="shared" si="297"/>
        <v>0</v>
      </c>
      <c r="AP1394" s="2">
        <f>IF(AA1394='User Input'!$C$1,1,0)</f>
        <v>0</v>
      </c>
      <c r="AQ1394" s="2">
        <f t="shared" si="298"/>
        <v>0</v>
      </c>
      <c r="AR1394" s="2">
        <f t="shared" si="299"/>
        <v>0</v>
      </c>
      <c r="AS1394" s="2">
        <f t="shared" si="300"/>
        <v>0</v>
      </c>
      <c r="AT1394" s="2">
        <f t="shared" si="301"/>
        <v>0</v>
      </c>
      <c r="AU1394" s="9">
        <f t="shared" si="302"/>
        <v>0</v>
      </c>
    </row>
    <row r="1395" spans="1:47" s="202" customFormat="1">
      <c r="A1395" s="274"/>
      <c r="B1395" s="274"/>
      <c r="C1395" s="2"/>
      <c r="D1395" s="2"/>
      <c r="E1395" s="2"/>
      <c r="F1395" s="2"/>
      <c r="G1395" s="2"/>
      <c r="H1395" s="2"/>
      <c r="I1395" s="2"/>
      <c r="J1395" s="2"/>
      <c r="K1395" s="2"/>
      <c r="L1395" s="2"/>
      <c r="M1395" s="2"/>
      <c r="N1395" s="2"/>
      <c r="O1395" s="2"/>
      <c r="P1395" s="2"/>
      <c r="X1395" s="221"/>
      <c r="Y1395" s="276"/>
      <c r="Z1395" s="207"/>
      <c r="AA1395" s="203"/>
      <c r="AB1395" s="206"/>
      <c r="AC1395" s="198"/>
      <c r="AD1395" s="198"/>
      <c r="AE1395" s="198"/>
      <c r="AF1395" s="198"/>
      <c r="AG1395" s="216"/>
      <c r="AH1395" s="199"/>
      <c r="AI1395" s="197"/>
      <c r="AJ1395" s="197"/>
      <c r="AK1395" s="113"/>
      <c r="AL1395" s="113"/>
      <c r="AM1395" s="113"/>
      <c r="AN1395" s="2">
        <f t="shared" si="296"/>
        <v>0</v>
      </c>
      <c r="AO1395" s="2">
        <f t="shared" si="297"/>
        <v>0</v>
      </c>
      <c r="AP1395" s="2">
        <f>IF(AA1395='User Input'!$C$1,1,0)</f>
        <v>0</v>
      </c>
      <c r="AQ1395" s="2">
        <f t="shared" si="298"/>
        <v>0</v>
      </c>
      <c r="AR1395" s="2">
        <f t="shared" si="299"/>
        <v>0</v>
      </c>
      <c r="AS1395" s="2">
        <f t="shared" si="300"/>
        <v>0</v>
      </c>
      <c r="AT1395" s="2">
        <f t="shared" si="301"/>
        <v>0</v>
      </c>
      <c r="AU1395" s="9">
        <f t="shared" si="302"/>
        <v>0</v>
      </c>
    </row>
    <row r="1396" spans="1:47" s="202" customFormat="1">
      <c r="A1396" s="274"/>
      <c r="B1396" s="274"/>
      <c r="C1396" s="2"/>
      <c r="D1396" s="2"/>
      <c r="E1396" s="2"/>
      <c r="F1396" s="2"/>
      <c r="G1396" s="2"/>
      <c r="H1396" s="2"/>
      <c r="I1396" s="2"/>
      <c r="J1396" s="2"/>
      <c r="K1396" s="2"/>
      <c r="L1396" s="2"/>
      <c r="M1396" s="2"/>
      <c r="N1396" s="2"/>
      <c r="O1396" s="2"/>
      <c r="P1396" s="2"/>
      <c r="X1396" s="221"/>
      <c r="Y1396" s="276"/>
      <c r="Z1396" s="207"/>
      <c r="AA1396" s="203"/>
      <c r="AB1396" s="206"/>
      <c r="AC1396" s="198"/>
      <c r="AD1396" s="198"/>
      <c r="AE1396" s="198"/>
      <c r="AF1396" s="198"/>
      <c r="AG1396" s="216"/>
      <c r="AH1396" s="199"/>
      <c r="AI1396" s="197"/>
      <c r="AJ1396" s="197"/>
      <c r="AK1396" s="113"/>
      <c r="AL1396" s="113"/>
      <c r="AM1396" s="113"/>
      <c r="AN1396" s="2">
        <f t="shared" si="296"/>
        <v>0</v>
      </c>
      <c r="AO1396" s="2">
        <f t="shared" si="297"/>
        <v>0</v>
      </c>
      <c r="AP1396" s="2">
        <f>IF(AA1396='User Input'!$C$1,1,0)</f>
        <v>0</v>
      </c>
      <c r="AQ1396" s="2">
        <f t="shared" si="298"/>
        <v>0</v>
      </c>
      <c r="AR1396" s="2">
        <f t="shared" si="299"/>
        <v>0</v>
      </c>
      <c r="AS1396" s="2">
        <f t="shared" si="300"/>
        <v>0</v>
      </c>
      <c r="AT1396" s="2">
        <f t="shared" si="301"/>
        <v>0</v>
      </c>
      <c r="AU1396" s="9">
        <f t="shared" si="302"/>
        <v>0</v>
      </c>
    </row>
    <row r="1397" spans="1:47" s="202" customFormat="1">
      <c r="A1397" s="274"/>
      <c r="B1397" s="274"/>
      <c r="C1397" s="2"/>
      <c r="D1397" s="2"/>
      <c r="E1397" s="2"/>
      <c r="F1397" s="2"/>
      <c r="G1397" s="2"/>
      <c r="H1397" s="2"/>
      <c r="I1397" s="2"/>
      <c r="J1397" s="2"/>
      <c r="K1397" s="2"/>
      <c r="L1397" s="2"/>
      <c r="M1397" s="2"/>
      <c r="N1397" s="2"/>
      <c r="O1397" s="2"/>
      <c r="P1397" s="2"/>
      <c r="X1397" s="221"/>
      <c r="Y1397" s="276"/>
      <c r="Z1397" s="207"/>
      <c r="AA1397" s="203"/>
      <c r="AB1397" s="206"/>
      <c r="AC1397" s="198"/>
      <c r="AD1397" s="198"/>
      <c r="AE1397" s="198"/>
      <c r="AF1397" s="198"/>
      <c r="AG1397" s="216"/>
      <c r="AH1397" s="199"/>
      <c r="AI1397" s="197"/>
      <c r="AJ1397" s="197"/>
      <c r="AK1397" s="113"/>
      <c r="AL1397" s="113"/>
      <c r="AM1397" s="113"/>
      <c r="AN1397" s="2">
        <f t="shared" si="296"/>
        <v>0</v>
      </c>
      <c r="AO1397" s="2">
        <f t="shared" si="297"/>
        <v>0</v>
      </c>
      <c r="AP1397" s="2">
        <f>IF(AA1397='User Input'!$C$1,1,0)</f>
        <v>0</v>
      </c>
      <c r="AQ1397" s="2">
        <f t="shared" si="298"/>
        <v>0</v>
      </c>
      <c r="AR1397" s="2">
        <f t="shared" si="299"/>
        <v>0</v>
      </c>
      <c r="AS1397" s="2">
        <f t="shared" si="300"/>
        <v>0</v>
      </c>
      <c r="AT1397" s="2">
        <f t="shared" si="301"/>
        <v>0</v>
      </c>
      <c r="AU1397" s="9">
        <f t="shared" si="302"/>
        <v>0</v>
      </c>
    </row>
    <row r="1398" spans="1:47" s="202" customFormat="1">
      <c r="A1398" s="274"/>
      <c r="B1398" s="274"/>
      <c r="C1398" s="2"/>
      <c r="D1398" s="2"/>
      <c r="E1398" s="2"/>
      <c r="F1398" s="2"/>
      <c r="G1398" s="2"/>
      <c r="H1398" s="2"/>
      <c r="I1398" s="2"/>
      <c r="J1398" s="2"/>
      <c r="K1398" s="2"/>
      <c r="L1398" s="2"/>
      <c r="M1398" s="2"/>
      <c r="N1398" s="2"/>
      <c r="O1398" s="2"/>
      <c r="P1398" s="2"/>
      <c r="X1398" s="221"/>
      <c r="Y1398" s="276"/>
      <c r="Z1398" s="207"/>
      <c r="AA1398" s="203"/>
      <c r="AB1398" s="206"/>
      <c r="AC1398" s="198"/>
      <c r="AD1398" s="198"/>
      <c r="AE1398" s="198"/>
      <c r="AF1398" s="198"/>
      <c r="AG1398" s="216"/>
      <c r="AH1398" s="199"/>
      <c r="AI1398" s="197"/>
      <c r="AJ1398" s="197"/>
      <c r="AK1398" s="113"/>
      <c r="AL1398" s="113"/>
      <c r="AM1398" s="113"/>
      <c r="AN1398" s="2">
        <f t="shared" si="296"/>
        <v>0</v>
      </c>
      <c r="AO1398" s="2">
        <f t="shared" si="297"/>
        <v>0</v>
      </c>
      <c r="AP1398" s="2">
        <f>IF(AA1398='User Input'!$C$1,1,0)</f>
        <v>0</v>
      </c>
      <c r="AQ1398" s="2">
        <f t="shared" si="298"/>
        <v>0</v>
      </c>
      <c r="AR1398" s="2">
        <f t="shared" si="299"/>
        <v>0</v>
      </c>
      <c r="AS1398" s="2">
        <f t="shared" si="300"/>
        <v>0</v>
      </c>
      <c r="AT1398" s="2">
        <f t="shared" si="301"/>
        <v>0</v>
      </c>
      <c r="AU1398" s="9">
        <f t="shared" si="302"/>
        <v>0</v>
      </c>
    </row>
    <row r="1399" spans="1:47" s="202" customFormat="1">
      <c r="A1399" s="274"/>
      <c r="B1399" s="274"/>
      <c r="C1399" s="2"/>
      <c r="D1399" s="2"/>
      <c r="E1399" s="2"/>
      <c r="F1399" s="2"/>
      <c r="G1399" s="2"/>
      <c r="H1399" s="2"/>
      <c r="I1399" s="2"/>
      <c r="J1399" s="2"/>
      <c r="K1399" s="2"/>
      <c r="L1399" s="2"/>
      <c r="M1399" s="2"/>
      <c r="N1399" s="2"/>
      <c r="O1399" s="2"/>
      <c r="P1399" s="2"/>
      <c r="X1399" s="221"/>
      <c r="Y1399" s="276"/>
      <c r="Z1399" s="207"/>
      <c r="AA1399" s="203"/>
      <c r="AB1399" s="206"/>
      <c r="AC1399" s="198"/>
      <c r="AD1399" s="198"/>
      <c r="AE1399" s="198"/>
      <c r="AF1399" s="198"/>
      <c r="AG1399" s="216"/>
      <c r="AH1399" s="199"/>
      <c r="AI1399" s="197"/>
      <c r="AJ1399" s="197"/>
      <c r="AK1399" s="113"/>
      <c r="AL1399" s="113"/>
      <c r="AM1399" s="113"/>
      <c r="AN1399" s="2">
        <f t="shared" si="296"/>
        <v>0</v>
      </c>
      <c r="AO1399" s="2">
        <f t="shared" si="297"/>
        <v>0</v>
      </c>
      <c r="AP1399" s="2">
        <f>IF(AA1399='User Input'!$C$1,1,0)</f>
        <v>0</v>
      </c>
      <c r="AQ1399" s="2">
        <f t="shared" si="298"/>
        <v>0</v>
      </c>
      <c r="AR1399" s="2">
        <f t="shared" si="299"/>
        <v>0</v>
      </c>
      <c r="AS1399" s="2">
        <f t="shared" si="300"/>
        <v>0</v>
      </c>
      <c r="AT1399" s="2">
        <f t="shared" si="301"/>
        <v>0</v>
      </c>
      <c r="AU1399" s="9">
        <f t="shared" si="302"/>
        <v>0</v>
      </c>
    </row>
    <row r="1400" spans="1:47" s="202" customFormat="1">
      <c r="A1400" s="274"/>
      <c r="B1400" s="274"/>
      <c r="C1400" s="2"/>
      <c r="D1400" s="2"/>
      <c r="E1400" s="2"/>
      <c r="F1400" s="2"/>
      <c r="G1400" s="2"/>
      <c r="H1400" s="2"/>
      <c r="I1400" s="2"/>
      <c r="J1400" s="2"/>
      <c r="K1400" s="2"/>
      <c r="L1400" s="2"/>
      <c r="M1400" s="2"/>
      <c r="N1400" s="2"/>
      <c r="O1400" s="2"/>
      <c r="P1400" s="2"/>
      <c r="X1400" s="221"/>
      <c r="Y1400" s="276"/>
      <c r="Z1400" s="207"/>
      <c r="AA1400" s="203"/>
      <c r="AB1400" s="206"/>
      <c r="AC1400" s="198"/>
      <c r="AD1400" s="198"/>
      <c r="AE1400" s="198"/>
      <c r="AF1400" s="198"/>
      <c r="AG1400" s="216"/>
      <c r="AH1400" s="199"/>
      <c r="AI1400" s="197"/>
      <c r="AJ1400" s="197"/>
      <c r="AK1400" s="113"/>
      <c r="AL1400" s="113"/>
      <c r="AM1400" s="113"/>
      <c r="AN1400" s="2">
        <f t="shared" si="296"/>
        <v>0</v>
      </c>
      <c r="AO1400" s="2">
        <f t="shared" si="297"/>
        <v>0</v>
      </c>
      <c r="AP1400" s="2">
        <f>IF(AA1400='User Input'!$C$1,1,0)</f>
        <v>0</v>
      </c>
      <c r="AQ1400" s="2">
        <f t="shared" si="298"/>
        <v>0</v>
      </c>
      <c r="AR1400" s="2">
        <f t="shared" si="299"/>
        <v>0</v>
      </c>
      <c r="AS1400" s="2">
        <f t="shared" si="300"/>
        <v>0</v>
      </c>
      <c r="AT1400" s="2">
        <f t="shared" si="301"/>
        <v>0</v>
      </c>
      <c r="AU1400" s="9">
        <f t="shared" si="302"/>
        <v>0</v>
      </c>
    </row>
    <row r="1401" spans="1:47" s="202" customFormat="1">
      <c r="A1401" s="274"/>
      <c r="B1401" s="274"/>
      <c r="C1401" s="2"/>
      <c r="D1401" s="2"/>
      <c r="E1401" s="2"/>
      <c r="F1401" s="2"/>
      <c r="G1401" s="2"/>
      <c r="H1401" s="2"/>
      <c r="I1401" s="2"/>
      <c r="J1401" s="2"/>
      <c r="K1401" s="2"/>
      <c r="L1401" s="2"/>
      <c r="M1401" s="2"/>
      <c r="N1401" s="2"/>
      <c r="O1401" s="2"/>
      <c r="P1401" s="2"/>
      <c r="X1401" s="221"/>
      <c r="Y1401" s="276"/>
      <c r="Z1401" s="207"/>
      <c r="AA1401" s="203"/>
      <c r="AB1401" s="206"/>
      <c r="AC1401" s="198"/>
      <c r="AD1401" s="198"/>
      <c r="AE1401" s="198"/>
      <c r="AF1401" s="198"/>
      <c r="AG1401" s="216"/>
      <c r="AH1401" s="199"/>
      <c r="AI1401" s="197"/>
      <c r="AJ1401" s="197"/>
      <c r="AK1401" s="113"/>
      <c r="AL1401" s="113"/>
      <c r="AM1401" s="113"/>
      <c r="AN1401" s="2">
        <f t="shared" si="296"/>
        <v>0</v>
      </c>
      <c r="AO1401" s="2">
        <f t="shared" si="297"/>
        <v>0</v>
      </c>
      <c r="AP1401" s="2">
        <f>IF(AA1401='User Input'!$C$1,1,0)</f>
        <v>0</v>
      </c>
      <c r="AQ1401" s="2">
        <f t="shared" si="298"/>
        <v>0</v>
      </c>
      <c r="AR1401" s="2">
        <f t="shared" si="299"/>
        <v>0</v>
      </c>
      <c r="AS1401" s="2">
        <f t="shared" si="300"/>
        <v>0</v>
      </c>
      <c r="AT1401" s="2">
        <f t="shared" si="301"/>
        <v>0</v>
      </c>
      <c r="AU1401" s="9">
        <f t="shared" si="302"/>
        <v>0</v>
      </c>
    </row>
    <row r="1402" spans="1:47" s="202" customFormat="1">
      <c r="A1402" s="274"/>
      <c r="B1402" s="274"/>
      <c r="C1402" s="2"/>
      <c r="D1402" s="2"/>
      <c r="E1402" s="2"/>
      <c r="F1402" s="2"/>
      <c r="G1402" s="2"/>
      <c r="H1402" s="2"/>
      <c r="I1402" s="2"/>
      <c r="J1402" s="2"/>
      <c r="K1402" s="2"/>
      <c r="L1402" s="2"/>
      <c r="M1402" s="2"/>
      <c r="N1402" s="2"/>
      <c r="O1402" s="2"/>
      <c r="P1402" s="2"/>
      <c r="X1402" s="221"/>
      <c r="Y1402" s="276"/>
      <c r="Z1402" s="207"/>
      <c r="AA1402" s="203"/>
      <c r="AB1402" s="206"/>
      <c r="AC1402" s="198"/>
      <c r="AD1402" s="198"/>
      <c r="AE1402" s="198"/>
      <c r="AF1402" s="198"/>
      <c r="AG1402" s="216"/>
      <c r="AH1402" s="199"/>
      <c r="AI1402" s="197"/>
      <c r="AJ1402" s="197"/>
      <c r="AK1402" s="113"/>
      <c r="AL1402" s="113"/>
      <c r="AM1402" s="113"/>
      <c r="AN1402" s="2">
        <f t="shared" si="296"/>
        <v>0</v>
      </c>
      <c r="AO1402" s="2">
        <f t="shared" si="297"/>
        <v>0</v>
      </c>
      <c r="AP1402" s="2">
        <f>IF(AA1402='User Input'!$C$1,1,0)</f>
        <v>0</v>
      </c>
      <c r="AQ1402" s="2">
        <f t="shared" si="298"/>
        <v>0</v>
      </c>
      <c r="AR1402" s="2">
        <f t="shared" si="299"/>
        <v>0</v>
      </c>
      <c r="AS1402" s="2">
        <f t="shared" si="300"/>
        <v>0</v>
      </c>
      <c r="AT1402" s="2">
        <f t="shared" si="301"/>
        <v>0</v>
      </c>
      <c r="AU1402" s="9">
        <f t="shared" si="302"/>
        <v>0</v>
      </c>
    </row>
    <row r="1403" spans="1:47" s="202" customFormat="1">
      <c r="A1403" s="274"/>
      <c r="B1403" s="274"/>
      <c r="C1403" s="2"/>
      <c r="D1403" s="2"/>
      <c r="E1403" s="2"/>
      <c r="F1403" s="2"/>
      <c r="G1403" s="2"/>
      <c r="H1403" s="2"/>
      <c r="I1403" s="2"/>
      <c r="J1403" s="2"/>
      <c r="K1403" s="2"/>
      <c r="L1403" s="2"/>
      <c r="M1403" s="2"/>
      <c r="N1403" s="2"/>
      <c r="O1403" s="2"/>
      <c r="P1403" s="2"/>
      <c r="X1403" s="221"/>
      <c r="Y1403" s="276"/>
      <c r="Z1403" s="207"/>
      <c r="AA1403" s="203"/>
      <c r="AB1403" s="206"/>
      <c r="AC1403" s="198"/>
      <c r="AD1403" s="198"/>
      <c r="AE1403" s="198"/>
      <c r="AF1403" s="198"/>
      <c r="AG1403" s="216"/>
      <c r="AH1403" s="199"/>
      <c r="AI1403" s="197"/>
      <c r="AJ1403" s="197"/>
      <c r="AK1403" s="113"/>
      <c r="AL1403" s="113"/>
      <c r="AM1403" s="113"/>
      <c r="AN1403" s="2">
        <f t="shared" si="296"/>
        <v>0</v>
      </c>
      <c r="AO1403" s="2">
        <f t="shared" si="297"/>
        <v>0</v>
      </c>
      <c r="AP1403" s="2">
        <f>IF(AA1403='User Input'!$C$1,1,0)</f>
        <v>0</v>
      </c>
      <c r="AQ1403" s="2">
        <f t="shared" si="298"/>
        <v>0</v>
      </c>
      <c r="AR1403" s="2">
        <f t="shared" si="299"/>
        <v>0</v>
      </c>
      <c r="AS1403" s="2">
        <f t="shared" si="300"/>
        <v>0</v>
      </c>
      <c r="AT1403" s="2">
        <f t="shared" si="301"/>
        <v>0</v>
      </c>
      <c r="AU1403" s="9">
        <f t="shared" si="302"/>
        <v>0</v>
      </c>
    </row>
    <row r="1404" spans="1:47" s="202" customFormat="1">
      <c r="A1404" s="274"/>
      <c r="B1404" s="274"/>
      <c r="C1404" s="2"/>
      <c r="D1404" s="2"/>
      <c r="E1404" s="2"/>
      <c r="F1404" s="2"/>
      <c r="G1404" s="2"/>
      <c r="H1404" s="2"/>
      <c r="I1404" s="2"/>
      <c r="J1404" s="2"/>
      <c r="K1404" s="2"/>
      <c r="L1404" s="2"/>
      <c r="M1404" s="2"/>
      <c r="N1404" s="2"/>
      <c r="O1404" s="2"/>
      <c r="P1404" s="2"/>
      <c r="X1404" s="221"/>
      <c r="Y1404" s="276"/>
      <c r="Z1404" s="207"/>
      <c r="AA1404" s="203"/>
      <c r="AB1404" s="206"/>
      <c r="AC1404" s="198"/>
      <c r="AD1404" s="198"/>
      <c r="AE1404" s="198"/>
      <c r="AF1404" s="198"/>
      <c r="AG1404" s="216"/>
      <c r="AH1404" s="199"/>
      <c r="AI1404" s="197"/>
      <c r="AJ1404" s="197"/>
      <c r="AK1404" s="113"/>
      <c r="AL1404" s="113"/>
      <c r="AM1404" s="113"/>
      <c r="AN1404" s="2">
        <f t="shared" si="296"/>
        <v>0</v>
      </c>
      <c r="AO1404" s="2">
        <f t="shared" si="297"/>
        <v>0</v>
      </c>
      <c r="AP1404" s="2">
        <f>IF(AA1404='User Input'!$C$1,1,0)</f>
        <v>0</v>
      </c>
      <c r="AQ1404" s="2">
        <f t="shared" si="298"/>
        <v>0</v>
      </c>
      <c r="AR1404" s="2">
        <f t="shared" si="299"/>
        <v>0</v>
      </c>
      <c r="AS1404" s="2">
        <f t="shared" si="300"/>
        <v>0</v>
      </c>
      <c r="AT1404" s="2">
        <f t="shared" si="301"/>
        <v>0</v>
      </c>
      <c r="AU1404" s="9">
        <f t="shared" si="302"/>
        <v>0</v>
      </c>
    </row>
    <row r="1405" spans="1:47" s="202" customFormat="1">
      <c r="A1405" s="274"/>
      <c r="B1405" s="274"/>
      <c r="C1405" s="2"/>
      <c r="D1405" s="2"/>
      <c r="E1405" s="2"/>
      <c r="F1405" s="2"/>
      <c r="G1405" s="2"/>
      <c r="H1405" s="2"/>
      <c r="I1405" s="2"/>
      <c r="J1405" s="2"/>
      <c r="K1405" s="2"/>
      <c r="L1405" s="2"/>
      <c r="M1405" s="2"/>
      <c r="N1405" s="2"/>
      <c r="O1405" s="2"/>
      <c r="P1405" s="2"/>
      <c r="X1405" s="221"/>
      <c r="Y1405" s="276"/>
      <c r="Z1405" s="207"/>
      <c r="AA1405" s="203"/>
      <c r="AB1405" s="206"/>
      <c r="AC1405" s="198"/>
      <c r="AD1405" s="198"/>
      <c r="AE1405" s="198"/>
      <c r="AF1405" s="198"/>
      <c r="AG1405" s="216"/>
      <c r="AH1405" s="199"/>
      <c r="AI1405" s="197"/>
      <c r="AJ1405" s="197"/>
      <c r="AK1405" s="113"/>
      <c r="AL1405" s="113"/>
      <c r="AM1405" s="113"/>
      <c r="AN1405" s="2">
        <f t="shared" si="296"/>
        <v>0</v>
      </c>
      <c r="AO1405" s="2">
        <f t="shared" si="297"/>
        <v>0</v>
      </c>
      <c r="AP1405" s="2">
        <f>IF(AA1405='User Input'!$C$1,1,0)</f>
        <v>0</v>
      </c>
      <c r="AQ1405" s="2">
        <f t="shared" si="298"/>
        <v>0</v>
      </c>
      <c r="AR1405" s="2">
        <f t="shared" si="299"/>
        <v>0</v>
      </c>
      <c r="AS1405" s="2">
        <f t="shared" si="300"/>
        <v>0</v>
      </c>
      <c r="AT1405" s="2">
        <f t="shared" si="301"/>
        <v>0</v>
      </c>
      <c r="AU1405" s="9">
        <f t="shared" si="302"/>
        <v>0</v>
      </c>
    </row>
    <row r="1406" spans="1:47" s="202" customFormat="1">
      <c r="A1406" s="274"/>
      <c r="B1406" s="274"/>
      <c r="C1406" s="2"/>
      <c r="D1406" s="2"/>
      <c r="E1406" s="2"/>
      <c r="F1406" s="2"/>
      <c r="G1406" s="2"/>
      <c r="H1406" s="2"/>
      <c r="I1406" s="2"/>
      <c r="J1406" s="2"/>
      <c r="K1406" s="2"/>
      <c r="L1406" s="2"/>
      <c r="M1406" s="2"/>
      <c r="N1406" s="2"/>
      <c r="O1406" s="2"/>
      <c r="P1406" s="2"/>
      <c r="X1406" s="221"/>
      <c r="Y1406" s="276"/>
      <c r="Z1406" s="207"/>
      <c r="AA1406" s="203"/>
      <c r="AB1406" s="206"/>
      <c r="AC1406" s="198"/>
      <c r="AD1406" s="198"/>
      <c r="AE1406" s="198"/>
      <c r="AF1406" s="198"/>
      <c r="AG1406" s="216"/>
      <c r="AH1406" s="199"/>
      <c r="AI1406" s="197"/>
      <c r="AJ1406" s="197"/>
      <c r="AK1406" s="113"/>
      <c r="AL1406" s="113"/>
      <c r="AM1406" s="113"/>
      <c r="AN1406" s="2">
        <f t="shared" si="296"/>
        <v>0</v>
      </c>
      <c r="AO1406" s="2">
        <f t="shared" si="297"/>
        <v>0</v>
      </c>
      <c r="AP1406" s="2">
        <f>IF(AA1406='User Input'!$C$1,1,0)</f>
        <v>0</v>
      </c>
      <c r="AQ1406" s="2">
        <f t="shared" si="298"/>
        <v>0</v>
      </c>
      <c r="AR1406" s="2">
        <f t="shared" si="299"/>
        <v>0</v>
      </c>
      <c r="AS1406" s="2">
        <f t="shared" si="300"/>
        <v>0</v>
      </c>
      <c r="AT1406" s="2">
        <f t="shared" si="301"/>
        <v>0</v>
      </c>
      <c r="AU1406" s="9">
        <f t="shared" si="302"/>
        <v>0</v>
      </c>
    </row>
    <row r="1407" spans="1:47" s="202" customFormat="1">
      <c r="A1407" s="274"/>
      <c r="B1407" s="274"/>
      <c r="C1407" s="2"/>
      <c r="D1407" s="2"/>
      <c r="E1407" s="2"/>
      <c r="F1407" s="2"/>
      <c r="G1407" s="2"/>
      <c r="H1407" s="2"/>
      <c r="I1407" s="2"/>
      <c r="J1407" s="2"/>
      <c r="K1407" s="2"/>
      <c r="L1407" s="2"/>
      <c r="M1407" s="2"/>
      <c r="N1407" s="2"/>
      <c r="O1407" s="2"/>
      <c r="P1407" s="2"/>
      <c r="X1407" s="221"/>
      <c r="Y1407" s="276"/>
      <c r="Z1407" s="207"/>
      <c r="AA1407" s="203"/>
      <c r="AB1407" s="206"/>
      <c r="AC1407" s="198"/>
      <c r="AD1407" s="198"/>
      <c r="AE1407" s="198"/>
      <c r="AF1407" s="198"/>
      <c r="AG1407" s="216"/>
      <c r="AH1407" s="199"/>
      <c r="AI1407" s="197"/>
      <c r="AJ1407" s="197"/>
      <c r="AK1407" s="113"/>
      <c r="AL1407" s="113"/>
      <c r="AM1407" s="113"/>
      <c r="AN1407" s="2">
        <f t="shared" si="296"/>
        <v>0</v>
      </c>
      <c r="AO1407" s="2">
        <f t="shared" si="297"/>
        <v>0</v>
      </c>
      <c r="AP1407" s="2">
        <f>IF(AA1407='User Input'!$C$1,1,0)</f>
        <v>0</v>
      </c>
      <c r="AQ1407" s="2">
        <f t="shared" si="298"/>
        <v>0</v>
      </c>
      <c r="AR1407" s="2">
        <f t="shared" si="299"/>
        <v>0</v>
      </c>
      <c r="AS1407" s="2">
        <f t="shared" si="300"/>
        <v>0</v>
      </c>
      <c r="AT1407" s="2">
        <f t="shared" si="301"/>
        <v>0</v>
      </c>
      <c r="AU1407" s="9">
        <f t="shared" si="302"/>
        <v>0</v>
      </c>
    </row>
    <row r="1408" spans="1:47" s="202" customFormat="1">
      <c r="A1408" s="274"/>
      <c r="B1408" s="274"/>
      <c r="C1408" s="2"/>
      <c r="D1408" s="2"/>
      <c r="E1408" s="2"/>
      <c r="F1408" s="2"/>
      <c r="G1408" s="2"/>
      <c r="H1408" s="2"/>
      <c r="I1408" s="2"/>
      <c r="J1408" s="2"/>
      <c r="K1408" s="2"/>
      <c r="L1408" s="2"/>
      <c r="M1408" s="2"/>
      <c r="N1408" s="2"/>
      <c r="O1408" s="2"/>
      <c r="P1408" s="2"/>
      <c r="X1408" s="221"/>
      <c r="Y1408" s="276"/>
      <c r="Z1408" s="207"/>
      <c r="AA1408" s="203"/>
      <c r="AB1408" s="206"/>
      <c r="AC1408" s="198"/>
      <c r="AD1408" s="198"/>
      <c r="AE1408" s="198"/>
      <c r="AF1408" s="198"/>
      <c r="AG1408" s="216"/>
      <c r="AH1408" s="199"/>
      <c r="AI1408" s="197"/>
      <c r="AJ1408" s="197"/>
      <c r="AK1408" s="113"/>
      <c r="AL1408" s="113"/>
      <c r="AM1408" s="113"/>
      <c r="AN1408" s="2">
        <f t="shared" si="296"/>
        <v>0</v>
      </c>
      <c r="AO1408" s="2">
        <f t="shared" si="297"/>
        <v>0</v>
      </c>
      <c r="AP1408" s="2">
        <f>IF(AA1408='User Input'!$C$1,1,0)</f>
        <v>0</v>
      </c>
      <c r="AQ1408" s="2">
        <f t="shared" si="298"/>
        <v>0</v>
      </c>
      <c r="AR1408" s="2">
        <f t="shared" si="299"/>
        <v>0</v>
      </c>
      <c r="AS1408" s="2">
        <f t="shared" si="300"/>
        <v>0</v>
      </c>
      <c r="AT1408" s="2">
        <f t="shared" si="301"/>
        <v>0</v>
      </c>
      <c r="AU1408" s="9">
        <f t="shared" si="302"/>
        <v>0</v>
      </c>
    </row>
    <row r="1409" spans="1:47" s="202" customFormat="1">
      <c r="A1409" s="274"/>
      <c r="B1409" s="274"/>
      <c r="C1409" s="2"/>
      <c r="D1409" s="2"/>
      <c r="E1409" s="2"/>
      <c r="F1409" s="2"/>
      <c r="G1409" s="2"/>
      <c r="H1409" s="2"/>
      <c r="I1409" s="2"/>
      <c r="J1409" s="2"/>
      <c r="K1409" s="2"/>
      <c r="L1409" s="2"/>
      <c r="M1409" s="2"/>
      <c r="N1409" s="2"/>
      <c r="O1409" s="2"/>
      <c r="P1409" s="2"/>
      <c r="X1409" s="221"/>
      <c r="Y1409" s="276"/>
      <c r="Z1409" s="207"/>
      <c r="AA1409" s="203"/>
      <c r="AB1409" s="206"/>
      <c r="AC1409" s="198"/>
      <c r="AD1409" s="198"/>
      <c r="AE1409" s="198"/>
      <c r="AF1409" s="198"/>
      <c r="AG1409" s="216"/>
      <c r="AH1409" s="199"/>
      <c r="AI1409" s="197"/>
      <c r="AJ1409" s="197"/>
      <c r="AK1409" s="113"/>
      <c r="AL1409" s="113"/>
      <c r="AM1409" s="113"/>
      <c r="AN1409" s="2">
        <f t="shared" si="296"/>
        <v>0</v>
      </c>
      <c r="AO1409" s="2">
        <f t="shared" si="297"/>
        <v>0</v>
      </c>
      <c r="AP1409" s="2">
        <f>IF(AA1409='User Input'!$C$1,1,0)</f>
        <v>0</v>
      </c>
      <c r="AQ1409" s="2">
        <f t="shared" si="298"/>
        <v>0</v>
      </c>
      <c r="AR1409" s="2">
        <f t="shared" si="299"/>
        <v>0</v>
      </c>
      <c r="AS1409" s="2">
        <f t="shared" si="300"/>
        <v>0</v>
      </c>
      <c r="AT1409" s="2">
        <f t="shared" si="301"/>
        <v>0</v>
      </c>
      <c r="AU1409" s="9">
        <f t="shared" si="302"/>
        <v>0</v>
      </c>
    </row>
    <row r="1410" spans="1:47" s="202" customFormat="1">
      <c r="A1410" s="274"/>
      <c r="B1410" s="274"/>
      <c r="C1410" s="2"/>
      <c r="D1410" s="2"/>
      <c r="E1410" s="2"/>
      <c r="F1410" s="2"/>
      <c r="G1410" s="2"/>
      <c r="H1410" s="2"/>
      <c r="I1410" s="2"/>
      <c r="J1410" s="2"/>
      <c r="K1410" s="2"/>
      <c r="L1410" s="2"/>
      <c r="M1410" s="2"/>
      <c r="N1410" s="2"/>
      <c r="O1410" s="2"/>
      <c r="P1410" s="2"/>
      <c r="X1410" s="221"/>
      <c r="Y1410" s="276"/>
      <c r="Z1410" s="207"/>
      <c r="AA1410" s="203"/>
      <c r="AB1410" s="206"/>
      <c r="AC1410" s="198"/>
      <c r="AD1410" s="198"/>
      <c r="AE1410" s="198"/>
      <c r="AF1410" s="198"/>
      <c r="AG1410" s="216"/>
      <c r="AH1410" s="199"/>
      <c r="AI1410" s="197"/>
      <c r="AJ1410" s="197"/>
      <c r="AK1410" s="113"/>
      <c r="AL1410" s="113"/>
      <c r="AM1410" s="113"/>
      <c r="AN1410" s="2">
        <f t="shared" si="296"/>
        <v>0</v>
      </c>
      <c r="AO1410" s="2">
        <f t="shared" si="297"/>
        <v>0</v>
      </c>
      <c r="AP1410" s="2">
        <f>IF(AA1410='User Input'!$C$1,1,0)</f>
        <v>0</v>
      </c>
      <c r="AQ1410" s="2">
        <f t="shared" si="298"/>
        <v>0</v>
      </c>
      <c r="AR1410" s="2">
        <f t="shared" si="299"/>
        <v>0</v>
      </c>
      <c r="AS1410" s="2">
        <f t="shared" si="300"/>
        <v>0</v>
      </c>
      <c r="AT1410" s="2">
        <f t="shared" si="301"/>
        <v>0</v>
      </c>
      <c r="AU1410" s="9">
        <f t="shared" si="302"/>
        <v>0</v>
      </c>
    </row>
    <row r="1411" spans="1:47" s="202" customFormat="1">
      <c r="A1411" s="274"/>
      <c r="B1411" s="274"/>
      <c r="C1411" s="2"/>
      <c r="D1411" s="2"/>
      <c r="E1411" s="2"/>
      <c r="F1411" s="2"/>
      <c r="G1411" s="2"/>
      <c r="H1411" s="2"/>
      <c r="I1411" s="2"/>
      <c r="J1411" s="2"/>
      <c r="K1411" s="2"/>
      <c r="L1411" s="2"/>
      <c r="M1411" s="2"/>
      <c r="N1411" s="2"/>
      <c r="O1411" s="2"/>
      <c r="P1411" s="2"/>
      <c r="X1411" s="221"/>
      <c r="Y1411" s="276"/>
      <c r="Z1411" s="207"/>
      <c r="AA1411" s="203"/>
      <c r="AB1411" s="206"/>
      <c r="AC1411" s="198"/>
      <c r="AD1411" s="198"/>
      <c r="AE1411" s="198"/>
      <c r="AF1411" s="198"/>
      <c r="AG1411" s="216"/>
      <c r="AH1411" s="199"/>
      <c r="AI1411" s="197"/>
      <c r="AJ1411" s="197"/>
      <c r="AK1411" s="113"/>
      <c r="AL1411" s="113"/>
      <c r="AM1411" s="113"/>
      <c r="AN1411" s="2">
        <f t="shared" si="296"/>
        <v>0</v>
      </c>
      <c r="AO1411" s="2">
        <f t="shared" si="297"/>
        <v>0</v>
      </c>
      <c r="AP1411" s="2">
        <f>IF(AA1411='User Input'!$C$1,1,0)</f>
        <v>0</v>
      </c>
      <c r="AQ1411" s="2">
        <f t="shared" si="298"/>
        <v>0</v>
      </c>
      <c r="AR1411" s="2">
        <f t="shared" si="299"/>
        <v>0</v>
      </c>
      <c r="AS1411" s="2">
        <f t="shared" si="300"/>
        <v>0</v>
      </c>
      <c r="AT1411" s="2">
        <f t="shared" si="301"/>
        <v>0</v>
      </c>
      <c r="AU1411" s="9">
        <f t="shared" si="302"/>
        <v>0</v>
      </c>
    </row>
    <row r="1412" spans="1:47" s="202" customFormat="1">
      <c r="A1412" s="274"/>
      <c r="B1412" s="274"/>
      <c r="C1412" s="2"/>
      <c r="D1412" s="2"/>
      <c r="E1412" s="2"/>
      <c r="F1412" s="2"/>
      <c r="G1412" s="2"/>
      <c r="H1412" s="2"/>
      <c r="I1412" s="2"/>
      <c r="J1412" s="2"/>
      <c r="K1412" s="2"/>
      <c r="L1412" s="2"/>
      <c r="M1412" s="2"/>
      <c r="N1412" s="2"/>
      <c r="O1412" s="2"/>
      <c r="P1412" s="2"/>
      <c r="X1412" s="221"/>
      <c r="Y1412" s="276"/>
      <c r="Z1412" s="207"/>
      <c r="AA1412" s="203"/>
      <c r="AB1412" s="206"/>
      <c r="AC1412" s="198"/>
      <c r="AD1412" s="198"/>
      <c r="AE1412" s="198"/>
      <c r="AF1412" s="198"/>
      <c r="AG1412" s="216"/>
      <c r="AH1412" s="199"/>
      <c r="AI1412" s="197"/>
      <c r="AJ1412" s="197"/>
      <c r="AK1412" s="113"/>
      <c r="AL1412" s="113"/>
      <c r="AM1412" s="113"/>
      <c r="AN1412" s="2">
        <f t="shared" ref="AN1412:AN1475" si="303">AI1412*AH1412</f>
        <v>0</v>
      </c>
      <c r="AO1412" s="2">
        <f t="shared" ref="AO1412:AO1475" si="304">AJ1412*AH1412</f>
        <v>0</v>
      </c>
      <c r="AP1412" s="2">
        <f>IF(AA1412='User Input'!$C$1,1,0)</f>
        <v>0</v>
      </c>
      <c r="AQ1412" s="2">
        <f t="shared" si="298"/>
        <v>0</v>
      </c>
      <c r="AR1412" s="2">
        <f t="shared" si="299"/>
        <v>0</v>
      </c>
      <c r="AS1412" s="2">
        <f t="shared" si="300"/>
        <v>0</v>
      </c>
      <c r="AT1412" s="2">
        <f t="shared" si="301"/>
        <v>0</v>
      </c>
      <c r="AU1412" s="9">
        <f t="shared" si="302"/>
        <v>0</v>
      </c>
    </row>
    <row r="1413" spans="1:47" s="202" customFormat="1">
      <c r="A1413" s="274"/>
      <c r="B1413" s="274"/>
      <c r="C1413" s="2"/>
      <c r="D1413" s="2"/>
      <c r="E1413" s="2"/>
      <c r="F1413" s="2"/>
      <c r="G1413" s="2"/>
      <c r="H1413" s="2"/>
      <c r="I1413" s="2"/>
      <c r="J1413" s="2"/>
      <c r="K1413" s="2"/>
      <c r="L1413" s="2"/>
      <c r="M1413" s="2"/>
      <c r="N1413" s="2"/>
      <c r="O1413" s="2"/>
      <c r="P1413" s="2"/>
      <c r="X1413" s="221"/>
      <c r="Y1413" s="276"/>
      <c r="Z1413" s="207"/>
      <c r="AA1413" s="203"/>
      <c r="AB1413" s="206"/>
      <c r="AC1413" s="198"/>
      <c r="AD1413" s="198"/>
      <c r="AE1413" s="198"/>
      <c r="AF1413" s="198"/>
      <c r="AG1413" s="216"/>
      <c r="AH1413" s="199"/>
      <c r="AI1413" s="197"/>
      <c r="AJ1413" s="197"/>
      <c r="AK1413" s="113"/>
      <c r="AL1413" s="113"/>
      <c r="AM1413" s="113"/>
      <c r="AN1413" s="2">
        <f t="shared" si="303"/>
        <v>0</v>
      </c>
      <c r="AO1413" s="2">
        <f t="shared" si="304"/>
        <v>0</v>
      </c>
      <c r="AP1413" s="2">
        <f>IF(AA1413='User Input'!$C$1,1,0)</f>
        <v>0</v>
      </c>
      <c r="AQ1413" s="2">
        <f t="shared" si="298"/>
        <v>0</v>
      </c>
      <c r="AR1413" s="2">
        <f t="shared" si="299"/>
        <v>0</v>
      </c>
      <c r="AS1413" s="2">
        <f t="shared" si="300"/>
        <v>0</v>
      </c>
      <c r="AT1413" s="2">
        <f t="shared" si="301"/>
        <v>0</v>
      </c>
      <c r="AU1413" s="9">
        <f t="shared" si="302"/>
        <v>0</v>
      </c>
    </row>
    <row r="1414" spans="1:47" s="202" customFormat="1">
      <c r="A1414" s="274"/>
      <c r="B1414" s="274"/>
      <c r="C1414" s="2"/>
      <c r="D1414" s="2"/>
      <c r="E1414" s="2"/>
      <c r="F1414" s="2"/>
      <c r="G1414" s="2"/>
      <c r="H1414" s="2"/>
      <c r="I1414" s="2"/>
      <c r="J1414" s="2"/>
      <c r="K1414" s="2"/>
      <c r="L1414" s="2"/>
      <c r="M1414" s="2"/>
      <c r="N1414" s="2"/>
      <c r="O1414" s="2"/>
      <c r="P1414" s="2"/>
      <c r="X1414" s="221"/>
      <c r="Y1414" s="276"/>
      <c r="Z1414" s="207"/>
      <c r="AA1414" s="203"/>
      <c r="AB1414" s="206"/>
      <c r="AC1414" s="198"/>
      <c r="AD1414" s="198"/>
      <c r="AE1414" s="198"/>
      <c r="AF1414" s="198"/>
      <c r="AG1414" s="216"/>
      <c r="AH1414" s="199"/>
      <c r="AI1414" s="197"/>
      <c r="AJ1414" s="197"/>
      <c r="AK1414" s="113"/>
      <c r="AL1414" s="113"/>
      <c r="AM1414" s="113"/>
      <c r="AN1414" s="2">
        <f t="shared" si="303"/>
        <v>0</v>
      </c>
      <c r="AO1414" s="2">
        <f t="shared" si="304"/>
        <v>0</v>
      </c>
      <c r="AP1414" s="2">
        <f>IF(AA1414='User Input'!$C$1,1,0)</f>
        <v>0</v>
      </c>
      <c r="AQ1414" s="2">
        <f t="shared" si="298"/>
        <v>0</v>
      </c>
      <c r="AR1414" s="2">
        <f t="shared" si="299"/>
        <v>0</v>
      </c>
      <c r="AS1414" s="2">
        <f t="shared" si="300"/>
        <v>0</v>
      </c>
      <c r="AT1414" s="2">
        <f t="shared" si="301"/>
        <v>0</v>
      </c>
      <c r="AU1414" s="9">
        <f t="shared" si="302"/>
        <v>0</v>
      </c>
    </row>
    <row r="1415" spans="1:47" s="202" customFormat="1">
      <c r="A1415" s="274"/>
      <c r="B1415" s="274"/>
      <c r="C1415" s="2"/>
      <c r="D1415" s="2"/>
      <c r="E1415" s="2"/>
      <c r="F1415" s="2"/>
      <c r="G1415" s="2"/>
      <c r="H1415" s="2"/>
      <c r="I1415" s="2"/>
      <c r="J1415" s="2"/>
      <c r="K1415" s="2"/>
      <c r="L1415" s="2"/>
      <c r="M1415" s="2"/>
      <c r="N1415" s="2"/>
      <c r="O1415" s="2"/>
      <c r="P1415" s="2"/>
      <c r="X1415" s="221"/>
      <c r="Y1415" s="276"/>
      <c r="Z1415" s="207"/>
      <c r="AA1415" s="203"/>
      <c r="AB1415" s="206"/>
      <c r="AC1415" s="198"/>
      <c r="AD1415" s="198"/>
      <c r="AE1415" s="198"/>
      <c r="AF1415" s="198"/>
      <c r="AG1415" s="216"/>
      <c r="AH1415" s="199"/>
      <c r="AI1415" s="197"/>
      <c r="AJ1415" s="197"/>
      <c r="AK1415" s="113"/>
      <c r="AL1415" s="113"/>
      <c r="AM1415" s="113"/>
      <c r="AN1415" s="2">
        <f t="shared" si="303"/>
        <v>0</v>
      </c>
      <c r="AO1415" s="2">
        <f t="shared" si="304"/>
        <v>0</v>
      </c>
      <c r="AP1415" s="2">
        <f>IF(AA1415='User Input'!$C$1,1,0)</f>
        <v>0</v>
      </c>
      <c r="AQ1415" s="2">
        <f t="shared" si="298"/>
        <v>0</v>
      </c>
      <c r="AR1415" s="2">
        <f t="shared" si="299"/>
        <v>0</v>
      </c>
      <c r="AS1415" s="2">
        <f t="shared" si="300"/>
        <v>0</v>
      </c>
      <c r="AT1415" s="2">
        <f t="shared" si="301"/>
        <v>0</v>
      </c>
      <c r="AU1415" s="9">
        <f t="shared" si="302"/>
        <v>0</v>
      </c>
    </row>
    <row r="1416" spans="1:47" s="202" customFormat="1">
      <c r="A1416" s="274"/>
      <c r="B1416" s="274"/>
      <c r="C1416" s="2"/>
      <c r="D1416" s="2"/>
      <c r="E1416" s="2"/>
      <c r="F1416" s="2"/>
      <c r="G1416" s="2"/>
      <c r="H1416" s="2"/>
      <c r="I1416" s="2"/>
      <c r="J1416" s="2"/>
      <c r="K1416" s="2"/>
      <c r="L1416" s="2"/>
      <c r="M1416" s="2"/>
      <c r="N1416" s="2"/>
      <c r="O1416" s="2"/>
      <c r="P1416" s="2"/>
      <c r="X1416" s="221"/>
      <c r="Y1416" s="276"/>
      <c r="Z1416" s="207"/>
      <c r="AA1416" s="203"/>
      <c r="AB1416" s="206"/>
      <c r="AC1416" s="198"/>
      <c r="AD1416" s="198"/>
      <c r="AE1416" s="198"/>
      <c r="AF1416" s="198"/>
      <c r="AG1416" s="216"/>
      <c r="AH1416" s="199"/>
      <c r="AI1416" s="197"/>
      <c r="AJ1416" s="197"/>
      <c r="AK1416" s="113"/>
      <c r="AL1416" s="113"/>
      <c r="AM1416" s="113"/>
      <c r="AN1416" s="2">
        <f t="shared" si="303"/>
        <v>0</v>
      </c>
      <c r="AO1416" s="2">
        <f t="shared" si="304"/>
        <v>0</v>
      </c>
      <c r="AP1416" s="2">
        <f>IF(AA1416='User Input'!$C$1,1,0)</f>
        <v>0</v>
      </c>
      <c r="AQ1416" s="2">
        <f t="shared" si="298"/>
        <v>0</v>
      </c>
      <c r="AR1416" s="2">
        <f t="shared" si="299"/>
        <v>0</v>
      </c>
      <c r="AS1416" s="2">
        <f t="shared" si="300"/>
        <v>0</v>
      </c>
      <c r="AT1416" s="2">
        <f t="shared" si="301"/>
        <v>0</v>
      </c>
      <c r="AU1416" s="9">
        <f t="shared" si="302"/>
        <v>0</v>
      </c>
    </row>
    <row r="1417" spans="1:47" s="202" customFormat="1">
      <c r="A1417" s="274"/>
      <c r="B1417" s="274"/>
      <c r="C1417" s="2"/>
      <c r="D1417" s="2"/>
      <c r="E1417" s="2"/>
      <c r="F1417" s="2"/>
      <c r="G1417" s="2"/>
      <c r="H1417" s="2"/>
      <c r="I1417" s="2"/>
      <c r="J1417" s="2"/>
      <c r="K1417" s="2"/>
      <c r="L1417" s="2"/>
      <c r="M1417" s="2"/>
      <c r="N1417" s="2"/>
      <c r="O1417" s="2"/>
      <c r="P1417" s="2"/>
      <c r="X1417" s="221"/>
      <c r="Y1417" s="276"/>
      <c r="Z1417" s="207"/>
      <c r="AA1417" s="203"/>
      <c r="AB1417" s="206"/>
      <c r="AC1417" s="198"/>
      <c r="AD1417" s="198"/>
      <c r="AE1417" s="198"/>
      <c r="AF1417" s="198"/>
      <c r="AG1417" s="216"/>
      <c r="AH1417" s="199"/>
      <c r="AI1417" s="197"/>
      <c r="AJ1417" s="197"/>
      <c r="AK1417" s="113"/>
      <c r="AL1417" s="113"/>
      <c r="AM1417" s="113"/>
      <c r="AN1417" s="2">
        <f t="shared" si="303"/>
        <v>0</v>
      </c>
      <c r="AO1417" s="2">
        <f t="shared" si="304"/>
        <v>0</v>
      </c>
      <c r="AP1417" s="2">
        <f>IF(AA1417='User Input'!$C$1,1,0)</f>
        <v>0</v>
      </c>
      <c r="AQ1417" s="2">
        <f t="shared" si="298"/>
        <v>0</v>
      </c>
      <c r="AR1417" s="2">
        <f t="shared" si="299"/>
        <v>0</v>
      </c>
      <c r="AS1417" s="2">
        <f t="shared" si="300"/>
        <v>0</v>
      </c>
      <c r="AT1417" s="2">
        <f t="shared" si="301"/>
        <v>0</v>
      </c>
      <c r="AU1417" s="9">
        <f t="shared" si="302"/>
        <v>0</v>
      </c>
    </row>
    <row r="1418" spans="1:47" s="202" customFormat="1">
      <c r="A1418" s="274"/>
      <c r="B1418" s="274"/>
      <c r="C1418" s="2"/>
      <c r="D1418" s="2"/>
      <c r="E1418" s="2"/>
      <c r="F1418" s="2"/>
      <c r="G1418" s="2"/>
      <c r="H1418" s="2"/>
      <c r="I1418" s="2"/>
      <c r="J1418" s="2"/>
      <c r="K1418" s="2"/>
      <c r="L1418" s="2"/>
      <c r="M1418" s="2"/>
      <c r="N1418" s="2"/>
      <c r="O1418" s="2"/>
      <c r="P1418" s="2"/>
      <c r="X1418" s="221"/>
      <c r="Y1418" s="276"/>
      <c r="Z1418" s="207"/>
      <c r="AA1418" s="203"/>
      <c r="AB1418" s="206"/>
      <c r="AC1418" s="198"/>
      <c r="AD1418" s="198"/>
      <c r="AE1418" s="198"/>
      <c r="AF1418" s="198"/>
      <c r="AG1418" s="216"/>
      <c r="AH1418" s="199"/>
      <c r="AI1418" s="197"/>
      <c r="AJ1418" s="197"/>
      <c r="AK1418" s="113"/>
      <c r="AL1418" s="113"/>
      <c r="AM1418" s="113"/>
      <c r="AN1418" s="2">
        <f t="shared" si="303"/>
        <v>0</v>
      </c>
      <c r="AO1418" s="2">
        <f t="shared" si="304"/>
        <v>0</v>
      </c>
      <c r="AP1418" s="2">
        <f>IF(AA1418='User Input'!$C$1,1,0)</f>
        <v>0</v>
      </c>
      <c r="AQ1418" s="2">
        <f t="shared" si="298"/>
        <v>0</v>
      </c>
      <c r="AR1418" s="2">
        <f t="shared" si="299"/>
        <v>0</v>
      </c>
      <c r="AS1418" s="2">
        <f t="shared" si="300"/>
        <v>0</v>
      </c>
      <c r="AT1418" s="2">
        <f t="shared" si="301"/>
        <v>0</v>
      </c>
      <c r="AU1418" s="9">
        <f t="shared" si="302"/>
        <v>0</v>
      </c>
    </row>
    <row r="1419" spans="1:47" s="202" customFormat="1">
      <c r="A1419" s="274"/>
      <c r="B1419" s="274"/>
      <c r="C1419" s="2"/>
      <c r="D1419" s="2"/>
      <c r="E1419" s="2"/>
      <c r="F1419" s="2"/>
      <c r="G1419" s="2"/>
      <c r="H1419" s="2"/>
      <c r="I1419" s="2"/>
      <c r="J1419" s="2"/>
      <c r="K1419" s="2"/>
      <c r="L1419" s="2"/>
      <c r="M1419" s="2"/>
      <c r="N1419" s="2"/>
      <c r="O1419" s="2"/>
      <c r="P1419" s="2"/>
      <c r="X1419" s="221"/>
      <c r="Y1419" s="276"/>
      <c r="Z1419" s="207"/>
      <c r="AA1419" s="203"/>
      <c r="AB1419" s="206"/>
      <c r="AC1419" s="198"/>
      <c r="AD1419" s="198"/>
      <c r="AE1419" s="198"/>
      <c r="AF1419" s="198"/>
      <c r="AG1419" s="216"/>
      <c r="AH1419" s="199"/>
      <c r="AI1419" s="197"/>
      <c r="AJ1419" s="197"/>
      <c r="AK1419" s="113"/>
      <c r="AL1419" s="113"/>
      <c r="AM1419" s="113"/>
      <c r="AN1419" s="2">
        <f t="shared" si="303"/>
        <v>0</v>
      </c>
      <c r="AO1419" s="2">
        <f t="shared" si="304"/>
        <v>0</v>
      </c>
      <c r="AP1419" s="2">
        <f>IF(AA1419='User Input'!$C$1,1,0)</f>
        <v>0</v>
      </c>
      <c r="AQ1419" s="2">
        <f t="shared" si="298"/>
        <v>0</v>
      </c>
      <c r="AR1419" s="2">
        <f t="shared" si="299"/>
        <v>0</v>
      </c>
      <c r="AS1419" s="2">
        <f t="shared" si="300"/>
        <v>0</v>
      </c>
      <c r="AT1419" s="2">
        <f t="shared" si="301"/>
        <v>0</v>
      </c>
      <c r="AU1419" s="9">
        <f t="shared" si="302"/>
        <v>0</v>
      </c>
    </row>
    <row r="1420" spans="1:47" s="202" customFormat="1">
      <c r="A1420" s="274"/>
      <c r="B1420" s="274"/>
      <c r="C1420" s="2"/>
      <c r="D1420" s="2"/>
      <c r="E1420" s="2"/>
      <c r="F1420" s="2"/>
      <c r="G1420" s="2"/>
      <c r="H1420" s="2"/>
      <c r="I1420" s="2"/>
      <c r="J1420" s="2"/>
      <c r="K1420" s="2"/>
      <c r="L1420" s="2"/>
      <c r="M1420" s="2"/>
      <c r="N1420" s="2"/>
      <c r="O1420" s="2"/>
      <c r="P1420" s="2"/>
      <c r="X1420" s="221"/>
      <c r="Y1420" s="276"/>
      <c r="Z1420" s="207"/>
      <c r="AA1420" s="203"/>
      <c r="AB1420" s="206"/>
      <c r="AC1420" s="198"/>
      <c r="AD1420" s="198"/>
      <c r="AE1420" s="198"/>
      <c r="AF1420" s="198"/>
      <c r="AG1420" s="216"/>
      <c r="AH1420" s="199"/>
      <c r="AI1420" s="197"/>
      <c r="AJ1420" s="197"/>
      <c r="AK1420" s="113"/>
      <c r="AL1420" s="113"/>
      <c r="AM1420" s="113"/>
      <c r="AN1420" s="2">
        <f t="shared" si="303"/>
        <v>0</v>
      </c>
      <c r="AO1420" s="2">
        <f t="shared" si="304"/>
        <v>0</v>
      </c>
      <c r="AP1420" s="2">
        <f>IF(AA1420='User Input'!$C$1,1,0)</f>
        <v>0</v>
      </c>
      <c r="AQ1420" s="2">
        <f t="shared" si="298"/>
        <v>0</v>
      </c>
      <c r="AR1420" s="2">
        <f t="shared" si="299"/>
        <v>0</v>
      </c>
      <c r="AS1420" s="2">
        <f t="shared" si="300"/>
        <v>0</v>
      </c>
      <c r="AT1420" s="2">
        <f t="shared" si="301"/>
        <v>0</v>
      </c>
      <c r="AU1420" s="9">
        <f t="shared" si="302"/>
        <v>0</v>
      </c>
    </row>
    <row r="1421" spans="1:47" s="202" customFormat="1">
      <c r="A1421" s="274"/>
      <c r="B1421" s="274"/>
      <c r="C1421" s="2"/>
      <c r="D1421" s="2"/>
      <c r="E1421" s="2"/>
      <c r="F1421" s="2"/>
      <c r="G1421" s="2"/>
      <c r="H1421" s="2"/>
      <c r="I1421" s="2"/>
      <c r="J1421" s="2"/>
      <c r="K1421" s="2"/>
      <c r="L1421" s="2"/>
      <c r="M1421" s="2"/>
      <c r="N1421" s="2"/>
      <c r="O1421" s="2"/>
      <c r="P1421" s="2"/>
      <c r="X1421" s="221"/>
      <c r="Y1421" s="276"/>
      <c r="Z1421" s="207"/>
      <c r="AA1421" s="203"/>
      <c r="AB1421" s="206"/>
      <c r="AC1421" s="198"/>
      <c r="AD1421" s="198"/>
      <c r="AE1421" s="198"/>
      <c r="AF1421" s="198"/>
      <c r="AG1421" s="216"/>
      <c r="AH1421" s="199"/>
      <c r="AI1421" s="197"/>
      <c r="AJ1421" s="197"/>
      <c r="AK1421" s="113"/>
      <c r="AL1421" s="113"/>
      <c r="AM1421" s="113"/>
      <c r="AN1421" s="2">
        <f t="shared" si="303"/>
        <v>0</v>
      </c>
      <c r="AO1421" s="2">
        <f t="shared" si="304"/>
        <v>0</v>
      </c>
      <c r="AP1421" s="2">
        <f>IF(AA1421='User Input'!$C$1,1,0)</f>
        <v>0</v>
      </c>
      <c r="AQ1421" s="2">
        <f t="shared" si="298"/>
        <v>0</v>
      </c>
      <c r="AR1421" s="2">
        <f t="shared" si="299"/>
        <v>0</v>
      </c>
      <c r="AS1421" s="2">
        <f t="shared" si="300"/>
        <v>0</v>
      </c>
      <c r="AT1421" s="2">
        <f t="shared" si="301"/>
        <v>0</v>
      </c>
      <c r="AU1421" s="9">
        <f t="shared" si="302"/>
        <v>0</v>
      </c>
    </row>
    <row r="1422" spans="1:47" s="202" customFormat="1">
      <c r="A1422" s="274"/>
      <c r="B1422" s="274"/>
      <c r="C1422" s="2"/>
      <c r="D1422" s="2"/>
      <c r="E1422" s="2"/>
      <c r="F1422" s="2"/>
      <c r="G1422" s="2"/>
      <c r="H1422" s="2"/>
      <c r="I1422" s="2"/>
      <c r="J1422" s="2"/>
      <c r="K1422" s="2"/>
      <c r="L1422" s="2"/>
      <c r="M1422" s="2"/>
      <c r="N1422" s="2"/>
      <c r="O1422" s="2"/>
      <c r="P1422" s="2"/>
      <c r="X1422" s="221"/>
      <c r="Y1422" s="276"/>
      <c r="Z1422" s="207"/>
      <c r="AA1422" s="203"/>
      <c r="AB1422" s="206"/>
      <c r="AC1422" s="198"/>
      <c r="AD1422" s="198"/>
      <c r="AE1422" s="198"/>
      <c r="AF1422" s="198"/>
      <c r="AG1422" s="216"/>
      <c r="AH1422" s="199"/>
      <c r="AI1422" s="197"/>
      <c r="AJ1422" s="197"/>
      <c r="AK1422" s="113"/>
      <c r="AL1422" s="113"/>
      <c r="AM1422" s="113"/>
      <c r="AN1422" s="2">
        <f t="shared" si="303"/>
        <v>0</v>
      </c>
      <c r="AO1422" s="2">
        <f t="shared" si="304"/>
        <v>0</v>
      </c>
      <c r="AP1422" s="2">
        <f>IF(AA1422='User Input'!$C$1,1,0)</f>
        <v>0</v>
      </c>
      <c r="AQ1422" s="2">
        <f t="shared" si="298"/>
        <v>0</v>
      </c>
      <c r="AR1422" s="2">
        <f t="shared" si="299"/>
        <v>0</v>
      </c>
      <c r="AS1422" s="2">
        <f t="shared" si="300"/>
        <v>0</v>
      </c>
      <c r="AT1422" s="2">
        <f t="shared" si="301"/>
        <v>0</v>
      </c>
      <c r="AU1422" s="9">
        <f t="shared" si="302"/>
        <v>0</v>
      </c>
    </row>
    <row r="1423" spans="1:47" s="202" customFormat="1">
      <c r="A1423" s="274"/>
      <c r="B1423" s="274"/>
      <c r="C1423" s="2"/>
      <c r="D1423" s="2"/>
      <c r="E1423" s="2"/>
      <c r="F1423" s="2"/>
      <c r="G1423" s="2"/>
      <c r="H1423" s="2"/>
      <c r="I1423" s="2"/>
      <c r="J1423" s="2"/>
      <c r="K1423" s="2"/>
      <c r="L1423" s="2"/>
      <c r="M1423" s="2"/>
      <c r="N1423" s="2"/>
      <c r="O1423" s="2"/>
      <c r="P1423" s="2"/>
      <c r="X1423" s="221"/>
      <c r="Y1423" s="276"/>
      <c r="Z1423" s="207"/>
      <c r="AA1423" s="203"/>
      <c r="AB1423" s="206"/>
      <c r="AC1423" s="198"/>
      <c r="AD1423" s="198"/>
      <c r="AE1423" s="198"/>
      <c r="AF1423" s="198"/>
      <c r="AG1423" s="216"/>
      <c r="AH1423" s="199"/>
      <c r="AI1423" s="197"/>
      <c r="AJ1423" s="197"/>
      <c r="AK1423" s="113"/>
      <c r="AL1423" s="113"/>
      <c r="AM1423" s="113"/>
      <c r="AN1423" s="2">
        <f t="shared" si="303"/>
        <v>0</v>
      </c>
      <c r="AO1423" s="2">
        <f t="shared" si="304"/>
        <v>0</v>
      </c>
      <c r="AP1423" s="2">
        <f>IF(AA1423='User Input'!$C$1,1,0)</f>
        <v>0</v>
      </c>
      <c r="AQ1423" s="2">
        <f t="shared" si="298"/>
        <v>0</v>
      </c>
      <c r="AR1423" s="2">
        <f t="shared" si="299"/>
        <v>0</v>
      </c>
      <c r="AS1423" s="2">
        <f t="shared" si="300"/>
        <v>0</v>
      </c>
      <c r="AT1423" s="2">
        <f t="shared" si="301"/>
        <v>0</v>
      </c>
      <c r="AU1423" s="9">
        <f t="shared" si="302"/>
        <v>0</v>
      </c>
    </row>
    <row r="1424" spans="1:47" s="202" customFormat="1">
      <c r="A1424" s="274"/>
      <c r="B1424" s="274"/>
      <c r="C1424" s="2"/>
      <c r="D1424" s="2"/>
      <c r="E1424" s="2"/>
      <c r="F1424" s="2"/>
      <c r="G1424" s="2"/>
      <c r="H1424" s="2"/>
      <c r="I1424" s="2"/>
      <c r="J1424" s="2"/>
      <c r="K1424" s="2"/>
      <c r="L1424" s="2"/>
      <c r="M1424" s="2"/>
      <c r="N1424" s="2"/>
      <c r="O1424" s="2"/>
      <c r="P1424" s="2"/>
      <c r="X1424" s="221"/>
      <c r="Y1424" s="276"/>
      <c r="Z1424" s="207"/>
      <c r="AA1424" s="203"/>
      <c r="AB1424" s="206"/>
      <c r="AC1424" s="198"/>
      <c r="AD1424" s="198"/>
      <c r="AE1424" s="198"/>
      <c r="AF1424" s="198"/>
      <c r="AG1424" s="216"/>
      <c r="AH1424" s="199"/>
      <c r="AI1424" s="197"/>
      <c r="AJ1424" s="197"/>
      <c r="AK1424" s="113"/>
      <c r="AL1424" s="113"/>
      <c r="AM1424" s="113"/>
      <c r="AN1424" s="2">
        <f t="shared" si="303"/>
        <v>0</v>
      </c>
      <c r="AO1424" s="2">
        <f t="shared" si="304"/>
        <v>0</v>
      </c>
      <c r="AP1424" s="2">
        <f>IF(AA1424='User Input'!$C$1,1,0)</f>
        <v>0</v>
      </c>
      <c r="AQ1424" s="2">
        <f t="shared" si="298"/>
        <v>0</v>
      </c>
      <c r="AR1424" s="2">
        <f t="shared" si="299"/>
        <v>0</v>
      </c>
      <c r="AS1424" s="2">
        <f t="shared" si="300"/>
        <v>0</v>
      </c>
      <c r="AT1424" s="2">
        <f t="shared" si="301"/>
        <v>0</v>
      </c>
      <c r="AU1424" s="9">
        <f t="shared" si="302"/>
        <v>0</v>
      </c>
    </row>
    <row r="1425" spans="1:47" s="202" customFormat="1">
      <c r="A1425" s="274"/>
      <c r="B1425" s="274"/>
      <c r="C1425" s="2"/>
      <c r="D1425" s="2"/>
      <c r="E1425" s="2"/>
      <c r="F1425" s="2"/>
      <c r="G1425" s="2"/>
      <c r="H1425" s="2"/>
      <c r="I1425" s="2"/>
      <c r="J1425" s="2"/>
      <c r="K1425" s="2"/>
      <c r="L1425" s="2"/>
      <c r="M1425" s="2"/>
      <c r="N1425" s="2"/>
      <c r="O1425" s="2"/>
      <c r="P1425" s="2"/>
      <c r="X1425" s="222"/>
      <c r="Y1425" s="222"/>
      <c r="Z1425" s="207"/>
      <c r="AA1425" s="203"/>
      <c r="AB1425" s="206"/>
      <c r="AC1425" s="198"/>
      <c r="AD1425" s="198"/>
      <c r="AE1425" s="198"/>
      <c r="AF1425" s="198"/>
      <c r="AG1425" s="216"/>
      <c r="AH1425" s="199"/>
      <c r="AI1425" s="197"/>
      <c r="AJ1425" s="197"/>
      <c r="AK1425" s="113"/>
      <c r="AL1425" s="113"/>
      <c r="AM1425" s="113"/>
      <c r="AN1425" s="2">
        <f t="shared" si="303"/>
        <v>0</v>
      </c>
      <c r="AO1425" s="2">
        <f t="shared" si="304"/>
        <v>0</v>
      </c>
      <c r="AP1425" s="2">
        <f>IF(AA1425='User Input'!$C$1,1,0)</f>
        <v>0</v>
      </c>
      <c r="AQ1425" s="2">
        <f t="shared" si="298"/>
        <v>0</v>
      </c>
      <c r="AR1425" s="2">
        <f t="shared" si="299"/>
        <v>0</v>
      </c>
      <c r="AS1425" s="2">
        <f t="shared" si="300"/>
        <v>0</v>
      </c>
      <c r="AT1425" s="2">
        <f t="shared" si="301"/>
        <v>0</v>
      </c>
      <c r="AU1425" s="9">
        <f t="shared" si="302"/>
        <v>0</v>
      </c>
    </row>
    <row r="1426" spans="1:47" s="202" customFormat="1">
      <c r="A1426" s="274"/>
      <c r="B1426" s="274"/>
      <c r="C1426" s="2"/>
      <c r="D1426" s="2"/>
      <c r="E1426" s="2"/>
      <c r="F1426" s="2"/>
      <c r="G1426" s="2"/>
      <c r="H1426" s="2"/>
      <c r="I1426" s="2"/>
      <c r="J1426" s="2"/>
      <c r="K1426" s="2"/>
      <c r="L1426" s="2"/>
      <c r="M1426" s="2"/>
      <c r="N1426" s="2"/>
      <c r="O1426" s="2"/>
      <c r="P1426" s="2"/>
      <c r="X1426" s="223"/>
      <c r="Y1426" s="223"/>
      <c r="Z1426" s="215"/>
      <c r="AA1426" s="203"/>
      <c r="AB1426" s="206"/>
      <c r="AC1426" s="198"/>
      <c r="AD1426" s="198"/>
      <c r="AE1426" s="198"/>
      <c r="AF1426" s="198"/>
      <c r="AG1426" s="216"/>
      <c r="AH1426" s="199"/>
      <c r="AI1426" s="197"/>
      <c r="AJ1426" s="197"/>
      <c r="AK1426" s="113"/>
      <c r="AL1426" s="113"/>
      <c r="AM1426" s="113"/>
      <c r="AN1426" s="2">
        <f t="shared" si="303"/>
        <v>0</v>
      </c>
      <c r="AO1426" s="2">
        <f t="shared" si="304"/>
        <v>0</v>
      </c>
      <c r="AP1426" s="2">
        <f>IF(AA1426='User Input'!$C$1,1,0)</f>
        <v>0</v>
      </c>
      <c r="AQ1426" s="2">
        <f t="shared" si="298"/>
        <v>0</v>
      </c>
      <c r="AR1426" s="2">
        <f t="shared" si="299"/>
        <v>0</v>
      </c>
      <c r="AS1426" s="2">
        <f t="shared" si="300"/>
        <v>0</v>
      </c>
      <c r="AT1426" s="2">
        <f t="shared" si="301"/>
        <v>0</v>
      </c>
      <c r="AU1426" s="9">
        <f t="shared" si="302"/>
        <v>0</v>
      </c>
    </row>
    <row r="1427" spans="1:47" s="202" customFormat="1">
      <c r="A1427" s="274"/>
      <c r="B1427" s="274"/>
      <c r="C1427" s="2"/>
      <c r="D1427" s="2"/>
      <c r="E1427" s="2"/>
      <c r="F1427" s="2"/>
      <c r="G1427" s="2"/>
      <c r="H1427" s="2"/>
      <c r="I1427" s="2"/>
      <c r="J1427" s="2"/>
      <c r="K1427" s="2"/>
      <c r="L1427" s="2"/>
      <c r="M1427" s="2"/>
      <c r="N1427" s="2"/>
      <c r="O1427" s="2"/>
      <c r="P1427" s="2"/>
      <c r="X1427" s="2"/>
      <c r="Y1427" s="2"/>
      <c r="Z1427" s="2"/>
      <c r="AA1427" s="2"/>
      <c r="AB1427" s="2"/>
      <c r="AC1427" s="2"/>
      <c r="AD1427" s="2"/>
      <c r="AE1427" s="2"/>
      <c r="AF1427" s="2"/>
      <c r="AG1427" s="2"/>
      <c r="AH1427" s="2"/>
      <c r="AI1427" s="2"/>
      <c r="AJ1427" s="2"/>
      <c r="AK1427" s="2"/>
      <c r="AL1427" s="2"/>
      <c r="AM1427" s="2"/>
      <c r="AN1427" s="2">
        <f t="shared" si="303"/>
        <v>0</v>
      </c>
      <c r="AO1427" s="2">
        <f t="shared" si="304"/>
        <v>0</v>
      </c>
      <c r="AP1427" s="2">
        <f>IF(AA1427='User Input'!$C$1,1,0)</f>
        <v>0</v>
      </c>
      <c r="AQ1427" s="2">
        <f t="shared" si="298"/>
        <v>0</v>
      </c>
      <c r="AR1427" s="2">
        <f t="shared" si="299"/>
        <v>0</v>
      </c>
      <c r="AS1427" s="2">
        <f t="shared" si="300"/>
        <v>0</v>
      </c>
      <c r="AT1427" s="2">
        <f t="shared" si="301"/>
        <v>0</v>
      </c>
      <c r="AU1427" s="9">
        <f t="shared" si="302"/>
        <v>0</v>
      </c>
    </row>
    <row r="1428" spans="1:47" s="202" customFormat="1">
      <c r="A1428" s="274"/>
      <c r="B1428" s="274"/>
      <c r="C1428" s="2"/>
      <c r="D1428" s="2"/>
      <c r="E1428" s="2"/>
      <c r="F1428" s="2"/>
      <c r="G1428" s="2"/>
      <c r="H1428" s="2"/>
      <c r="I1428" s="2"/>
      <c r="J1428" s="2"/>
      <c r="K1428" s="2"/>
      <c r="L1428" s="2"/>
      <c r="M1428" s="2"/>
      <c r="N1428" s="2"/>
      <c r="O1428" s="2"/>
      <c r="P1428" s="2"/>
      <c r="X1428" s="2"/>
      <c r="Y1428" s="2"/>
      <c r="Z1428" s="2"/>
      <c r="AA1428" s="2"/>
      <c r="AB1428" s="2"/>
      <c r="AC1428" s="2"/>
      <c r="AD1428" s="2"/>
      <c r="AE1428" s="2"/>
      <c r="AF1428" s="2"/>
      <c r="AG1428" s="2"/>
      <c r="AH1428" s="2"/>
      <c r="AI1428" s="2"/>
      <c r="AJ1428" s="2"/>
      <c r="AK1428" s="2"/>
      <c r="AL1428" s="2"/>
      <c r="AM1428" s="2"/>
      <c r="AN1428" s="2">
        <f t="shared" si="303"/>
        <v>0</v>
      </c>
      <c r="AO1428" s="2">
        <f t="shared" si="304"/>
        <v>0</v>
      </c>
      <c r="AP1428" s="2">
        <f>IF(AA1428='User Input'!$C$1,1,0)</f>
        <v>0</v>
      </c>
      <c r="AQ1428" s="2">
        <f t="shared" si="298"/>
        <v>0</v>
      </c>
      <c r="AR1428" s="2">
        <f t="shared" si="299"/>
        <v>0</v>
      </c>
      <c r="AS1428" s="2">
        <f t="shared" si="300"/>
        <v>0</v>
      </c>
      <c r="AT1428" s="2">
        <f t="shared" si="301"/>
        <v>0</v>
      </c>
      <c r="AU1428" s="9">
        <f t="shared" si="302"/>
        <v>0</v>
      </c>
    </row>
    <row r="1429" spans="1:47" s="202" customFormat="1">
      <c r="A1429" s="274"/>
      <c r="B1429" s="274"/>
      <c r="C1429" s="2"/>
      <c r="D1429" s="2"/>
      <c r="E1429" s="2"/>
      <c r="F1429" s="2"/>
      <c r="G1429" s="2"/>
      <c r="H1429" s="2"/>
      <c r="I1429" s="2"/>
      <c r="J1429" s="2"/>
      <c r="K1429" s="2"/>
      <c r="L1429" s="2"/>
      <c r="M1429" s="2"/>
      <c r="N1429" s="2"/>
      <c r="O1429" s="2"/>
      <c r="P1429" s="2"/>
      <c r="X1429" s="2"/>
      <c r="Y1429" s="2"/>
      <c r="Z1429" s="2"/>
      <c r="AA1429" s="2"/>
      <c r="AB1429" s="2"/>
      <c r="AC1429" s="2"/>
      <c r="AD1429" s="2"/>
      <c r="AE1429" s="2"/>
      <c r="AF1429" s="2"/>
      <c r="AG1429" s="2"/>
      <c r="AH1429" s="2"/>
      <c r="AI1429" s="2"/>
      <c r="AJ1429" s="2"/>
      <c r="AK1429" s="2"/>
      <c r="AL1429" s="2"/>
      <c r="AM1429" s="2"/>
      <c r="AN1429" s="2">
        <f t="shared" si="303"/>
        <v>0</v>
      </c>
      <c r="AO1429" s="2">
        <f t="shared" si="304"/>
        <v>0</v>
      </c>
      <c r="AP1429" s="2">
        <f>IF(AA1429='User Input'!$C$1,1,0)</f>
        <v>0</v>
      </c>
      <c r="AQ1429" s="2">
        <f t="shared" si="298"/>
        <v>0</v>
      </c>
      <c r="AR1429" s="2">
        <f t="shared" si="299"/>
        <v>0</v>
      </c>
      <c r="AS1429" s="2">
        <f t="shared" si="300"/>
        <v>0</v>
      </c>
      <c r="AT1429" s="2">
        <f t="shared" si="301"/>
        <v>0</v>
      </c>
      <c r="AU1429" s="9">
        <f t="shared" si="302"/>
        <v>0</v>
      </c>
    </row>
    <row r="1430" spans="1:47" s="202" customFormat="1">
      <c r="A1430" s="274"/>
      <c r="B1430" s="274"/>
      <c r="C1430" s="2"/>
      <c r="D1430" s="2"/>
      <c r="E1430" s="2"/>
      <c r="F1430" s="2"/>
      <c r="G1430" s="2"/>
      <c r="H1430" s="2"/>
      <c r="I1430" s="2"/>
      <c r="J1430" s="2"/>
      <c r="K1430" s="2"/>
      <c r="L1430" s="2"/>
      <c r="M1430" s="2"/>
      <c r="N1430" s="2"/>
      <c r="O1430" s="2"/>
      <c r="P1430" s="2"/>
      <c r="X1430" s="2"/>
      <c r="Y1430" s="2"/>
      <c r="Z1430" s="2"/>
      <c r="AA1430" s="2"/>
      <c r="AB1430" s="2"/>
      <c r="AC1430" s="2"/>
      <c r="AD1430" s="2"/>
      <c r="AE1430" s="2"/>
      <c r="AF1430" s="2"/>
      <c r="AG1430" s="2"/>
      <c r="AH1430" s="2"/>
      <c r="AI1430" s="2"/>
      <c r="AJ1430" s="2"/>
      <c r="AK1430" s="2"/>
      <c r="AL1430" s="2"/>
      <c r="AM1430" s="2"/>
      <c r="AN1430" s="2">
        <f t="shared" si="303"/>
        <v>0</v>
      </c>
      <c r="AO1430" s="2">
        <f t="shared" si="304"/>
        <v>0</v>
      </c>
      <c r="AP1430" s="2">
        <f>IF(AA1430='User Input'!$C$1,1,0)</f>
        <v>0</v>
      </c>
      <c r="AQ1430" s="2">
        <f t="shared" si="298"/>
        <v>0</v>
      </c>
      <c r="AR1430" s="2">
        <f t="shared" si="299"/>
        <v>0</v>
      </c>
      <c r="AS1430" s="2">
        <f t="shared" si="300"/>
        <v>0</v>
      </c>
      <c r="AT1430" s="2">
        <f t="shared" si="301"/>
        <v>0</v>
      </c>
      <c r="AU1430" s="9">
        <f t="shared" si="302"/>
        <v>0</v>
      </c>
    </row>
    <row r="1431" spans="1:47" s="202" customFormat="1">
      <c r="A1431" s="274"/>
      <c r="B1431" s="274"/>
      <c r="C1431" s="2"/>
      <c r="D1431" s="2"/>
      <c r="E1431" s="2"/>
      <c r="F1431" s="2"/>
      <c r="G1431" s="2"/>
      <c r="H1431" s="2"/>
      <c r="I1431" s="2"/>
      <c r="J1431" s="2"/>
      <c r="K1431" s="2"/>
      <c r="L1431" s="2"/>
      <c r="M1431" s="2"/>
      <c r="N1431" s="2"/>
      <c r="O1431" s="2"/>
      <c r="P1431" s="2"/>
      <c r="X1431" s="2"/>
      <c r="Y1431" s="2"/>
      <c r="Z1431" s="2"/>
      <c r="AA1431" s="2"/>
      <c r="AB1431" s="2"/>
      <c r="AC1431" s="2"/>
      <c r="AD1431" s="2"/>
      <c r="AE1431" s="2"/>
      <c r="AF1431" s="2"/>
      <c r="AG1431" s="2"/>
      <c r="AH1431" s="2"/>
      <c r="AI1431" s="2"/>
      <c r="AJ1431" s="2"/>
      <c r="AK1431" s="2"/>
      <c r="AL1431" s="2"/>
      <c r="AM1431" s="2"/>
      <c r="AN1431" s="2">
        <f t="shared" si="303"/>
        <v>0</v>
      </c>
      <c r="AO1431" s="2">
        <f t="shared" si="304"/>
        <v>0</v>
      </c>
      <c r="AP1431" s="2">
        <f>IF(AA1431='User Input'!$C$1,1,0)</f>
        <v>0</v>
      </c>
      <c r="AQ1431" s="2">
        <f t="shared" si="298"/>
        <v>0</v>
      </c>
      <c r="AR1431" s="2">
        <f t="shared" si="299"/>
        <v>0</v>
      </c>
      <c r="AS1431" s="2">
        <f t="shared" si="300"/>
        <v>0</v>
      </c>
      <c r="AT1431" s="2">
        <f t="shared" si="301"/>
        <v>0</v>
      </c>
      <c r="AU1431" s="9">
        <f t="shared" si="302"/>
        <v>0</v>
      </c>
    </row>
    <row r="1432" spans="1:47" s="202" customFormat="1">
      <c r="A1432" s="274"/>
      <c r="B1432" s="274"/>
      <c r="C1432" s="2"/>
      <c r="D1432" s="2"/>
      <c r="E1432" s="2"/>
      <c r="F1432" s="2"/>
      <c r="G1432" s="2"/>
      <c r="H1432" s="2"/>
      <c r="I1432" s="2"/>
      <c r="J1432" s="2"/>
      <c r="K1432" s="2"/>
      <c r="L1432" s="2"/>
      <c r="M1432" s="2"/>
      <c r="N1432" s="2"/>
      <c r="O1432" s="2"/>
      <c r="P1432" s="2"/>
      <c r="X1432" s="2"/>
      <c r="Y1432" s="2"/>
      <c r="Z1432" s="2"/>
      <c r="AA1432" s="2"/>
      <c r="AB1432" s="2"/>
      <c r="AC1432" s="2"/>
      <c r="AD1432" s="2"/>
      <c r="AE1432" s="2"/>
      <c r="AF1432" s="2"/>
      <c r="AG1432" s="2"/>
      <c r="AH1432" s="2"/>
      <c r="AI1432" s="2"/>
      <c r="AJ1432" s="2"/>
      <c r="AK1432" s="2"/>
      <c r="AL1432" s="2"/>
      <c r="AM1432" s="2"/>
      <c r="AN1432" s="2">
        <f t="shared" si="303"/>
        <v>0</v>
      </c>
      <c r="AO1432" s="2">
        <f t="shared" si="304"/>
        <v>0</v>
      </c>
      <c r="AP1432" s="2">
        <f>IF(AA1432='User Input'!$C$1,1,0)</f>
        <v>0</v>
      </c>
      <c r="AQ1432" s="2">
        <f t="shared" si="298"/>
        <v>0</v>
      </c>
      <c r="AR1432" s="2">
        <f t="shared" si="299"/>
        <v>0</v>
      </c>
      <c r="AS1432" s="2">
        <f t="shared" si="300"/>
        <v>0</v>
      </c>
      <c r="AT1432" s="2">
        <f t="shared" si="301"/>
        <v>0</v>
      </c>
      <c r="AU1432" s="9">
        <f t="shared" si="302"/>
        <v>0</v>
      </c>
    </row>
    <row r="1433" spans="1:47" s="202" customFormat="1">
      <c r="A1433" s="274"/>
      <c r="B1433" s="274"/>
      <c r="C1433" s="2"/>
      <c r="D1433" s="2"/>
      <c r="E1433" s="2"/>
      <c r="F1433" s="2"/>
      <c r="G1433" s="2"/>
      <c r="H1433" s="2"/>
      <c r="I1433" s="2"/>
      <c r="J1433" s="2"/>
      <c r="K1433" s="2"/>
      <c r="L1433" s="2"/>
      <c r="M1433" s="2"/>
      <c r="N1433" s="2"/>
      <c r="O1433" s="2"/>
      <c r="P1433" s="2"/>
      <c r="X1433" s="2"/>
      <c r="Y1433" s="2"/>
      <c r="Z1433" s="2"/>
      <c r="AA1433" s="2"/>
      <c r="AB1433" s="2"/>
      <c r="AC1433" s="2"/>
      <c r="AD1433" s="2"/>
      <c r="AE1433" s="2"/>
      <c r="AF1433" s="2"/>
      <c r="AG1433" s="2"/>
      <c r="AH1433" s="2"/>
      <c r="AI1433" s="2"/>
      <c r="AJ1433" s="2"/>
      <c r="AK1433" s="2"/>
      <c r="AL1433" s="2"/>
      <c r="AM1433" s="2"/>
      <c r="AN1433" s="2">
        <f t="shared" si="303"/>
        <v>0</v>
      </c>
      <c r="AO1433" s="2">
        <f t="shared" si="304"/>
        <v>0</v>
      </c>
      <c r="AP1433" s="2">
        <f>IF(AA1433='User Input'!$C$1,1,0)</f>
        <v>0</v>
      </c>
      <c r="AQ1433" s="2">
        <f t="shared" si="298"/>
        <v>0</v>
      </c>
      <c r="AR1433" s="2">
        <f t="shared" si="299"/>
        <v>0</v>
      </c>
      <c r="AS1433" s="2">
        <f t="shared" si="300"/>
        <v>0</v>
      </c>
      <c r="AT1433" s="2">
        <f t="shared" si="301"/>
        <v>0</v>
      </c>
      <c r="AU1433" s="9">
        <f t="shared" si="302"/>
        <v>0</v>
      </c>
    </row>
    <row r="1434" spans="1:47" s="202" customFormat="1">
      <c r="A1434" s="274"/>
      <c r="B1434" s="274"/>
      <c r="C1434" s="2"/>
      <c r="D1434" s="2"/>
      <c r="E1434" s="2"/>
      <c r="F1434" s="2"/>
      <c r="G1434" s="2"/>
      <c r="H1434" s="2"/>
      <c r="I1434" s="2"/>
      <c r="J1434" s="2"/>
      <c r="K1434" s="2"/>
      <c r="L1434" s="2"/>
      <c r="M1434" s="2"/>
      <c r="N1434" s="2"/>
      <c r="O1434" s="2"/>
      <c r="P1434" s="2"/>
      <c r="X1434" s="2"/>
      <c r="Y1434" s="2"/>
      <c r="Z1434" s="2"/>
      <c r="AA1434" s="2"/>
      <c r="AB1434" s="2"/>
      <c r="AC1434" s="2"/>
      <c r="AD1434" s="2"/>
      <c r="AE1434" s="2"/>
      <c r="AF1434" s="2"/>
      <c r="AG1434" s="2"/>
      <c r="AH1434" s="2"/>
      <c r="AI1434" s="2"/>
      <c r="AJ1434" s="2"/>
      <c r="AK1434" s="2"/>
      <c r="AL1434" s="2"/>
      <c r="AM1434" s="2"/>
      <c r="AN1434" s="2">
        <f t="shared" si="303"/>
        <v>0</v>
      </c>
      <c r="AO1434" s="2">
        <f t="shared" si="304"/>
        <v>0</v>
      </c>
      <c r="AP1434" s="2">
        <f>IF(AA1434='User Input'!$C$1,1,0)</f>
        <v>0</v>
      </c>
      <c r="AQ1434" s="2">
        <f t="shared" si="298"/>
        <v>0</v>
      </c>
      <c r="AR1434" s="2">
        <f t="shared" si="299"/>
        <v>0</v>
      </c>
      <c r="AS1434" s="2">
        <f t="shared" si="300"/>
        <v>0</v>
      </c>
      <c r="AT1434" s="2">
        <f t="shared" si="301"/>
        <v>0</v>
      </c>
      <c r="AU1434" s="9">
        <f t="shared" si="302"/>
        <v>0</v>
      </c>
    </row>
    <row r="1435" spans="1:47" s="202" customFormat="1">
      <c r="A1435" s="274"/>
      <c r="B1435" s="274"/>
      <c r="C1435" s="2"/>
      <c r="D1435" s="2"/>
      <c r="E1435" s="2"/>
      <c r="F1435" s="2"/>
      <c r="G1435" s="2"/>
      <c r="H1435" s="2"/>
      <c r="I1435" s="2"/>
      <c r="J1435" s="2"/>
      <c r="K1435" s="2"/>
      <c r="L1435" s="2"/>
      <c r="M1435" s="2"/>
      <c r="N1435" s="2"/>
      <c r="O1435" s="2"/>
      <c r="P1435" s="2"/>
      <c r="X1435" s="2"/>
      <c r="Y1435" s="2"/>
      <c r="Z1435" s="2"/>
      <c r="AA1435" s="2"/>
      <c r="AB1435" s="2"/>
      <c r="AC1435" s="2"/>
      <c r="AD1435" s="2"/>
      <c r="AE1435" s="2"/>
      <c r="AF1435" s="2"/>
      <c r="AG1435" s="2"/>
      <c r="AH1435" s="2"/>
      <c r="AI1435" s="2"/>
      <c r="AJ1435" s="2"/>
      <c r="AK1435" s="2"/>
      <c r="AL1435" s="2"/>
      <c r="AM1435" s="2"/>
      <c r="AN1435" s="2">
        <f t="shared" si="303"/>
        <v>0</v>
      </c>
      <c r="AO1435" s="2">
        <f t="shared" si="304"/>
        <v>0</v>
      </c>
      <c r="AP1435" s="2">
        <f>IF(AA1435='User Input'!$C$1,1,0)</f>
        <v>0</v>
      </c>
      <c r="AQ1435" s="2">
        <f t="shared" si="298"/>
        <v>0</v>
      </c>
      <c r="AR1435" s="2">
        <f t="shared" si="299"/>
        <v>0</v>
      </c>
      <c r="AS1435" s="2">
        <f t="shared" si="300"/>
        <v>0</v>
      </c>
      <c r="AT1435" s="2">
        <f t="shared" si="301"/>
        <v>0</v>
      </c>
      <c r="AU1435" s="9">
        <f t="shared" si="302"/>
        <v>0</v>
      </c>
    </row>
    <row r="1436" spans="1:47" s="202" customFormat="1">
      <c r="A1436" s="274"/>
      <c r="B1436" s="274"/>
      <c r="C1436" s="2"/>
      <c r="D1436" s="2"/>
      <c r="E1436" s="2"/>
      <c r="F1436" s="2"/>
      <c r="G1436" s="2"/>
      <c r="H1436" s="2"/>
      <c r="I1436" s="2"/>
      <c r="J1436" s="2"/>
      <c r="K1436" s="2"/>
      <c r="L1436" s="2"/>
      <c r="M1436" s="2"/>
      <c r="N1436" s="2"/>
      <c r="O1436" s="2"/>
      <c r="P1436" s="2"/>
      <c r="X1436" s="2"/>
      <c r="Y1436" s="2"/>
      <c r="Z1436" s="2"/>
      <c r="AA1436" s="2"/>
      <c r="AB1436" s="2"/>
      <c r="AC1436" s="2"/>
      <c r="AD1436" s="2"/>
      <c r="AE1436" s="2"/>
      <c r="AF1436" s="2"/>
      <c r="AG1436" s="2"/>
      <c r="AH1436" s="2"/>
      <c r="AI1436" s="2"/>
      <c r="AJ1436" s="2"/>
      <c r="AK1436" s="2"/>
      <c r="AL1436" s="2"/>
      <c r="AM1436" s="2"/>
      <c r="AN1436" s="2">
        <f t="shared" si="303"/>
        <v>0</v>
      </c>
      <c r="AO1436" s="2">
        <f t="shared" si="304"/>
        <v>0</v>
      </c>
      <c r="AP1436" s="2">
        <f>IF(AA1436='User Input'!$C$1,1,0)</f>
        <v>0</v>
      </c>
      <c r="AQ1436" s="2">
        <f t="shared" si="298"/>
        <v>0</v>
      </c>
      <c r="AR1436" s="2">
        <f t="shared" si="299"/>
        <v>0</v>
      </c>
      <c r="AS1436" s="2">
        <f t="shared" si="300"/>
        <v>0</v>
      </c>
      <c r="AT1436" s="2">
        <f t="shared" si="301"/>
        <v>0</v>
      </c>
      <c r="AU1436" s="9">
        <f t="shared" si="302"/>
        <v>0</v>
      </c>
    </row>
    <row r="1437" spans="1:47" s="202" customFormat="1">
      <c r="A1437" s="274"/>
      <c r="B1437" s="274"/>
      <c r="C1437" s="2"/>
      <c r="D1437" s="2"/>
      <c r="E1437" s="2"/>
      <c r="F1437" s="2"/>
      <c r="G1437" s="2"/>
      <c r="H1437" s="2"/>
      <c r="I1437" s="2"/>
      <c r="J1437" s="2"/>
      <c r="K1437" s="2"/>
      <c r="L1437" s="2"/>
      <c r="M1437" s="2"/>
      <c r="N1437" s="2"/>
      <c r="O1437" s="2"/>
      <c r="P1437" s="2"/>
      <c r="X1437" s="2"/>
      <c r="Y1437" s="2"/>
      <c r="Z1437" s="2"/>
      <c r="AA1437" s="2"/>
      <c r="AB1437" s="2"/>
      <c r="AC1437" s="2"/>
      <c r="AD1437" s="2"/>
      <c r="AE1437" s="2"/>
      <c r="AF1437" s="2"/>
      <c r="AG1437" s="2"/>
      <c r="AH1437" s="2"/>
      <c r="AI1437" s="2"/>
      <c r="AJ1437" s="2"/>
      <c r="AK1437" s="2"/>
      <c r="AL1437" s="2"/>
      <c r="AM1437" s="2"/>
      <c r="AN1437" s="2">
        <f t="shared" si="303"/>
        <v>0</v>
      </c>
      <c r="AO1437" s="2">
        <f t="shared" si="304"/>
        <v>0</v>
      </c>
      <c r="AP1437" s="2">
        <f>IF(AA1437='User Input'!$C$1,1,0)</f>
        <v>0</v>
      </c>
      <c r="AQ1437" s="2">
        <f t="shared" si="298"/>
        <v>0</v>
      </c>
      <c r="AR1437" s="2">
        <f t="shared" si="299"/>
        <v>0</v>
      </c>
      <c r="AS1437" s="2">
        <f t="shared" si="300"/>
        <v>0</v>
      </c>
      <c r="AT1437" s="2">
        <f t="shared" si="301"/>
        <v>0</v>
      </c>
      <c r="AU1437" s="9">
        <f t="shared" si="302"/>
        <v>0</v>
      </c>
    </row>
    <row r="1438" spans="1:47" s="202" customFormat="1">
      <c r="A1438" s="274"/>
      <c r="B1438" s="274"/>
      <c r="C1438" s="2"/>
      <c r="D1438" s="2"/>
      <c r="E1438" s="2"/>
      <c r="F1438" s="2"/>
      <c r="G1438" s="2"/>
      <c r="H1438" s="2"/>
      <c r="I1438" s="2"/>
      <c r="J1438" s="2"/>
      <c r="K1438" s="2"/>
      <c r="L1438" s="2"/>
      <c r="M1438" s="2"/>
      <c r="N1438" s="2"/>
      <c r="O1438" s="2"/>
      <c r="P1438" s="2"/>
      <c r="X1438" s="2"/>
      <c r="Y1438" s="2"/>
      <c r="Z1438" s="2"/>
      <c r="AA1438" s="2"/>
      <c r="AB1438" s="2"/>
      <c r="AC1438" s="2"/>
      <c r="AD1438" s="2"/>
      <c r="AE1438" s="2"/>
      <c r="AF1438" s="2"/>
      <c r="AG1438" s="2"/>
      <c r="AH1438" s="2"/>
      <c r="AI1438" s="2"/>
      <c r="AJ1438" s="2"/>
      <c r="AK1438" s="2"/>
      <c r="AL1438" s="2"/>
      <c r="AM1438" s="2"/>
      <c r="AN1438" s="2">
        <f t="shared" si="303"/>
        <v>0</v>
      </c>
      <c r="AO1438" s="2">
        <f t="shared" si="304"/>
        <v>0</v>
      </c>
      <c r="AP1438" s="2">
        <f>IF(AA1438='User Input'!$C$1,1,0)</f>
        <v>0</v>
      </c>
      <c r="AQ1438" s="2">
        <f t="shared" si="298"/>
        <v>0</v>
      </c>
      <c r="AR1438" s="2">
        <f t="shared" si="299"/>
        <v>0</v>
      </c>
      <c r="AS1438" s="2">
        <f t="shared" si="300"/>
        <v>0</v>
      </c>
      <c r="AT1438" s="2">
        <f t="shared" si="301"/>
        <v>0</v>
      </c>
      <c r="AU1438" s="9">
        <f t="shared" si="302"/>
        <v>0</v>
      </c>
    </row>
    <row r="1439" spans="1:47" s="202" customFormat="1">
      <c r="A1439" s="274"/>
      <c r="B1439" s="274"/>
      <c r="C1439" s="2"/>
      <c r="D1439" s="2"/>
      <c r="E1439" s="2"/>
      <c r="F1439" s="2"/>
      <c r="G1439" s="2"/>
      <c r="H1439" s="2"/>
      <c r="I1439" s="2"/>
      <c r="J1439" s="2"/>
      <c r="K1439" s="2"/>
      <c r="L1439" s="2"/>
      <c r="M1439" s="2"/>
      <c r="N1439" s="2"/>
      <c r="O1439" s="2"/>
      <c r="P1439" s="2"/>
      <c r="X1439" s="2"/>
      <c r="Y1439" s="2"/>
      <c r="Z1439" s="2"/>
      <c r="AA1439" s="2"/>
      <c r="AB1439" s="2"/>
      <c r="AC1439" s="2"/>
      <c r="AD1439" s="2"/>
      <c r="AE1439" s="2"/>
      <c r="AF1439" s="2"/>
      <c r="AG1439" s="2"/>
      <c r="AH1439" s="2"/>
      <c r="AI1439" s="2"/>
      <c r="AJ1439" s="2"/>
      <c r="AK1439" s="2"/>
      <c r="AL1439" s="2"/>
      <c r="AM1439" s="2"/>
      <c r="AN1439" s="2">
        <f t="shared" si="303"/>
        <v>0</v>
      </c>
      <c r="AO1439" s="2">
        <f t="shared" si="304"/>
        <v>0</v>
      </c>
      <c r="AP1439" s="2">
        <f>IF(AA1439='User Input'!$C$1,1,0)</f>
        <v>0</v>
      </c>
      <c r="AQ1439" s="2">
        <f t="shared" si="298"/>
        <v>0</v>
      </c>
      <c r="AR1439" s="2">
        <f t="shared" si="299"/>
        <v>0</v>
      </c>
      <c r="AS1439" s="2">
        <f t="shared" si="300"/>
        <v>0</v>
      </c>
      <c r="AT1439" s="2">
        <f t="shared" si="301"/>
        <v>0</v>
      </c>
      <c r="AU1439" s="9">
        <f t="shared" si="302"/>
        <v>0</v>
      </c>
    </row>
    <row r="1440" spans="1:47" s="202" customFormat="1">
      <c r="A1440" s="274"/>
      <c r="B1440" s="274"/>
      <c r="C1440" s="2"/>
      <c r="D1440" s="2"/>
      <c r="E1440" s="2"/>
      <c r="F1440" s="2"/>
      <c r="G1440" s="2"/>
      <c r="H1440" s="2"/>
      <c r="I1440" s="2"/>
      <c r="J1440" s="2"/>
      <c r="K1440" s="2"/>
      <c r="L1440" s="2"/>
      <c r="M1440" s="2"/>
      <c r="N1440" s="2"/>
      <c r="O1440" s="2"/>
      <c r="P1440" s="2"/>
      <c r="X1440" s="2"/>
      <c r="Y1440" s="2"/>
      <c r="Z1440" s="2"/>
      <c r="AA1440" s="2"/>
      <c r="AB1440" s="2"/>
      <c r="AC1440" s="2"/>
      <c r="AD1440" s="2"/>
      <c r="AE1440" s="2"/>
      <c r="AF1440" s="2"/>
      <c r="AG1440" s="2"/>
      <c r="AH1440" s="2"/>
      <c r="AI1440" s="2"/>
      <c r="AJ1440" s="2"/>
      <c r="AK1440" s="2"/>
      <c r="AL1440" s="2"/>
      <c r="AM1440" s="2"/>
      <c r="AN1440" s="2">
        <f t="shared" si="303"/>
        <v>0</v>
      </c>
      <c r="AO1440" s="2">
        <f t="shared" si="304"/>
        <v>0</v>
      </c>
      <c r="AP1440" s="2">
        <f>IF(AA1440='User Input'!$C$1,1,0)</f>
        <v>0</v>
      </c>
      <c r="AQ1440" s="2">
        <f t="shared" si="298"/>
        <v>0</v>
      </c>
      <c r="AR1440" s="2">
        <f t="shared" si="299"/>
        <v>0</v>
      </c>
      <c r="AS1440" s="2">
        <f t="shared" si="300"/>
        <v>0</v>
      </c>
      <c r="AT1440" s="2">
        <f t="shared" si="301"/>
        <v>0</v>
      </c>
      <c r="AU1440" s="9">
        <f t="shared" si="302"/>
        <v>0</v>
      </c>
    </row>
    <row r="1441" spans="1:47" s="202" customFormat="1">
      <c r="A1441" s="274"/>
      <c r="B1441" s="274"/>
      <c r="C1441" s="2"/>
      <c r="D1441" s="2"/>
      <c r="E1441" s="2"/>
      <c r="F1441" s="2"/>
      <c r="G1441" s="2"/>
      <c r="H1441" s="2"/>
      <c r="I1441" s="2"/>
      <c r="J1441" s="2"/>
      <c r="K1441" s="2"/>
      <c r="L1441" s="2"/>
      <c r="M1441" s="2"/>
      <c r="N1441" s="2"/>
      <c r="O1441" s="2"/>
      <c r="P1441" s="2"/>
      <c r="X1441" s="2"/>
      <c r="Y1441" s="2"/>
      <c r="Z1441" s="2"/>
      <c r="AA1441" s="2"/>
      <c r="AB1441" s="2"/>
      <c r="AC1441" s="2"/>
      <c r="AD1441" s="2"/>
      <c r="AE1441" s="2"/>
      <c r="AF1441" s="2"/>
      <c r="AG1441" s="2"/>
      <c r="AH1441" s="2"/>
      <c r="AI1441" s="2"/>
      <c r="AJ1441" s="2"/>
      <c r="AK1441" s="2"/>
      <c r="AL1441" s="2"/>
      <c r="AM1441" s="2"/>
      <c r="AN1441" s="2">
        <f t="shared" si="303"/>
        <v>0</v>
      </c>
      <c r="AO1441" s="2">
        <f t="shared" si="304"/>
        <v>0</v>
      </c>
      <c r="AP1441" s="2">
        <f>IF(AA1441='User Input'!$C$1,1,0)</f>
        <v>0</v>
      </c>
      <c r="AQ1441" s="2">
        <f t="shared" si="298"/>
        <v>0</v>
      </c>
      <c r="AR1441" s="2">
        <f t="shared" si="299"/>
        <v>0</v>
      </c>
      <c r="AS1441" s="2">
        <f t="shared" si="300"/>
        <v>0</v>
      </c>
      <c r="AT1441" s="2">
        <f t="shared" si="301"/>
        <v>0</v>
      </c>
      <c r="AU1441" s="9">
        <f t="shared" si="302"/>
        <v>0</v>
      </c>
    </row>
    <row r="1442" spans="1:47" s="202" customFormat="1">
      <c r="A1442" s="274"/>
      <c r="B1442" s="274"/>
      <c r="C1442" s="2"/>
      <c r="D1442" s="2"/>
      <c r="E1442" s="2"/>
      <c r="F1442" s="2"/>
      <c r="G1442" s="2"/>
      <c r="H1442" s="2"/>
      <c r="I1442" s="2"/>
      <c r="J1442" s="2"/>
      <c r="K1442" s="2"/>
      <c r="L1442" s="2"/>
      <c r="M1442" s="2"/>
      <c r="N1442" s="2"/>
      <c r="O1442" s="2"/>
      <c r="P1442" s="2"/>
      <c r="X1442" s="2"/>
      <c r="Y1442" s="2"/>
      <c r="Z1442" s="2"/>
      <c r="AA1442" s="2"/>
      <c r="AB1442" s="2"/>
      <c r="AC1442" s="2"/>
      <c r="AD1442" s="2"/>
      <c r="AE1442" s="2"/>
      <c r="AF1442" s="2"/>
      <c r="AG1442" s="2"/>
      <c r="AH1442" s="2"/>
      <c r="AI1442" s="2"/>
      <c r="AJ1442" s="2"/>
      <c r="AK1442" s="2"/>
      <c r="AL1442" s="2"/>
      <c r="AM1442" s="2"/>
      <c r="AN1442" s="2">
        <f t="shared" si="303"/>
        <v>0</v>
      </c>
      <c r="AO1442" s="2">
        <f t="shared" si="304"/>
        <v>0</v>
      </c>
      <c r="AP1442" s="2">
        <f>IF(AA1442='User Input'!$C$1,1,0)</f>
        <v>0</v>
      </c>
      <c r="AQ1442" s="2">
        <f t="shared" si="298"/>
        <v>0</v>
      </c>
      <c r="AR1442" s="2">
        <f t="shared" si="299"/>
        <v>0</v>
      </c>
      <c r="AS1442" s="2">
        <f t="shared" si="300"/>
        <v>0</v>
      </c>
      <c r="AT1442" s="2">
        <f t="shared" si="301"/>
        <v>0</v>
      </c>
      <c r="AU1442" s="9">
        <f t="shared" si="302"/>
        <v>0</v>
      </c>
    </row>
    <row r="1443" spans="1:47" s="202" customFormat="1">
      <c r="A1443" s="274"/>
      <c r="B1443" s="274"/>
      <c r="C1443" s="2"/>
      <c r="D1443" s="2"/>
      <c r="E1443" s="2"/>
      <c r="F1443" s="2"/>
      <c r="G1443" s="2"/>
      <c r="H1443" s="2"/>
      <c r="I1443" s="2"/>
      <c r="J1443" s="2"/>
      <c r="K1443" s="2"/>
      <c r="L1443" s="2"/>
      <c r="M1443" s="2"/>
      <c r="N1443" s="2"/>
      <c r="O1443" s="2"/>
      <c r="P1443" s="2"/>
      <c r="X1443" s="2"/>
      <c r="Y1443" s="2"/>
      <c r="Z1443" s="2"/>
      <c r="AA1443" s="2"/>
      <c r="AB1443" s="2"/>
      <c r="AC1443" s="2"/>
      <c r="AD1443" s="2"/>
      <c r="AE1443" s="2"/>
      <c r="AF1443" s="2"/>
      <c r="AG1443" s="2"/>
      <c r="AH1443" s="2"/>
      <c r="AI1443" s="2"/>
      <c r="AJ1443" s="2"/>
      <c r="AK1443" s="2"/>
      <c r="AL1443" s="2"/>
      <c r="AM1443" s="2"/>
      <c r="AN1443" s="2">
        <f t="shared" si="303"/>
        <v>0</v>
      </c>
      <c r="AO1443" s="2">
        <f t="shared" si="304"/>
        <v>0</v>
      </c>
      <c r="AP1443" s="2">
        <f>IF(AA1443='User Input'!$C$1,1,0)</f>
        <v>0</v>
      </c>
      <c r="AQ1443" s="2">
        <f t="shared" si="298"/>
        <v>0</v>
      </c>
      <c r="AR1443" s="2">
        <f t="shared" si="299"/>
        <v>0</v>
      </c>
      <c r="AS1443" s="2">
        <f t="shared" si="300"/>
        <v>0</v>
      </c>
      <c r="AT1443" s="2">
        <f t="shared" si="301"/>
        <v>0</v>
      </c>
      <c r="AU1443" s="9">
        <f t="shared" si="302"/>
        <v>0</v>
      </c>
    </row>
    <row r="1444" spans="1:47" s="202" customFormat="1">
      <c r="A1444" s="274"/>
      <c r="B1444" s="274"/>
      <c r="C1444" s="2"/>
      <c r="D1444" s="2"/>
      <c r="E1444" s="2"/>
      <c r="F1444" s="2"/>
      <c r="G1444" s="2"/>
      <c r="H1444" s="2"/>
      <c r="I1444" s="2"/>
      <c r="J1444" s="2"/>
      <c r="K1444" s="2"/>
      <c r="L1444" s="2"/>
      <c r="M1444" s="2"/>
      <c r="N1444" s="2"/>
      <c r="O1444" s="2"/>
      <c r="P1444" s="2"/>
      <c r="X1444" s="2"/>
      <c r="Y1444" s="2"/>
      <c r="Z1444" s="2"/>
      <c r="AA1444" s="2"/>
      <c r="AB1444" s="2"/>
      <c r="AC1444" s="2"/>
      <c r="AD1444" s="2"/>
      <c r="AE1444" s="2"/>
      <c r="AF1444" s="2"/>
      <c r="AG1444" s="2"/>
      <c r="AH1444" s="2"/>
      <c r="AI1444" s="2"/>
      <c r="AJ1444" s="2"/>
      <c r="AK1444" s="2"/>
      <c r="AL1444" s="2"/>
      <c r="AM1444" s="2"/>
      <c r="AN1444" s="2">
        <f t="shared" si="303"/>
        <v>0</v>
      </c>
      <c r="AO1444" s="2">
        <f t="shared" si="304"/>
        <v>0</v>
      </c>
      <c r="AP1444" s="2">
        <f>IF(AA1444='User Input'!$C$1,1,0)</f>
        <v>0</v>
      </c>
      <c r="AQ1444" s="2">
        <f t="shared" ref="AQ1444:AQ1507" si="305">AP1444+AQ1443</f>
        <v>0</v>
      </c>
      <c r="AR1444" s="2">
        <f t="shared" ref="AR1444:AR1507" si="306">IF(AQ1444=AQ1443,0,AQ1444)</f>
        <v>0</v>
      </c>
      <c r="AS1444" s="2">
        <f t="shared" ref="AS1444:AS1507" si="307">Z1444</f>
        <v>0</v>
      </c>
      <c r="AT1444" s="2">
        <f t="shared" ref="AT1444:AT1507" si="308">AB1444</f>
        <v>0</v>
      </c>
      <c r="AU1444" s="9">
        <f t="shared" ref="AU1444:AU1507" si="309">AG1444</f>
        <v>0</v>
      </c>
    </row>
    <row r="1445" spans="1:47" s="202" customFormat="1">
      <c r="A1445" s="274"/>
      <c r="B1445" s="274"/>
      <c r="C1445" s="2"/>
      <c r="D1445" s="2"/>
      <c r="E1445" s="2"/>
      <c r="F1445" s="2"/>
      <c r="G1445" s="2"/>
      <c r="H1445" s="2"/>
      <c r="I1445" s="2"/>
      <c r="J1445" s="2"/>
      <c r="K1445" s="2"/>
      <c r="L1445" s="2"/>
      <c r="M1445" s="2"/>
      <c r="N1445" s="2"/>
      <c r="O1445" s="2"/>
      <c r="P1445" s="2"/>
      <c r="X1445" s="2"/>
      <c r="Y1445" s="2"/>
      <c r="Z1445" s="2"/>
      <c r="AA1445" s="2"/>
      <c r="AB1445" s="2"/>
      <c r="AC1445" s="2"/>
      <c r="AD1445" s="2"/>
      <c r="AE1445" s="2"/>
      <c r="AF1445" s="2"/>
      <c r="AG1445" s="2"/>
      <c r="AH1445" s="2"/>
      <c r="AI1445" s="2"/>
      <c r="AJ1445" s="2"/>
      <c r="AK1445" s="2"/>
      <c r="AL1445" s="2"/>
      <c r="AM1445" s="2"/>
      <c r="AN1445" s="2">
        <f t="shared" si="303"/>
        <v>0</v>
      </c>
      <c r="AO1445" s="2">
        <f t="shared" si="304"/>
        <v>0</v>
      </c>
      <c r="AP1445" s="2">
        <f>IF(AA1445='User Input'!$C$1,1,0)</f>
        <v>0</v>
      </c>
      <c r="AQ1445" s="2">
        <f t="shared" si="305"/>
        <v>0</v>
      </c>
      <c r="AR1445" s="2">
        <f t="shared" si="306"/>
        <v>0</v>
      </c>
      <c r="AS1445" s="2">
        <f t="shared" si="307"/>
        <v>0</v>
      </c>
      <c r="AT1445" s="2">
        <f t="shared" si="308"/>
        <v>0</v>
      </c>
      <c r="AU1445" s="9">
        <f t="shared" si="309"/>
        <v>0</v>
      </c>
    </row>
    <row r="1446" spans="1:47" s="202" customFormat="1">
      <c r="A1446" s="274"/>
      <c r="B1446" s="274"/>
      <c r="C1446" s="2"/>
      <c r="D1446" s="2"/>
      <c r="E1446" s="2"/>
      <c r="F1446" s="2"/>
      <c r="G1446" s="2"/>
      <c r="H1446" s="2"/>
      <c r="I1446" s="2"/>
      <c r="J1446" s="2"/>
      <c r="K1446" s="2"/>
      <c r="L1446" s="2"/>
      <c r="M1446" s="2"/>
      <c r="N1446" s="2"/>
      <c r="O1446" s="2"/>
      <c r="P1446" s="2"/>
      <c r="X1446" s="2"/>
      <c r="Y1446" s="2"/>
      <c r="Z1446" s="2"/>
      <c r="AA1446" s="2"/>
      <c r="AB1446" s="2"/>
      <c r="AC1446" s="2"/>
      <c r="AD1446" s="2"/>
      <c r="AE1446" s="2"/>
      <c r="AF1446" s="2"/>
      <c r="AG1446" s="2"/>
      <c r="AH1446" s="2"/>
      <c r="AI1446" s="2"/>
      <c r="AJ1446" s="2"/>
      <c r="AK1446" s="2"/>
      <c r="AL1446" s="2"/>
      <c r="AM1446" s="2"/>
      <c r="AN1446" s="2">
        <f t="shared" si="303"/>
        <v>0</v>
      </c>
      <c r="AO1446" s="2">
        <f t="shared" si="304"/>
        <v>0</v>
      </c>
      <c r="AP1446" s="2">
        <f>IF(AA1446='User Input'!$C$1,1,0)</f>
        <v>0</v>
      </c>
      <c r="AQ1446" s="2">
        <f t="shared" si="305"/>
        <v>0</v>
      </c>
      <c r="AR1446" s="2">
        <f t="shared" si="306"/>
        <v>0</v>
      </c>
      <c r="AS1446" s="2">
        <f t="shared" si="307"/>
        <v>0</v>
      </c>
      <c r="AT1446" s="2">
        <f t="shared" si="308"/>
        <v>0</v>
      </c>
      <c r="AU1446" s="9">
        <f t="shared" si="309"/>
        <v>0</v>
      </c>
    </row>
    <row r="1447" spans="1:47" s="202" customFormat="1">
      <c r="A1447" s="274"/>
      <c r="B1447" s="274"/>
      <c r="C1447" s="2"/>
      <c r="D1447" s="2"/>
      <c r="E1447" s="2"/>
      <c r="F1447" s="2"/>
      <c r="G1447" s="2"/>
      <c r="H1447" s="2"/>
      <c r="I1447" s="2"/>
      <c r="J1447" s="2"/>
      <c r="K1447" s="2"/>
      <c r="L1447" s="2"/>
      <c r="M1447" s="2"/>
      <c r="N1447" s="2"/>
      <c r="O1447" s="2"/>
      <c r="P1447" s="2"/>
      <c r="X1447" s="2"/>
      <c r="Y1447" s="2"/>
      <c r="Z1447" s="2"/>
      <c r="AA1447" s="2"/>
      <c r="AB1447" s="2"/>
      <c r="AC1447" s="2"/>
      <c r="AD1447" s="2"/>
      <c r="AE1447" s="2"/>
      <c r="AF1447" s="2"/>
      <c r="AG1447" s="2"/>
      <c r="AH1447" s="2"/>
      <c r="AI1447" s="2"/>
      <c r="AJ1447" s="2"/>
      <c r="AK1447" s="2"/>
      <c r="AL1447" s="2"/>
      <c r="AM1447" s="2"/>
      <c r="AN1447" s="2">
        <f t="shared" si="303"/>
        <v>0</v>
      </c>
      <c r="AO1447" s="2">
        <f t="shared" si="304"/>
        <v>0</v>
      </c>
      <c r="AP1447" s="2">
        <f>IF(AA1447='User Input'!$C$1,1,0)</f>
        <v>0</v>
      </c>
      <c r="AQ1447" s="2">
        <f t="shared" si="305"/>
        <v>0</v>
      </c>
      <c r="AR1447" s="2">
        <f t="shared" si="306"/>
        <v>0</v>
      </c>
      <c r="AS1447" s="2">
        <f t="shared" si="307"/>
        <v>0</v>
      </c>
      <c r="AT1447" s="2">
        <f t="shared" si="308"/>
        <v>0</v>
      </c>
      <c r="AU1447" s="9">
        <f t="shared" si="309"/>
        <v>0</v>
      </c>
    </row>
    <row r="1448" spans="1:47" s="202" customFormat="1">
      <c r="A1448" s="274"/>
      <c r="B1448" s="274"/>
      <c r="C1448" s="2"/>
      <c r="D1448" s="2"/>
      <c r="E1448" s="2"/>
      <c r="F1448" s="2"/>
      <c r="G1448" s="2"/>
      <c r="H1448" s="2"/>
      <c r="I1448" s="2"/>
      <c r="J1448" s="2"/>
      <c r="K1448" s="2"/>
      <c r="L1448" s="2"/>
      <c r="M1448" s="2"/>
      <c r="N1448" s="2"/>
      <c r="O1448" s="2"/>
      <c r="P1448" s="2"/>
      <c r="X1448" s="2"/>
      <c r="Y1448" s="2"/>
      <c r="Z1448" s="2"/>
      <c r="AA1448" s="2"/>
      <c r="AB1448" s="2"/>
      <c r="AC1448" s="2"/>
      <c r="AD1448" s="2"/>
      <c r="AE1448" s="2"/>
      <c r="AF1448" s="2"/>
      <c r="AG1448" s="2"/>
      <c r="AH1448" s="2"/>
      <c r="AI1448" s="2"/>
      <c r="AJ1448" s="2"/>
      <c r="AK1448" s="2"/>
      <c r="AL1448" s="2"/>
      <c r="AM1448" s="2"/>
      <c r="AN1448" s="2">
        <f t="shared" si="303"/>
        <v>0</v>
      </c>
      <c r="AO1448" s="2">
        <f t="shared" si="304"/>
        <v>0</v>
      </c>
      <c r="AP1448" s="2">
        <f>IF(AA1448='User Input'!$C$1,1,0)</f>
        <v>0</v>
      </c>
      <c r="AQ1448" s="2">
        <f t="shared" si="305"/>
        <v>0</v>
      </c>
      <c r="AR1448" s="2">
        <f t="shared" si="306"/>
        <v>0</v>
      </c>
      <c r="AS1448" s="2">
        <f t="shared" si="307"/>
        <v>0</v>
      </c>
      <c r="AT1448" s="2">
        <f t="shared" si="308"/>
        <v>0</v>
      </c>
      <c r="AU1448" s="9">
        <f t="shared" si="309"/>
        <v>0</v>
      </c>
    </row>
    <row r="1449" spans="1:47" s="202" customFormat="1">
      <c r="A1449" s="274"/>
      <c r="B1449" s="274"/>
      <c r="C1449" s="2"/>
      <c r="D1449" s="2"/>
      <c r="E1449" s="2"/>
      <c r="F1449" s="2"/>
      <c r="G1449" s="2"/>
      <c r="H1449" s="2"/>
      <c r="I1449" s="2"/>
      <c r="J1449" s="2"/>
      <c r="K1449" s="2"/>
      <c r="L1449" s="2"/>
      <c r="M1449" s="2"/>
      <c r="N1449" s="2"/>
      <c r="O1449" s="2"/>
      <c r="P1449" s="2"/>
      <c r="X1449" s="2"/>
      <c r="Y1449" s="2"/>
      <c r="Z1449" s="2"/>
      <c r="AA1449" s="2"/>
      <c r="AB1449" s="2"/>
      <c r="AC1449" s="2"/>
      <c r="AD1449" s="2"/>
      <c r="AE1449" s="2"/>
      <c r="AF1449" s="2"/>
      <c r="AG1449" s="2"/>
      <c r="AH1449" s="2"/>
      <c r="AI1449" s="2"/>
      <c r="AJ1449" s="2"/>
      <c r="AK1449" s="2"/>
      <c r="AL1449" s="2"/>
      <c r="AM1449" s="2"/>
      <c r="AN1449" s="2">
        <f t="shared" si="303"/>
        <v>0</v>
      </c>
      <c r="AO1449" s="2">
        <f t="shared" si="304"/>
        <v>0</v>
      </c>
      <c r="AP1449" s="2">
        <f>IF(AA1449='User Input'!$C$1,1,0)</f>
        <v>0</v>
      </c>
      <c r="AQ1449" s="2">
        <f t="shared" si="305"/>
        <v>0</v>
      </c>
      <c r="AR1449" s="2">
        <f t="shared" si="306"/>
        <v>0</v>
      </c>
      <c r="AS1449" s="2">
        <f t="shared" si="307"/>
        <v>0</v>
      </c>
      <c r="AT1449" s="2">
        <f t="shared" si="308"/>
        <v>0</v>
      </c>
      <c r="AU1449" s="9">
        <f t="shared" si="309"/>
        <v>0</v>
      </c>
    </row>
    <row r="1450" spans="1:47" s="202" customFormat="1">
      <c r="A1450" s="274"/>
      <c r="B1450" s="274"/>
      <c r="C1450" s="2"/>
      <c r="D1450" s="2"/>
      <c r="E1450" s="2"/>
      <c r="F1450" s="2"/>
      <c r="G1450" s="2"/>
      <c r="H1450" s="2"/>
      <c r="I1450" s="2"/>
      <c r="J1450" s="2"/>
      <c r="K1450" s="2"/>
      <c r="L1450" s="2"/>
      <c r="M1450" s="2"/>
      <c r="N1450" s="2"/>
      <c r="O1450" s="2"/>
      <c r="P1450" s="2"/>
      <c r="X1450" s="2"/>
      <c r="Y1450" s="2"/>
      <c r="Z1450" s="2"/>
      <c r="AA1450" s="2"/>
      <c r="AB1450" s="2"/>
      <c r="AC1450" s="2"/>
      <c r="AD1450" s="2"/>
      <c r="AE1450" s="2"/>
      <c r="AF1450" s="2"/>
      <c r="AG1450" s="2"/>
      <c r="AH1450" s="2"/>
      <c r="AI1450" s="2"/>
      <c r="AJ1450" s="2"/>
      <c r="AK1450" s="2"/>
      <c r="AL1450" s="2"/>
      <c r="AM1450" s="2"/>
      <c r="AN1450" s="2">
        <f t="shared" si="303"/>
        <v>0</v>
      </c>
      <c r="AO1450" s="2">
        <f t="shared" si="304"/>
        <v>0</v>
      </c>
      <c r="AP1450" s="2">
        <f>IF(AA1450='User Input'!$C$1,1,0)</f>
        <v>0</v>
      </c>
      <c r="AQ1450" s="2">
        <f t="shared" si="305"/>
        <v>0</v>
      </c>
      <c r="AR1450" s="2">
        <f t="shared" si="306"/>
        <v>0</v>
      </c>
      <c r="AS1450" s="2">
        <f t="shared" si="307"/>
        <v>0</v>
      </c>
      <c r="AT1450" s="2">
        <f t="shared" si="308"/>
        <v>0</v>
      </c>
      <c r="AU1450" s="9">
        <f t="shared" si="309"/>
        <v>0</v>
      </c>
    </row>
    <row r="1451" spans="1:47" s="202" customFormat="1">
      <c r="A1451" s="274"/>
      <c r="B1451" s="274"/>
      <c r="C1451" s="2"/>
      <c r="D1451" s="2"/>
      <c r="E1451" s="2"/>
      <c r="F1451" s="2"/>
      <c r="G1451" s="2"/>
      <c r="H1451" s="2"/>
      <c r="I1451" s="2"/>
      <c r="J1451" s="2"/>
      <c r="K1451" s="2"/>
      <c r="L1451" s="2"/>
      <c r="M1451" s="2"/>
      <c r="N1451" s="2"/>
      <c r="O1451" s="2"/>
      <c r="P1451" s="2"/>
      <c r="X1451" s="2"/>
      <c r="Y1451" s="2"/>
      <c r="Z1451" s="2"/>
      <c r="AA1451" s="2"/>
      <c r="AB1451" s="2"/>
      <c r="AC1451" s="2"/>
      <c r="AD1451" s="2"/>
      <c r="AE1451" s="2"/>
      <c r="AF1451" s="2"/>
      <c r="AG1451" s="2"/>
      <c r="AH1451" s="2"/>
      <c r="AI1451" s="2"/>
      <c r="AJ1451" s="2"/>
      <c r="AK1451" s="2"/>
      <c r="AL1451" s="2"/>
      <c r="AM1451" s="2"/>
      <c r="AN1451" s="2">
        <f t="shared" si="303"/>
        <v>0</v>
      </c>
      <c r="AO1451" s="2">
        <f t="shared" si="304"/>
        <v>0</v>
      </c>
      <c r="AP1451" s="2">
        <f>IF(AA1451='User Input'!$C$1,1,0)</f>
        <v>0</v>
      </c>
      <c r="AQ1451" s="2">
        <f t="shared" si="305"/>
        <v>0</v>
      </c>
      <c r="AR1451" s="2">
        <f t="shared" si="306"/>
        <v>0</v>
      </c>
      <c r="AS1451" s="2">
        <f t="shared" si="307"/>
        <v>0</v>
      </c>
      <c r="AT1451" s="2">
        <f t="shared" si="308"/>
        <v>0</v>
      </c>
      <c r="AU1451" s="9">
        <f t="shared" si="309"/>
        <v>0</v>
      </c>
    </row>
    <row r="1452" spans="1:47" s="202" customFormat="1">
      <c r="A1452" s="274"/>
      <c r="B1452" s="274"/>
      <c r="C1452" s="2"/>
      <c r="D1452" s="2"/>
      <c r="E1452" s="2"/>
      <c r="F1452" s="2"/>
      <c r="G1452" s="2"/>
      <c r="H1452" s="2"/>
      <c r="I1452" s="2"/>
      <c r="J1452" s="2"/>
      <c r="K1452" s="2"/>
      <c r="L1452" s="2"/>
      <c r="M1452" s="2"/>
      <c r="N1452" s="2"/>
      <c r="O1452" s="2"/>
      <c r="P1452" s="2"/>
      <c r="X1452" s="2"/>
      <c r="Y1452" s="2"/>
      <c r="Z1452" s="2"/>
      <c r="AA1452" s="2"/>
      <c r="AB1452" s="2"/>
      <c r="AC1452" s="2"/>
      <c r="AD1452" s="2"/>
      <c r="AE1452" s="2"/>
      <c r="AF1452" s="2"/>
      <c r="AG1452" s="2"/>
      <c r="AH1452" s="2"/>
      <c r="AI1452" s="2"/>
      <c r="AJ1452" s="2"/>
      <c r="AK1452" s="2"/>
      <c r="AL1452" s="2"/>
      <c r="AM1452" s="2"/>
      <c r="AN1452" s="2">
        <f t="shared" si="303"/>
        <v>0</v>
      </c>
      <c r="AO1452" s="2">
        <f t="shared" si="304"/>
        <v>0</v>
      </c>
      <c r="AP1452" s="2">
        <f>IF(AA1452='User Input'!$C$1,1,0)</f>
        <v>0</v>
      </c>
      <c r="AQ1452" s="2">
        <f t="shared" si="305"/>
        <v>0</v>
      </c>
      <c r="AR1452" s="2">
        <f t="shared" si="306"/>
        <v>0</v>
      </c>
      <c r="AS1452" s="2">
        <f t="shared" si="307"/>
        <v>0</v>
      </c>
      <c r="AT1452" s="2">
        <f t="shared" si="308"/>
        <v>0</v>
      </c>
      <c r="AU1452" s="9">
        <f t="shared" si="309"/>
        <v>0</v>
      </c>
    </row>
    <row r="1453" spans="1:47" s="202" customFormat="1">
      <c r="A1453" s="274"/>
      <c r="B1453" s="274"/>
      <c r="C1453" s="2"/>
      <c r="D1453" s="2"/>
      <c r="E1453" s="2"/>
      <c r="F1453" s="2"/>
      <c r="G1453" s="2"/>
      <c r="H1453" s="2"/>
      <c r="I1453" s="2"/>
      <c r="J1453" s="2"/>
      <c r="K1453" s="2"/>
      <c r="L1453" s="2"/>
      <c r="M1453" s="2"/>
      <c r="N1453" s="2"/>
      <c r="O1453" s="2"/>
      <c r="P1453" s="2"/>
      <c r="X1453" s="2"/>
      <c r="Y1453" s="2"/>
      <c r="Z1453" s="2"/>
      <c r="AA1453" s="2"/>
      <c r="AB1453" s="2"/>
      <c r="AC1453" s="2"/>
      <c r="AD1453" s="2"/>
      <c r="AE1453" s="2"/>
      <c r="AF1453" s="2"/>
      <c r="AG1453" s="2"/>
      <c r="AH1453" s="2"/>
      <c r="AI1453" s="2"/>
      <c r="AJ1453" s="2"/>
      <c r="AK1453" s="2"/>
      <c r="AL1453" s="2"/>
      <c r="AM1453" s="2"/>
      <c r="AN1453" s="2">
        <f t="shared" si="303"/>
        <v>0</v>
      </c>
      <c r="AO1453" s="2">
        <f t="shared" si="304"/>
        <v>0</v>
      </c>
      <c r="AP1453" s="2">
        <f>IF(AA1453='User Input'!$C$1,1,0)</f>
        <v>0</v>
      </c>
      <c r="AQ1453" s="2">
        <f t="shared" si="305"/>
        <v>0</v>
      </c>
      <c r="AR1453" s="2">
        <f t="shared" si="306"/>
        <v>0</v>
      </c>
      <c r="AS1453" s="2">
        <f t="shared" si="307"/>
        <v>0</v>
      </c>
      <c r="AT1453" s="2">
        <f t="shared" si="308"/>
        <v>0</v>
      </c>
      <c r="AU1453" s="9">
        <f t="shared" si="309"/>
        <v>0</v>
      </c>
    </row>
    <row r="1454" spans="1:47" s="202" customFormat="1">
      <c r="A1454" s="274"/>
      <c r="B1454" s="274"/>
      <c r="C1454" s="2"/>
      <c r="D1454" s="2"/>
      <c r="E1454" s="2"/>
      <c r="F1454" s="2"/>
      <c r="G1454" s="2"/>
      <c r="H1454" s="2"/>
      <c r="I1454" s="2"/>
      <c r="J1454" s="2"/>
      <c r="K1454" s="2"/>
      <c r="L1454" s="2"/>
      <c r="M1454" s="2"/>
      <c r="N1454" s="2"/>
      <c r="O1454" s="2"/>
      <c r="P1454" s="2"/>
      <c r="X1454" s="2"/>
      <c r="Y1454" s="2"/>
      <c r="Z1454" s="2"/>
      <c r="AA1454" s="2"/>
      <c r="AB1454" s="2"/>
      <c r="AC1454" s="2"/>
      <c r="AD1454" s="2"/>
      <c r="AE1454" s="2"/>
      <c r="AF1454" s="2"/>
      <c r="AG1454" s="2"/>
      <c r="AH1454" s="2"/>
      <c r="AI1454" s="2"/>
      <c r="AJ1454" s="2"/>
      <c r="AK1454" s="2"/>
      <c r="AL1454" s="2"/>
      <c r="AM1454" s="2"/>
      <c r="AN1454" s="2">
        <f t="shared" si="303"/>
        <v>0</v>
      </c>
      <c r="AO1454" s="2">
        <f t="shared" si="304"/>
        <v>0</v>
      </c>
      <c r="AP1454" s="2">
        <f>IF(AA1454='User Input'!$C$1,1,0)</f>
        <v>0</v>
      </c>
      <c r="AQ1454" s="2">
        <f t="shared" si="305"/>
        <v>0</v>
      </c>
      <c r="AR1454" s="2">
        <f t="shared" si="306"/>
        <v>0</v>
      </c>
      <c r="AS1454" s="2">
        <f t="shared" si="307"/>
        <v>0</v>
      </c>
      <c r="AT1454" s="2">
        <f t="shared" si="308"/>
        <v>0</v>
      </c>
      <c r="AU1454" s="9">
        <f t="shared" si="309"/>
        <v>0</v>
      </c>
    </row>
    <row r="1455" spans="1:47" s="202" customFormat="1">
      <c r="A1455" s="274"/>
      <c r="B1455" s="274"/>
      <c r="C1455" s="2"/>
      <c r="D1455" s="2"/>
      <c r="E1455" s="2"/>
      <c r="F1455" s="2"/>
      <c r="G1455" s="2"/>
      <c r="H1455" s="2"/>
      <c r="I1455" s="2"/>
      <c r="J1455" s="2"/>
      <c r="K1455" s="2"/>
      <c r="L1455" s="2"/>
      <c r="M1455" s="2"/>
      <c r="N1455" s="2"/>
      <c r="O1455" s="2"/>
      <c r="P1455" s="2"/>
      <c r="X1455" s="2"/>
      <c r="Y1455" s="2"/>
      <c r="Z1455" s="2"/>
      <c r="AA1455" s="2"/>
      <c r="AB1455" s="2"/>
      <c r="AC1455" s="2"/>
      <c r="AD1455" s="2"/>
      <c r="AE1455" s="2"/>
      <c r="AF1455" s="2"/>
      <c r="AG1455" s="2"/>
      <c r="AH1455" s="2"/>
      <c r="AI1455" s="2"/>
      <c r="AJ1455" s="2"/>
      <c r="AK1455" s="2"/>
      <c r="AL1455" s="2"/>
      <c r="AM1455" s="2"/>
      <c r="AN1455" s="2">
        <f t="shared" si="303"/>
        <v>0</v>
      </c>
      <c r="AO1455" s="2">
        <f t="shared" si="304"/>
        <v>0</v>
      </c>
      <c r="AP1455" s="2">
        <f>IF(AA1455='User Input'!$C$1,1,0)</f>
        <v>0</v>
      </c>
      <c r="AQ1455" s="2">
        <f t="shared" si="305"/>
        <v>0</v>
      </c>
      <c r="AR1455" s="2">
        <f t="shared" si="306"/>
        <v>0</v>
      </c>
      <c r="AS1455" s="2">
        <f t="shared" si="307"/>
        <v>0</v>
      </c>
      <c r="AT1455" s="2">
        <f t="shared" si="308"/>
        <v>0</v>
      </c>
      <c r="AU1455" s="9">
        <f t="shared" si="309"/>
        <v>0</v>
      </c>
    </row>
    <row r="1456" spans="1:47" s="202" customFormat="1">
      <c r="A1456" s="274"/>
      <c r="B1456" s="274"/>
      <c r="C1456" s="2"/>
      <c r="D1456" s="2"/>
      <c r="E1456" s="2"/>
      <c r="F1456" s="2"/>
      <c r="G1456" s="2"/>
      <c r="H1456" s="2"/>
      <c r="I1456" s="2"/>
      <c r="J1456" s="2"/>
      <c r="K1456" s="2"/>
      <c r="L1456" s="2"/>
      <c r="M1456" s="2"/>
      <c r="N1456" s="2"/>
      <c r="O1456" s="2"/>
      <c r="P1456" s="2"/>
      <c r="X1456" s="2"/>
      <c r="Y1456" s="2"/>
      <c r="Z1456" s="2"/>
      <c r="AA1456" s="2"/>
      <c r="AB1456" s="2"/>
      <c r="AC1456" s="2"/>
      <c r="AD1456" s="2"/>
      <c r="AE1456" s="2"/>
      <c r="AF1456" s="2"/>
      <c r="AG1456" s="2"/>
      <c r="AH1456" s="2"/>
      <c r="AI1456" s="2"/>
      <c r="AJ1456" s="2"/>
      <c r="AK1456" s="2"/>
      <c r="AL1456" s="2"/>
      <c r="AM1456" s="2"/>
      <c r="AN1456" s="2">
        <f t="shared" si="303"/>
        <v>0</v>
      </c>
      <c r="AO1456" s="2">
        <f t="shared" si="304"/>
        <v>0</v>
      </c>
      <c r="AP1456" s="2">
        <f>IF(AA1456='User Input'!$C$1,1,0)</f>
        <v>0</v>
      </c>
      <c r="AQ1456" s="2">
        <f t="shared" si="305"/>
        <v>0</v>
      </c>
      <c r="AR1456" s="2">
        <f t="shared" si="306"/>
        <v>0</v>
      </c>
      <c r="AS1456" s="2">
        <f t="shared" si="307"/>
        <v>0</v>
      </c>
      <c r="AT1456" s="2">
        <f t="shared" si="308"/>
        <v>0</v>
      </c>
      <c r="AU1456" s="9">
        <f t="shared" si="309"/>
        <v>0</v>
      </c>
    </row>
    <row r="1457" spans="1:47" s="202" customFormat="1">
      <c r="A1457" s="274"/>
      <c r="B1457" s="274"/>
      <c r="C1457" s="2"/>
      <c r="D1457" s="2"/>
      <c r="E1457" s="2"/>
      <c r="F1457" s="2"/>
      <c r="G1457" s="2"/>
      <c r="H1457" s="2"/>
      <c r="I1457" s="2"/>
      <c r="J1457" s="2"/>
      <c r="K1457" s="2"/>
      <c r="L1457" s="2"/>
      <c r="M1457" s="2"/>
      <c r="N1457" s="2"/>
      <c r="O1457" s="2"/>
      <c r="P1457" s="2"/>
      <c r="X1457" s="2"/>
      <c r="Y1457" s="2"/>
      <c r="Z1457" s="2"/>
      <c r="AA1457" s="2"/>
      <c r="AB1457" s="2"/>
      <c r="AC1457" s="2"/>
      <c r="AD1457" s="2"/>
      <c r="AE1457" s="2"/>
      <c r="AF1457" s="2"/>
      <c r="AG1457" s="2"/>
      <c r="AH1457" s="2"/>
      <c r="AI1457" s="2"/>
      <c r="AJ1457" s="2"/>
      <c r="AK1457" s="2"/>
      <c r="AL1457" s="2"/>
      <c r="AM1457" s="2"/>
      <c r="AN1457" s="2">
        <f t="shared" si="303"/>
        <v>0</v>
      </c>
      <c r="AO1457" s="2">
        <f t="shared" si="304"/>
        <v>0</v>
      </c>
      <c r="AP1457" s="2">
        <f>IF(AA1457='User Input'!$C$1,1,0)</f>
        <v>0</v>
      </c>
      <c r="AQ1457" s="2">
        <f t="shared" si="305"/>
        <v>0</v>
      </c>
      <c r="AR1457" s="2">
        <f t="shared" si="306"/>
        <v>0</v>
      </c>
      <c r="AS1457" s="2">
        <f t="shared" si="307"/>
        <v>0</v>
      </c>
      <c r="AT1457" s="2">
        <f t="shared" si="308"/>
        <v>0</v>
      </c>
      <c r="AU1457" s="9">
        <f t="shared" si="309"/>
        <v>0</v>
      </c>
    </row>
    <row r="1458" spans="1:47" s="202" customFormat="1">
      <c r="A1458" s="274"/>
      <c r="B1458" s="274"/>
      <c r="C1458" s="2"/>
      <c r="D1458" s="2"/>
      <c r="E1458" s="2"/>
      <c r="F1458" s="2"/>
      <c r="G1458" s="2"/>
      <c r="H1458" s="2"/>
      <c r="I1458" s="2"/>
      <c r="J1458" s="2"/>
      <c r="K1458" s="2"/>
      <c r="L1458" s="2"/>
      <c r="M1458" s="2"/>
      <c r="N1458" s="2"/>
      <c r="O1458" s="2"/>
      <c r="P1458" s="2"/>
      <c r="X1458" s="2"/>
      <c r="Y1458" s="2"/>
      <c r="Z1458" s="2"/>
      <c r="AA1458" s="2"/>
      <c r="AB1458" s="2"/>
      <c r="AC1458" s="2"/>
      <c r="AD1458" s="2"/>
      <c r="AE1458" s="2"/>
      <c r="AF1458" s="2"/>
      <c r="AG1458" s="2"/>
      <c r="AH1458" s="2"/>
      <c r="AI1458" s="2"/>
      <c r="AJ1458" s="2"/>
      <c r="AK1458" s="2"/>
      <c r="AL1458" s="2"/>
      <c r="AM1458" s="2"/>
      <c r="AN1458" s="2">
        <f t="shared" si="303"/>
        <v>0</v>
      </c>
      <c r="AO1458" s="2">
        <f t="shared" si="304"/>
        <v>0</v>
      </c>
      <c r="AP1458" s="2">
        <f>IF(AA1458='User Input'!$C$1,1,0)</f>
        <v>0</v>
      </c>
      <c r="AQ1458" s="2">
        <f t="shared" si="305"/>
        <v>0</v>
      </c>
      <c r="AR1458" s="2">
        <f t="shared" si="306"/>
        <v>0</v>
      </c>
      <c r="AS1458" s="2">
        <f t="shared" si="307"/>
        <v>0</v>
      </c>
      <c r="AT1458" s="2">
        <f t="shared" si="308"/>
        <v>0</v>
      </c>
      <c r="AU1458" s="9">
        <f t="shared" si="309"/>
        <v>0</v>
      </c>
    </row>
    <row r="1459" spans="1:47" s="202" customFormat="1">
      <c r="A1459" s="274"/>
      <c r="B1459" s="274"/>
      <c r="C1459" s="2"/>
      <c r="D1459" s="2"/>
      <c r="E1459" s="2"/>
      <c r="F1459" s="2"/>
      <c r="G1459" s="2"/>
      <c r="H1459" s="2"/>
      <c r="I1459" s="2"/>
      <c r="J1459" s="2"/>
      <c r="K1459" s="2"/>
      <c r="L1459" s="2"/>
      <c r="M1459" s="2"/>
      <c r="N1459" s="2"/>
      <c r="O1459" s="2"/>
      <c r="P1459" s="2"/>
      <c r="X1459" s="2"/>
      <c r="Y1459" s="2"/>
      <c r="Z1459" s="2"/>
      <c r="AA1459" s="2"/>
      <c r="AB1459" s="2"/>
      <c r="AC1459" s="2"/>
      <c r="AD1459" s="2"/>
      <c r="AE1459" s="2"/>
      <c r="AF1459" s="2"/>
      <c r="AG1459" s="2"/>
      <c r="AH1459" s="2"/>
      <c r="AI1459" s="2"/>
      <c r="AJ1459" s="2"/>
      <c r="AK1459" s="2"/>
      <c r="AL1459" s="2"/>
      <c r="AM1459" s="2"/>
      <c r="AN1459" s="2">
        <f t="shared" si="303"/>
        <v>0</v>
      </c>
      <c r="AO1459" s="2">
        <f t="shared" si="304"/>
        <v>0</v>
      </c>
      <c r="AP1459" s="2">
        <f>IF(AA1459='User Input'!$C$1,1,0)</f>
        <v>0</v>
      </c>
      <c r="AQ1459" s="2">
        <f t="shared" si="305"/>
        <v>0</v>
      </c>
      <c r="AR1459" s="2">
        <f t="shared" si="306"/>
        <v>0</v>
      </c>
      <c r="AS1459" s="2">
        <f t="shared" si="307"/>
        <v>0</v>
      </c>
      <c r="AT1459" s="2">
        <f t="shared" si="308"/>
        <v>0</v>
      </c>
      <c r="AU1459" s="9">
        <f t="shared" si="309"/>
        <v>0</v>
      </c>
    </row>
    <row r="1460" spans="1:47" s="202" customFormat="1">
      <c r="A1460" s="274"/>
      <c r="B1460" s="274"/>
      <c r="C1460" s="2"/>
      <c r="D1460" s="2"/>
      <c r="E1460" s="2"/>
      <c r="F1460" s="2"/>
      <c r="G1460" s="2"/>
      <c r="H1460" s="2"/>
      <c r="I1460" s="2"/>
      <c r="J1460" s="2"/>
      <c r="K1460" s="2"/>
      <c r="L1460" s="2"/>
      <c r="M1460" s="2"/>
      <c r="N1460" s="2"/>
      <c r="O1460" s="2"/>
      <c r="P1460" s="2"/>
      <c r="X1460" s="2"/>
      <c r="Y1460" s="2"/>
      <c r="Z1460" s="2"/>
      <c r="AA1460" s="2"/>
      <c r="AB1460" s="2"/>
      <c r="AC1460" s="2"/>
      <c r="AD1460" s="2"/>
      <c r="AE1460" s="2"/>
      <c r="AF1460" s="2"/>
      <c r="AG1460" s="2"/>
      <c r="AH1460" s="2"/>
      <c r="AI1460" s="2"/>
      <c r="AJ1460" s="2"/>
      <c r="AK1460" s="2"/>
      <c r="AL1460" s="2"/>
      <c r="AM1460" s="2"/>
      <c r="AN1460" s="2">
        <f t="shared" si="303"/>
        <v>0</v>
      </c>
      <c r="AO1460" s="2">
        <f t="shared" si="304"/>
        <v>0</v>
      </c>
      <c r="AP1460" s="2">
        <f>IF(AA1460='User Input'!$C$1,1,0)</f>
        <v>0</v>
      </c>
      <c r="AQ1460" s="2">
        <f t="shared" si="305"/>
        <v>0</v>
      </c>
      <c r="AR1460" s="2">
        <f t="shared" si="306"/>
        <v>0</v>
      </c>
      <c r="AS1460" s="2">
        <f t="shared" si="307"/>
        <v>0</v>
      </c>
      <c r="AT1460" s="2">
        <f t="shared" si="308"/>
        <v>0</v>
      </c>
      <c r="AU1460" s="9">
        <f t="shared" si="309"/>
        <v>0</v>
      </c>
    </row>
    <row r="1461" spans="1:47" s="202" customFormat="1">
      <c r="A1461" s="274"/>
      <c r="B1461" s="274"/>
      <c r="C1461" s="2"/>
      <c r="D1461" s="2"/>
      <c r="E1461" s="2"/>
      <c r="F1461" s="2"/>
      <c r="G1461" s="2"/>
      <c r="H1461" s="2"/>
      <c r="I1461" s="2"/>
      <c r="J1461" s="2"/>
      <c r="K1461" s="2"/>
      <c r="L1461" s="2"/>
      <c r="M1461" s="2"/>
      <c r="N1461" s="2"/>
      <c r="O1461" s="2"/>
      <c r="P1461" s="2"/>
      <c r="X1461" s="2"/>
      <c r="Y1461" s="2"/>
      <c r="Z1461" s="2"/>
      <c r="AA1461" s="2"/>
      <c r="AB1461" s="2"/>
      <c r="AC1461" s="2"/>
      <c r="AD1461" s="2"/>
      <c r="AE1461" s="2"/>
      <c r="AF1461" s="2"/>
      <c r="AG1461" s="2"/>
      <c r="AH1461" s="2"/>
      <c r="AI1461" s="2"/>
      <c r="AJ1461" s="2"/>
      <c r="AK1461" s="2"/>
      <c r="AL1461" s="2"/>
      <c r="AM1461" s="2"/>
      <c r="AN1461" s="2">
        <f t="shared" si="303"/>
        <v>0</v>
      </c>
      <c r="AO1461" s="2">
        <f t="shared" si="304"/>
        <v>0</v>
      </c>
      <c r="AP1461" s="2">
        <f>IF(AA1461='User Input'!$C$1,1,0)</f>
        <v>0</v>
      </c>
      <c r="AQ1461" s="2">
        <f t="shared" si="305"/>
        <v>0</v>
      </c>
      <c r="AR1461" s="2">
        <f t="shared" si="306"/>
        <v>0</v>
      </c>
      <c r="AS1461" s="2">
        <f t="shared" si="307"/>
        <v>0</v>
      </c>
      <c r="AT1461" s="2">
        <f t="shared" si="308"/>
        <v>0</v>
      </c>
      <c r="AU1461" s="9">
        <f t="shared" si="309"/>
        <v>0</v>
      </c>
    </row>
    <row r="1462" spans="1:47" s="202" customFormat="1">
      <c r="A1462" s="274"/>
      <c r="B1462" s="274"/>
      <c r="C1462" s="2"/>
      <c r="D1462" s="2"/>
      <c r="E1462" s="2"/>
      <c r="F1462" s="2"/>
      <c r="G1462" s="2"/>
      <c r="H1462" s="2"/>
      <c r="I1462" s="2"/>
      <c r="J1462" s="2"/>
      <c r="K1462" s="2"/>
      <c r="L1462" s="2"/>
      <c r="M1462" s="2"/>
      <c r="N1462" s="2"/>
      <c r="O1462" s="2"/>
      <c r="P1462" s="2"/>
      <c r="X1462" s="2"/>
      <c r="Y1462" s="2"/>
      <c r="Z1462" s="2"/>
      <c r="AA1462" s="2"/>
      <c r="AB1462" s="2"/>
      <c r="AC1462" s="2"/>
      <c r="AD1462" s="2"/>
      <c r="AE1462" s="2"/>
      <c r="AF1462" s="2"/>
      <c r="AG1462" s="2"/>
      <c r="AH1462" s="2"/>
      <c r="AI1462" s="2"/>
      <c r="AJ1462" s="2"/>
      <c r="AK1462" s="2"/>
      <c r="AL1462" s="2"/>
      <c r="AM1462" s="2"/>
      <c r="AN1462" s="2">
        <f t="shared" si="303"/>
        <v>0</v>
      </c>
      <c r="AO1462" s="2">
        <f t="shared" si="304"/>
        <v>0</v>
      </c>
      <c r="AP1462" s="2">
        <f>IF(AA1462='User Input'!$C$1,1,0)</f>
        <v>0</v>
      </c>
      <c r="AQ1462" s="2">
        <f t="shared" si="305"/>
        <v>0</v>
      </c>
      <c r="AR1462" s="2">
        <f t="shared" si="306"/>
        <v>0</v>
      </c>
      <c r="AS1462" s="2">
        <f t="shared" si="307"/>
        <v>0</v>
      </c>
      <c r="AT1462" s="2">
        <f t="shared" si="308"/>
        <v>0</v>
      </c>
      <c r="AU1462" s="9">
        <f t="shared" si="309"/>
        <v>0</v>
      </c>
    </row>
    <row r="1463" spans="1:47" s="202" customFormat="1">
      <c r="A1463" s="274"/>
      <c r="B1463" s="274"/>
      <c r="C1463" s="2"/>
      <c r="D1463" s="2"/>
      <c r="E1463" s="2"/>
      <c r="F1463" s="2"/>
      <c r="G1463" s="2"/>
      <c r="H1463" s="2"/>
      <c r="I1463" s="2"/>
      <c r="J1463" s="2"/>
      <c r="K1463" s="2"/>
      <c r="L1463" s="2"/>
      <c r="M1463" s="2"/>
      <c r="N1463" s="2"/>
      <c r="O1463" s="2"/>
      <c r="P1463" s="2"/>
      <c r="X1463" s="2"/>
      <c r="Y1463" s="2"/>
      <c r="Z1463" s="2"/>
      <c r="AA1463" s="2"/>
      <c r="AB1463" s="2"/>
      <c r="AC1463" s="2"/>
      <c r="AD1463" s="2"/>
      <c r="AE1463" s="2"/>
      <c r="AF1463" s="2"/>
      <c r="AG1463" s="2"/>
      <c r="AH1463" s="2"/>
      <c r="AI1463" s="2"/>
      <c r="AJ1463" s="2"/>
      <c r="AK1463" s="2"/>
      <c r="AL1463" s="2"/>
      <c r="AM1463" s="2"/>
      <c r="AN1463" s="2">
        <f t="shared" si="303"/>
        <v>0</v>
      </c>
      <c r="AO1463" s="2">
        <f t="shared" si="304"/>
        <v>0</v>
      </c>
      <c r="AP1463" s="2">
        <f>IF(AA1463='User Input'!$C$1,1,0)</f>
        <v>0</v>
      </c>
      <c r="AQ1463" s="2">
        <f t="shared" si="305"/>
        <v>0</v>
      </c>
      <c r="AR1463" s="2">
        <f t="shared" si="306"/>
        <v>0</v>
      </c>
      <c r="AS1463" s="2">
        <f t="shared" si="307"/>
        <v>0</v>
      </c>
      <c r="AT1463" s="2">
        <f t="shared" si="308"/>
        <v>0</v>
      </c>
      <c r="AU1463" s="9">
        <f t="shared" si="309"/>
        <v>0</v>
      </c>
    </row>
    <row r="1464" spans="1:47" s="202" customFormat="1">
      <c r="A1464" s="274"/>
      <c r="B1464" s="274"/>
      <c r="C1464" s="2"/>
      <c r="D1464" s="2"/>
      <c r="E1464" s="2"/>
      <c r="F1464" s="2"/>
      <c r="G1464" s="2"/>
      <c r="H1464" s="2"/>
      <c r="I1464" s="2"/>
      <c r="J1464" s="2"/>
      <c r="K1464" s="2"/>
      <c r="L1464" s="2"/>
      <c r="M1464" s="2"/>
      <c r="N1464" s="2"/>
      <c r="O1464" s="2"/>
      <c r="P1464" s="2"/>
      <c r="X1464" s="2"/>
      <c r="Y1464" s="2"/>
      <c r="Z1464" s="2"/>
      <c r="AA1464" s="2"/>
      <c r="AB1464" s="2"/>
      <c r="AC1464" s="2"/>
      <c r="AD1464" s="2"/>
      <c r="AE1464" s="2"/>
      <c r="AF1464" s="2"/>
      <c r="AG1464" s="2"/>
      <c r="AH1464" s="2"/>
      <c r="AI1464" s="2"/>
      <c r="AJ1464" s="2"/>
      <c r="AK1464" s="2"/>
      <c r="AL1464" s="2"/>
      <c r="AM1464" s="2"/>
      <c r="AN1464" s="2">
        <f t="shared" si="303"/>
        <v>0</v>
      </c>
      <c r="AO1464" s="2">
        <f t="shared" si="304"/>
        <v>0</v>
      </c>
      <c r="AP1464" s="2">
        <f>IF(AA1464='User Input'!$C$1,1,0)</f>
        <v>0</v>
      </c>
      <c r="AQ1464" s="2">
        <f t="shared" si="305"/>
        <v>0</v>
      </c>
      <c r="AR1464" s="2">
        <f t="shared" si="306"/>
        <v>0</v>
      </c>
      <c r="AS1464" s="2">
        <f t="shared" si="307"/>
        <v>0</v>
      </c>
      <c r="AT1464" s="2">
        <f t="shared" si="308"/>
        <v>0</v>
      </c>
      <c r="AU1464" s="9">
        <f t="shared" si="309"/>
        <v>0</v>
      </c>
    </row>
    <row r="1465" spans="1:47" s="202" customFormat="1">
      <c r="A1465" s="274"/>
      <c r="B1465" s="274"/>
      <c r="C1465" s="2"/>
      <c r="D1465" s="2"/>
      <c r="E1465" s="2"/>
      <c r="F1465" s="2"/>
      <c r="G1465" s="2"/>
      <c r="H1465" s="2"/>
      <c r="I1465" s="2"/>
      <c r="J1465" s="2"/>
      <c r="K1465" s="2"/>
      <c r="L1465" s="2"/>
      <c r="M1465" s="2"/>
      <c r="N1465" s="2"/>
      <c r="O1465" s="2"/>
      <c r="P1465" s="2"/>
      <c r="X1465" s="2"/>
      <c r="Y1465" s="2"/>
      <c r="Z1465" s="2"/>
      <c r="AA1465" s="2"/>
      <c r="AB1465" s="2"/>
      <c r="AC1465" s="2"/>
      <c r="AD1465" s="2"/>
      <c r="AE1465" s="2"/>
      <c r="AF1465" s="2"/>
      <c r="AG1465" s="2"/>
      <c r="AH1465" s="2"/>
      <c r="AI1465" s="2"/>
      <c r="AJ1465" s="2"/>
      <c r="AK1465" s="2"/>
      <c r="AL1465" s="2"/>
      <c r="AM1465" s="2"/>
      <c r="AN1465" s="2">
        <f t="shared" si="303"/>
        <v>0</v>
      </c>
      <c r="AO1465" s="2">
        <f t="shared" si="304"/>
        <v>0</v>
      </c>
      <c r="AP1465" s="2">
        <f>IF(AA1465='User Input'!$C$1,1,0)</f>
        <v>0</v>
      </c>
      <c r="AQ1465" s="2">
        <f t="shared" si="305"/>
        <v>0</v>
      </c>
      <c r="AR1465" s="2">
        <f t="shared" si="306"/>
        <v>0</v>
      </c>
      <c r="AS1465" s="2">
        <f t="shared" si="307"/>
        <v>0</v>
      </c>
      <c r="AT1465" s="2">
        <f t="shared" si="308"/>
        <v>0</v>
      </c>
      <c r="AU1465" s="9">
        <f t="shared" si="309"/>
        <v>0</v>
      </c>
    </row>
    <row r="1466" spans="1:47" s="202" customFormat="1">
      <c r="A1466" s="274"/>
      <c r="B1466" s="274"/>
      <c r="C1466" s="2"/>
      <c r="D1466" s="2"/>
      <c r="E1466" s="2"/>
      <c r="F1466" s="2"/>
      <c r="G1466" s="2"/>
      <c r="H1466" s="2"/>
      <c r="I1466" s="2"/>
      <c r="J1466" s="2"/>
      <c r="K1466" s="2"/>
      <c r="L1466" s="2"/>
      <c r="M1466" s="2"/>
      <c r="N1466" s="2"/>
      <c r="O1466" s="2"/>
      <c r="P1466" s="2"/>
      <c r="X1466" s="2"/>
      <c r="Y1466" s="2"/>
      <c r="Z1466" s="2"/>
      <c r="AA1466" s="2"/>
      <c r="AB1466" s="2"/>
      <c r="AC1466" s="2"/>
      <c r="AD1466" s="2"/>
      <c r="AE1466" s="2"/>
      <c r="AF1466" s="2"/>
      <c r="AG1466" s="2"/>
      <c r="AH1466" s="2"/>
      <c r="AI1466" s="2"/>
      <c r="AJ1466" s="2"/>
      <c r="AK1466" s="2"/>
      <c r="AL1466" s="2"/>
      <c r="AM1466" s="2"/>
      <c r="AN1466" s="2">
        <f t="shared" si="303"/>
        <v>0</v>
      </c>
      <c r="AO1466" s="2">
        <f t="shared" si="304"/>
        <v>0</v>
      </c>
      <c r="AP1466" s="2">
        <f>IF(AA1466='User Input'!$C$1,1,0)</f>
        <v>0</v>
      </c>
      <c r="AQ1466" s="2">
        <f t="shared" si="305"/>
        <v>0</v>
      </c>
      <c r="AR1466" s="2">
        <f t="shared" si="306"/>
        <v>0</v>
      </c>
      <c r="AS1466" s="2">
        <f t="shared" si="307"/>
        <v>0</v>
      </c>
      <c r="AT1466" s="2">
        <f t="shared" si="308"/>
        <v>0</v>
      </c>
      <c r="AU1466" s="9">
        <f t="shared" si="309"/>
        <v>0</v>
      </c>
    </row>
    <row r="1467" spans="1:47" s="202" customFormat="1">
      <c r="A1467" s="274"/>
      <c r="B1467" s="274"/>
      <c r="C1467" s="2"/>
      <c r="D1467" s="2"/>
      <c r="E1467" s="2"/>
      <c r="F1467" s="2"/>
      <c r="G1467" s="2"/>
      <c r="H1467" s="2"/>
      <c r="I1467" s="2"/>
      <c r="J1467" s="2"/>
      <c r="K1467" s="2"/>
      <c r="L1467" s="2"/>
      <c r="M1467" s="2"/>
      <c r="N1467" s="2"/>
      <c r="O1467" s="2"/>
      <c r="P1467" s="2"/>
      <c r="X1467" s="2"/>
      <c r="Y1467" s="2"/>
      <c r="Z1467" s="2"/>
      <c r="AA1467" s="2"/>
      <c r="AB1467" s="2"/>
      <c r="AC1467" s="2"/>
      <c r="AD1467" s="2"/>
      <c r="AE1467" s="2"/>
      <c r="AF1467" s="2"/>
      <c r="AG1467" s="2"/>
      <c r="AH1467" s="2"/>
      <c r="AI1467" s="2"/>
      <c r="AJ1467" s="2"/>
      <c r="AK1467" s="2"/>
      <c r="AL1467" s="2"/>
      <c r="AM1467" s="2"/>
      <c r="AN1467" s="2">
        <f t="shared" si="303"/>
        <v>0</v>
      </c>
      <c r="AO1467" s="2">
        <f t="shared" si="304"/>
        <v>0</v>
      </c>
      <c r="AP1467" s="2">
        <f>IF(AA1467='User Input'!$C$1,1,0)</f>
        <v>0</v>
      </c>
      <c r="AQ1467" s="2">
        <f t="shared" si="305"/>
        <v>0</v>
      </c>
      <c r="AR1467" s="2">
        <f t="shared" si="306"/>
        <v>0</v>
      </c>
      <c r="AS1467" s="2">
        <f t="shared" si="307"/>
        <v>0</v>
      </c>
      <c r="AT1467" s="2">
        <f t="shared" si="308"/>
        <v>0</v>
      </c>
      <c r="AU1467" s="9">
        <f t="shared" si="309"/>
        <v>0</v>
      </c>
    </row>
    <row r="1468" spans="1:47" s="202" customFormat="1">
      <c r="A1468" s="274"/>
      <c r="B1468" s="274"/>
      <c r="C1468" s="2"/>
      <c r="D1468" s="2"/>
      <c r="E1468" s="2"/>
      <c r="F1468" s="2"/>
      <c r="G1468" s="2"/>
      <c r="H1468" s="2"/>
      <c r="I1468" s="2"/>
      <c r="J1468" s="2"/>
      <c r="K1468" s="2"/>
      <c r="L1468" s="2"/>
      <c r="M1468" s="2"/>
      <c r="N1468" s="2"/>
      <c r="O1468" s="2"/>
      <c r="P1468" s="2"/>
      <c r="X1468" s="2"/>
      <c r="Y1468" s="2"/>
      <c r="Z1468" s="2"/>
      <c r="AA1468" s="2"/>
      <c r="AB1468" s="2"/>
      <c r="AC1468" s="2"/>
      <c r="AD1468" s="2"/>
      <c r="AE1468" s="2"/>
      <c r="AF1468" s="2"/>
      <c r="AG1468" s="2"/>
      <c r="AH1468" s="2"/>
      <c r="AI1468" s="2"/>
      <c r="AJ1468" s="2"/>
      <c r="AK1468" s="2"/>
      <c r="AL1468" s="2"/>
      <c r="AM1468" s="2"/>
      <c r="AN1468" s="2">
        <f t="shared" si="303"/>
        <v>0</v>
      </c>
      <c r="AO1468" s="2">
        <f t="shared" si="304"/>
        <v>0</v>
      </c>
      <c r="AP1468" s="2">
        <f>IF(AA1468='User Input'!$C$1,1,0)</f>
        <v>0</v>
      </c>
      <c r="AQ1468" s="2">
        <f t="shared" si="305"/>
        <v>0</v>
      </c>
      <c r="AR1468" s="2">
        <f t="shared" si="306"/>
        <v>0</v>
      </c>
      <c r="AS1468" s="2">
        <f t="shared" si="307"/>
        <v>0</v>
      </c>
      <c r="AT1468" s="2">
        <f t="shared" si="308"/>
        <v>0</v>
      </c>
      <c r="AU1468" s="9">
        <f t="shared" si="309"/>
        <v>0</v>
      </c>
    </row>
    <row r="1469" spans="1:47" s="202" customFormat="1">
      <c r="A1469" s="274"/>
      <c r="B1469" s="274"/>
      <c r="C1469" s="2"/>
      <c r="D1469" s="2"/>
      <c r="E1469" s="2"/>
      <c r="F1469" s="2"/>
      <c r="G1469" s="2"/>
      <c r="H1469" s="2"/>
      <c r="I1469" s="2"/>
      <c r="J1469" s="2"/>
      <c r="K1469" s="2"/>
      <c r="L1469" s="2"/>
      <c r="M1469" s="2"/>
      <c r="N1469" s="2"/>
      <c r="O1469" s="2"/>
      <c r="P1469" s="2"/>
      <c r="X1469" s="2"/>
      <c r="Y1469" s="2"/>
      <c r="Z1469" s="2"/>
      <c r="AA1469" s="2"/>
      <c r="AB1469" s="2"/>
      <c r="AC1469" s="2"/>
      <c r="AD1469" s="2"/>
      <c r="AE1469" s="2"/>
      <c r="AF1469" s="2"/>
      <c r="AG1469" s="2"/>
      <c r="AH1469" s="2"/>
      <c r="AI1469" s="2"/>
      <c r="AJ1469" s="2"/>
      <c r="AK1469" s="2"/>
      <c r="AL1469" s="2"/>
      <c r="AM1469" s="2"/>
      <c r="AN1469" s="2">
        <f t="shared" si="303"/>
        <v>0</v>
      </c>
      <c r="AO1469" s="2">
        <f t="shared" si="304"/>
        <v>0</v>
      </c>
      <c r="AP1469" s="2">
        <f>IF(AA1469='User Input'!$C$1,1,0)</f>
        <v>0</v>
      </c>
      <c r="AQ1469" s="2">
        <f t="shared" si="305"/>
        <v>0</v>
      </c>
      <c r="AR1469" s="2">
        <f t="shared" si="306"/>
        <v>0</v>
      </c>
      <c r="AS1469" s="2">
        <f t="shared" si="307"/>
        <v>0</v>
      </c>
      <c r="AT1469" s="2">
        <f t="shared" si="308"/>
        <v>0</v>
      </c>
      <c r="AU1469" s="9">
        <f t="shared" si="309"/>
        <v>0</v>
      </c>
    </row>
    <row r="1470" spans="1:47" s="202" customFormat="1">
      <c r="A1470" s="274"/>
      <c r="B1470" s="274"/>
      <c r="C1470" s="2"/>
      <c r="D1470" s="2"/>
      <c r="E1470" s="2"/>
      <c r="F1470" s="2"/>
      <c r="G1470" s="2"/>
      <c r="H1470" s="2"/>
      <c r="I1470" s="2"/>
      <c r="J1470" s="2"/>
      <c r="K1470" s="2"/>
      <c r="L1470" s="2"/>
      <c r="M1470" s="2"/>
      <c r="N1470" s="2"/>
      <c r="O1470" s="2"/>
      <c r="P1470" s="2"/>
      <c r="X1470" s="2"/>
      <c r="Y1470" s="2"/>
      <c r="Z1470" s="2"/>
      <c r="AA1470" s="2"/>
      <c r="AB1470" s="2"/>
      <c r="AC1470" s="2"/>
      <c r="AD1470" s="2"/>
      <c r="AE1470" s="2"/>
      <c r="AF1470" s="2"/>
      <c r="AG1470" s="2"/>
      <c r="AH1470" s="2"/>
      <c r="AI1470" s="2"/>
      <c r="AJ1470" s="2"/>
      <c r="AK1470" s="2"/>
      <c r="AL1470" s="2"/>
      <c r="AM1470" s="2"/>
      <c r="AN1470" s="2">
        <f t="shared" si="303"/>
        <v>0</v>
      </c>
      <c r="AO1470" s="2">
        <f t="shared" si="304"/>
        <v>0</v>
      </c>
      <c r="AP1470" s="2">
        <f>IF(AA1470='User Input'!$C$1,1,0)</f>
        <v>0</v>
      </c>
      <c r="AQ1470" s="2">
        <f t="shared" si="305"/>
        <v>0</v>
      </c>
      <c r="AR1470" s="2">
        <f t="shared" si="306"/>
        <v>0</v>
      </c>
      <c r="AS1470" s="2">
        <f t="shared" si="307"/>
        <v>0</v>
      </c>
      <c r="AT1470" s="2">
        <f t="shared" si="308"/>
        <v>0</v>
      </c>
      <c r="AU1470" s="9">
        <f t="shared" si="309"/>
        <v>0</v>
      </c>
    </row>
    <row r="1471" spans="1:47" s="202" customFormat="1">
      <c r="A1471" s="274"/>
      <c r="B1471" s="274"/>
      <c r="C1471" s="2"/>
      <c r="D1471" s="2"/>
      <c r="E1471" s="2"/>
      <c r="F1471" s="2"/>
      <c r="G1471" s="2"/>
      <c r="H1471" s="2"/>
      <c r="I1471" s="2"/>
      <c r="J1471" s="2"/>
      <c r="K1471" s="2"/>
      <c r="L1471" s="2"/>
      <c r="M1471" s="2"/>
      <c r="N1471" s="2"/>
      <c r="O1471" s="2"/>
      <c r="P1471" s="2"/>
      <c r="X1471" s="2"/>
      <c r="Y1471" s="2"/>
      <c r="Z1471" s="2"/>
      <c r="AA1471" s="2"/>
      <c r="AB1471" s="2"/>
      <c r="AC1471" s="2"/>
      <c r="AD1471" s="2"/>
      <c r="AE1471" s="2"/>
      <c r="AF1471" s="2"/>
      <c r="AG1471" s="2"/>
      <c r="AH1471" s="2"/>
      <c r="AI1471" s="2"/>
      <c r="AJ1471" s="2"/>
      <c r="AK1471" s="2"/>
      <c r="AL1471" s="2"/>
      <c r="AM1471" s="2"/>
      <c r="AN1471" s="2">
        <f t="shared" si="303"/>
        <v>0</v>
      </c>
      <c r="AO1471" s="2">
        <f t="shared" si="304"/>
        <v>0</v>
      </c>
      <c r="AP1471" s="2">
        <f>IF(AA1471='User Input'!$C$1,1,0)</f>
        <v>0</v>
      </c>
      <c r="AQ1471" s="2">
        <f t="shared" si="305"/>
        <v>0</v>
      </c>
      <c r="AR1471" s="2">
        <f t="shared" si="306"/>
        <v>0</v>
      </c>
      <c r="AS1471" s="2">
        <f t="shared" si="307"/>
        <v>0</v>
      </c>
      <c r="AT1471" s="2">
        <f t="shared" si="308"/>
        <v>0</v>
      </c>
      <c r="AU1471" s="9">
        <f t="shared" si="309"/>
        <v>0</v>
      </c>
    </row>
    <row r="1472" spans="1:47" s="202" customFormat="1">
      <c r="A1472" s="274"/>
      <c r="B1472" s="274"/>
      <c r="C1472" s="2"/>
      <c r="D1472" s="2"/>
      <c r="E1472" s="2"/>
      <c r="F1472" s="2"/>
      <c r="G1472" s="2"/>
      <c r="H1472" s="2"/>
      <c r="I1472" s="2"/>
      <c r="J1472" s="2"/>
      <c r="K1472" s="2"/>
      <c r="L1472" s="2"/>
      <c r="M1472" s="2"/>
      <c r="N1472" s="2"/>
      <c r="O1472" s="2"/>
      <c r="P1472" s="2"/>
      <c r="X1472" s="2"/>
      <c r="Y1472" s="2"/>
      <c r="Z1472" s="2"/>
      <c r="AA1472" s="2"/>
      <c r="AB1472" s="2"/>
      <c r="AC1472" s="2"/>
      <c r="AD1472" s="2"/>
      <c r="AE1472" s="2"/>
      <c r="AF1472" s="2"/>
      <c r="AG1472" s="2"/>
      <c r="AH1472" s="2"/>
      <c r="AI1472" s="2"/>
      <c r="AJ1472" s="2"/>
      <c r="AK1472" s="2"/>
      <c r="AL1472" s="2"/>
      <c r="AM1472" s="2"/>
      <c r="AN1472" s="2">
        <f t="shared" si="303"/>
        <v>0</v>
      </c>
      <c r="AO1472" s="2">
        <f t="shared" si="304"/>
        <v>0</v>
      </c>
      <c r="AP1472" s="2">
        <f>IF(AA1472='User Input'!$C$1,1,0)</f>
        <v>0</v>
      </c>
      <c r="AQ1472" s="2">
        <f t="shared" si="305"/>
        <v>0</v>
      </c>
      <c r="AR1472" s="2">
        <f t="shared" si="306"/>
        <v>0</v>
      </c>
      <c r="AS1472" s="2">
        <f t="shared" si="307"/>
        <v>0</v>
      </c>
      <c r="AT1472" s="2">
        <f t="shared" si="308"/>
        <v>0</v>
      </c>
      <c r="AU1472" s="9">
        <f t="shared" si="309"/>
        <v>0</v>
      </c>
    </row>
    <row r="1473" spans="1:47" s="202" customFormat="1">
      <c r="A1473" s="274"/>
      <c r="B1473" s="274"/>
      <c r="C1473" s="2"/>
      <c r="D1473" s="2"/>
      <c r="E1473" s="2"/>
      <c r="F1473" s="2"/>
      <c r="G1473" s="2"/>
      <c r="H1473" s="2"/>
      <c r="I1473" s="2"/>
      <c r="J1473" s="2"/>
      <c r="K1473" s="2"/>
      <c r="L1473" s="2"/>
      <c r="M1473" s="2"/>
      <c r="N1473" s="2"/>
      <c r="O1473" s="2"/>
      <c r="P1473" s="2"/>
      <c r="X1473" s="2"/>
      <c r="Y1473" s="2"/>
      <c r="Z1473" s="2"/>
      <c r="AA1473" s="2"/>
      <c r="AB1473" s="2"/>
      <c r="AC1473" s="2"/>
      <c r="AD1473" s="2"/>
      <c r="AE1473" s="2"/>
      <c r="AF1473" s="2"/>
      <c r="AG1473" s="2"/>
      <c r="AH1473" s="2"/>
      <c r="AI1473" s="2"/>
      <c r="AJ1473" s="2"/>
      <c r="AK1473" s="2"/>
      <c r="AL1473" s="2"/>
      <c r="AM1473" s="2"/>
      <c r="AN1473" s="2">
        <f t="shared" si="303"/>
        <v>0</v>
      </c>
      <c r="AO1473" s="2">
        <f t="shared" si="304"/>
        <v>0</v>
      </c>
      <c r="AP1473" s="2">
        <f>IF(AA1473='User Input'!$C$1,1,0)</f>
        <v>0</v>
      </c>
      <c r="AQ1473" s="2">
        <f t="shared" si="305"/>
        <v>0</v>
      </c>
      <c r="AR1473" s="2">
        <f t="shared" si="306"/>
        <v>0</v>
      </c>
      <c r="AS1473" s="2">
        <f t="shared" si="307"/>
        <v>0</v>
      </c>
      <c r="AT1473" s="2">
        <f t="shared" si="308"/>
        <v>0</v>
      </c>
      <c r="AU1473" s="9">
        <f t="shared" si="309"/>
        <v>0</v>
      </c>
    </row>
    <row r="1474" spans="1:47" s="202" customFormat="1">
      <c r="A1474" s="274"/>
      <c r="B1474" s="274"/>
      <c r="C1474" s="2"/>
      <c r="D1474" s="2"/>
      <c r="E1474" s="2"/>
      <c r="F1474" s="2"/>
      <c r="G1474" s="2"/>
      <c r="H1474" s="2"/>
      <c r="I1474" s="2"/>
      <c r="J1474" s="2"/>
      <c r="K1474" s="2"/>
      <c r="L1474" s="2"/>
      <c r="M1474" s="2"/>
      <c r="N1474" s="2"/>
      <c r="O1474" s="2"/>
      <c r="P1474" s="2"/>
      <c r="X1474" s="2"/>
      <c r="Y1474" s="2"/>
      <c r="Z1474" s="2"/>
      <c r="AA1474" s="2"/>
      <c r="AB1474" s="2"/>
      <c r="AC1474" s="2"/>
      <c r="AD1474" s="2"/>
      <c r="AE1474" s="2"/>
      <c r="AF1474" s="2"/>
      <c r="AG1474" s="2"/>
      <c r="AH1474" s="2"/>
      <c r="AI1474" s="2"/>
      <c r="AJ1474" s="2"/>
      <c r="AK1474" s="2"/>
      <c r="AL1474" s="2"/>
      <c r="AM1474" s="2"/>
      <c r="AN1474" s="2">
        <f t="shared" si="303"/>
        <v>0</v>
      </c>
      <c r="AO1474" s="2">
        <f t="shared" si="304"/>
        <v>0</v>
      </c>
      <c r="AP1474" s="2">
        <f>IF(AA1474='User Input'!$C$1,1,0)</f>
        <v>0</v>
      </c>
      <c r="AQ1474" s="2">
        <f t="shared" si="305"/>
        <v>0</v>
      </c>
      <c r="AR1474" s="2">
        <f t="shared" si="306"/>
        <v>0</v>
      </c>
      <c r="AS1474" s="2">
        <f t="shared" si="307"/>
        <v>0</v>
      </c>
      <c r="AT1474" s="2">
        <f t="shared" si="308"/>
        <v>0</v>
      </c>
      <c r="AU1474" s="9">
        <f t="shared" si="309"/>
        <v>0</v>
      </c>
    </row>
    <row r="1475" spans="1:47" s="202" customFormat="1">
      <c r="A1475" s="274"/>
      <c r="B1475" s="274"/>
      <c r="C1475" s="2"/>
      <c r="D1475" s="2"/>
      <c r="E1475" s="2"/>
      <c r="F1475" s="2"/>
      <c r="G1475" s="2"/>
      <c r="H1475" s="2"/>
      <c r="I1475" s="2"/>
      <c r="J1475" s="2"/>
      <c r="K1475" s="2"/>
      <c r="L1475" s="2"/>
      <c r="M1475" s="2"/>
      <c r="N1475" s="2"/>
      <c r="O1475" s="2"/>
      <c r="P1475" s="2"/>
      <c r="X1475" s="2"/>
      <c r="Y1475" s="2"/>
      <c r="Z1475" s="2"/>
      <c r="AA1475" s="2"/>
      <c r="AB1475" s="2"/>
      <c r="AC1475" s="2"/>
      <c r="AD1475" s="2"/>
      <c r="AE1475" s="2"/>
      <c r="AF1475" s="2"/>
      <c r="AG1475" s="2"/>
      <c r="AH1475" s="2"/>
      <c r="AI1475" s="2"/>
      <c r="AJ1475" s="2"/>
      <c r="AK1475" s="2"/>
      <c r="AL1475" s="2"/>
      <c r="AM1475" s="2"/>
      <c r="AN1475" s="2">
        <f t="shared" si="303"/>
        <v>0</v>
      </c>
      <c r="AO1475" s="2">
        <f t="shared" si="304"/>
        <v>0</v>
      </c>
      <c r="AP1475" s="2">
        <f>IF(AA1475='User Input'!$C$1,1,0)</f>
        <v>0</v>
      </c>
      <c r="AQ1475" s="2">
        <f t="shared" si="305"/>
        <v>0</v>
      </c>
      <c r="AR1475" s="2">
        <f t="shared" si="306"/>
        <v>0</v>
      </c>
      <c r="AS1475" s="2">
        <f t="shared" si="307"/>
        <v>0</v>
      </c>
      <c r="AT1475" s="2">
        <f t="shared" si="308"/>
        <v>0</v>
      </c>
      <c r="AU1475" s="9">
        <f t="shared" si="309"/>
        <v>0</v>
      </c>
    </row>
    <row r="1476" spans="1:47" s="202" customFormat="1">
      <c r="A1476" s="274"/>
      <c r="B1476" s="274"/>
      <c r="C1476" s="2"/>
      <c r="D1476" s="2"/>
      <c r="E1476" s="2"/>
      <c r="F1476" s="2"/>
      <c r="G1476" s="2"/>
      <c r="H1476" s="2"/>
      <c r="I1476" s="2"/>
      <c r="J1476" s="2"/>
      <c r="K1476" s="2"/>
      <c r="L1476" s="2"/>
      <c r="M1476" s="2"/>
      <c r="N1476" s="2"/>
      <c r="O1476" s="2"/>
      <c r="P1476" s="2"/>
      <c r="X1476" s="2"/>
      <c r="Y1476" s="2"/>
      <c r="Z1476" s="2"/>
      <c r="AA1476" s="2"/>
      <c r="AB1476" s="2"/>
      <c r="AC1476" s="2"/>
      <c r="AD1476" s="2"/>
      <c r="AE1476" s="2"/>
      <c r="AF1476" s="2"/>
      <c r="AG1476" s="2"/>
      <c r="AH1476" s="2"/>
      <c r="AI1476" s="2"/>
      <c r="AJ1476" s="2"/>
      <c r="AK1476" s="2"/>
      <c r="AL1476" s="2"/>
      <c r="AM1476" s="2"/>
      <c r="AN1476" s="2">
        <f t="shared" ref="AN1476:AN1507" si="310">AI1476*AH1476</f>
        <v>0</v>
      </c>
      <c r="AO1476" s="2">
        <f t="shared" ref="AO1476:AO1507" si="311">AJ1476*AH1476</f>
        <v>0</v>
      </c>
      <c r="AP1476" s="2">
        <f>IF(AA1476='User Input'!$C$1,1,0)</f>
        <v>0</v>
      </c>
      <c r="AQ1476" s="2">
        <f t="shared" si="305"/>
        <v>0</v>
      </c>
      <c r="AR1476" s="2">
        <f t="shared" si="306"/>
        <v>0</v>
      </c>
      <c r="AS1476" s="2">
        <f t="shared" si="307"/>
        <v>0</v>
      </c>
      <c r="AT1476" s="2">
        <f t="shared" si="308"/>
        <v>0</v>
      </c>
      <c r="AU1476" s="9">
        <f t="shared" si="309"/>
        <v>0</v>
      </c>
    </row>
    <row r="1477" spans="1:47" s="202" customFormat="1">
      <c r="A1477" s="274"/>
      <c r="B1477" s="274"/>
      <c r="C1477" s="2"/>
      <c r="D1477" s="2"/>
      <c r="E1477" s="2"/>
      <c r="F1477" s="2"/>
      <c r="G1477" s="2"/>
      <c r="H1477" s="2"/>
      <c r="I1477" s="2"/>
      <c r="J1477" s="2"/>
      <c r="K1477" s="2"/>
      <c r="L1477" s="2"/>
      <c r="M1477" s="2"/>
      <c r="N1477" s="2"/>
      <c r="O1477" s="2"/>
      <c r="P1477" s="2"/>
      <c r="X1477" s="2"/>
      <c r="Y1477" s="2"/>
      <c r="Z1477" s="2"/>
      <c r="AA1477" s="2"/>
      <c r="AB1477" s="2"/>
      <c r="AC1477" s="2"/>
      <c r="AD1477" s="2"/>
      <c r="AE1477" s="2"/>
      <c r="AF1477" s="2"/>
      <c r="AG1477" s="2"/>
      <c r="AH1477" s="2"/>
      <c r="AI1477" s="2"/>
      <c r="AJ1477" s="2"/>
      <c r="AK1477" s="2"/>
      <c r="AL1477" s="2"/>
      <c r="AM1477" s="2"/>
      <c r="AN1477" s="2">
        <f t="shared" si="310"/>
        <v>0</v>
      </c>
      <c r="AO1477" s="2">
        <f t="shared" si="311"/>
        <v>0</v>
      </c>
      <c r="AP1477" s="2">
        <f>IF(AA1477='User Input'!$C$1,1,0)</f>
        <v>0</v>
      </c>
      <c r="AQ1477" s="2">
        <f t="shared" si="305"/>
        <v>0</v>
      </c>
      <c r="AR1477" s="2">
        <f t="shared" si="306"/>
        <v>0</v>
      </c>
      <c r="AS1477" s="2">
        <f t="shared" si="307"/>
        <v>0</v>
      </c>
      <c r="AT1477" s="2">
        <f t="shared" si="308"/>
        <v>0</v>
      </c>
      <c r="AU1477" s="9">
        <f t="shared" si="309"/>
        <v>0</v>
      </c>
    </row>
    <row r="1478" spans="1:47" s="202" customFormat="1">
      <c r="A1478" s="274"/>
      <c r="B1478" s="274"/>
      <c r="C1478" s="2"/>
      <c r="D1478" s="2"/>
      <c r="E1478" s="2"/>
      <c r="F1478" s="2"/>
      <c r="G1478" s="2"/>
      <c r="H1478" s="2"/>
      <c r="I1478" s="2"/>
      <c r="J1478" s="2"/>
      <c r="K1478" s="2"/>
      <c r="L1478" s="2"/>
      <c r="M1478" s="2"/>
      <c r="N1478" s="2"/>
      <c r="O1478" s="2"/>
      <c r="P1478" s="2"/>
      <c r="X1478" s="2"/>
      <c r="Y1478" s="2"/>
      <c r="Z1478" s="2"/>
      <c r="AA1478" s="2"/>
      <c r="AB1478" s="2"/>
      <c r="AC1478" s="2"/>
      <c r="AD1478" s="2"/>
      <c r="AE1478" s="2"/>
      <c r="AF1478" s="2"/>
      <c r="AG1478" s="2"/>
      <c r="AH1478" s="2"/>
      <c r="AI1478" s="2"/>
      <c r="AJ1478" s="2"/>
      <c r="AK1478" s="2"/>
      <c r="AL1478" s="2"/>
      <c r="AM1478" s="2"/>
      <c r="AN1478" s="2">
        <f t="shared" si="310"/>
        <v>0</v>
      </c>
      <c r="AO1478" s="2">
        <f t="shared" si="311"/>
        <v>0</v>
      </c>
      <c r="AP1478" s="2">
        <f>IF(AA1478='User Input'!$C$1,1,0)</f>
        <v>0</v>
      </c>
      <c r="AQ1478" s="2">
        <f t="shared" si="305"/>
        <v>0</v>
      </c>
      <c r="AR1478" s="2">
        <f t="shared" si="306"/>
        <v>0</v>
      </c>
      <c r="AS1478" s="2">
        <f t="shared" si="307"/>
        <v>0</v>
      </c>
      <c r="AT1478" s="2">
        <f t="shared" si="308"/>
        <v>0</v>
      </c>
      <c r="AU1478" s="9">
        <f t="shared" si="309"/>
        <v>0</v>
      </c>
    </row>
    <row r="1479" spans="1:47" s="202" customFormat="1">
      <c r="A1479" s="274"/>
      <c r="B1479" s="274"/>
      <c r="C1479" s="2"/>
      <c r="D1479" s="2"/>
      <c r="E1479" s="2"/>
      <c r="F1479" s="2"/>
      <c r="G1479" s="2"/>
      <c r="H1479" s="2"/>
      <c r="I1479" s="2"/>
      <c r="J1479" s="2"/>
      <c r="K1479" s="2"/>
      <c r="L1479" s="2"/>
      <c r="M1479" s="2"/>
      <c r="N1479" s="2"/>
      <c r="O1479" s="2"/>
      <c r="P1479" s="2"/>
      <c r="X1479" s="2"/>
      <c r="Y1479" s="2"/>
      <c r="Z1479" s="2"/>
      <c r="AA1479" s="2"/>
      <c r="AB1479" s="2"/>
      <c r="AC1479" s="2"/>
      <c r="AD1479" s="2"/>
      <c r="AE1479" s="2"/>
      <c r="AF1479" s="2"/>
      <c r="AG1479" s="2"/>
      <c r="AH1479" s="2"/>
      <c r="AI1479" s="2"/>
      <c r="AJ1479" s="2"/>
      <c r="AK1479" s="2"/>
      <c r="AL1479" s="2"/>
      <c r="AM1479" s="2"/>
      <c r="AN1479" s="2">
        <f t="shared" si="310"/>
        <v>0</v>
      </c>
      <c r="AO1479" s="2">
        <f t="shared" si="311"/>
        <v>0</v>
      </c>
      <c r="AP1479" s="2">
        <f>IF(AA1479='User Input'!$C$1,1,0)</f>
        <v>0</v>
      </c>
      <c r="AQ1479" s="2">
        <f t="shared" si="305"/>
        <v>0</v>
      </c>
      <c r="AR1479" s="2">
        <f t="shared" si="306"/>
        <v>0</v>
      </c>
      <c r="AS1479" s="2">
        <f t="shared" si="307"/>
        <v>0</v>
      </c>
      <c r="AT1479" s="2">
        <f t="shared" si="308"/>
        <v>0</v>
      </c>
      <c r="AU1479" s="9">
        <f t="shared" si="309"/>
        <v>0</v>
      </c>
    </row>
    <row r="1480" spans="1:47" s="202" customFormat="1">
      <c r="A1480" s="274"/>
      <c r="B1480" s="274"/>
      <c r="C1480" s="2"/>
      <c r="D1480" s="2"/>
      <c r="E1480" s="2"/>
      <c r="F1480" s="2"/>
      <c r="G1480" s="2"/>
      <c r="H1480" s="2"/>
      <c r="I1480" s="2"/>
      <c r="J1480" s="2"/>
      <c r="K1480" s="2"/>
      <c r="L1480" s="2"/>
      <c r="M1480" s="2"/>
      <c r="N1480" s="2"/>
      <c r="O1480" s="2"/>
      <c r="P1480" s="2"/>
      <c r="X1480" s="2"/>
      <c r="Y1480" s="2"/>
      <c r="Z1480" s="2"/>
      <c r="AA1480" s="2"/>
      <c r="AB1480" s="2"/>
      <c r="AC1480" s="2"/>
      <c r="AD1480" s="2"/>
      <c r="AE1480" s="2"/>
      <c r="AF1480" s="2"/>
      <c r="AG1480" s="2"/>
      <c r="AH1480" s="2"/>
      <c r="AI1480" s="2"/>
      <c r="AJ1480" s="2"/>
      <c r="AK1480" s="2"/>
      <c r="AL1480" s="2"/>
      <c r="AM1480" s="2"/>
      <c r="AN1480" s="2">
        <f t="shared" si="310"/>
        <v>0</v>
      </c>
      <c r="AO1480" s="2">
        <f t="shared" si="311"/>
        <v>0</v>
      </c>
      <c r="AP1480" s="2">
        <f>IF(AA1480='User Input'!$C$1,1,0)</f>
        <v>0</v>
      </c>
      <c r="AQ1480" s="2">
        <f t="shared" si="305"/>
        <v>0</v>
      </c>
      <c r="AR1480" s="2">
        <f t="shared" si="306"/>
        <v>0</v>
      </c>
      <c r="AS1480" s="2">
        <f t="shared" si="307"/>
        <v>0</v>
      </c>
      <c r="AT1480" s="2">
        <f t="shared" si="308"/>
        <v>0</v>
      </c>
      <c r="AU1480" s="9">
        <f t="shared" si="309"/>
        <v>0</v>
      </c>
    </row>
    <row r="1481" spans="1:47" s="202" customFormat="1">
      <c r="A1481" s="274"/>
      <c r="B1481" s="274"/>
      <c r="C1481" s="2"/>
      <c r="D1481" s="2"/>
      <c r="E1481" s="2"/>
      <c r="F1481" s="2"/>
      <c r="G1481" s="2"/>
      <c r="H1481" s="2"/>
      <c r="I1481" s="2"/>
      <c r="J1481" s="2"/>
      <c r="K1481" s="2"/>
      <c r="L1481" s="2"/>
      <c r="M1481" s="2"/>
      <c r="N1481" s="2"/>
      <c r="O1481" s="2"/>
      <c r="P1481" s="2"/>
      <c r="X1481" s="2"/>
      <c r="Y1481" s="2"/>
      <c r="Z1481" s="2"/>
      <c r="AA1481" s="2"/>
      <c r="AB1481" s="2"/>
      <c r="AC1481" s="2"/>
      <c r="AD1481" s="2"/>
      <c r="AE1481" s="2"/>
      <c r="AF1481" s="2"/>
      <c r="AG1481" s="2"/>
      <c r="AH1481" s="2"/>
      <c r="AI1481" s="2"/>
      <c r="AJ1481" s="2"/>
      <c r="AK1481" s="2"/>
      <c r="AL1481" s="2"/>
      <c r="AM1481" s="2"/>
      <c r="AN1481" s="2">
        <f t="shared" si="310"/>
        <v>0</v>
      </c>
      <c r="AO1481" s="2">
        <f t="shared" si="311"/>
        <v>0</v>
      </c>
      <c r="AP1481" s="2">
        <f>IF(AA1481='User Input'!$C$1,1,0)</f>
        <v>0</v>
      </c>
      <c r="AQ1481" s="2">
        <f t="shared" si="305"/>
        <v>0</v>
      </c>
      <c r="AR1481" s="2">
        <f t="shared" si="306"/>
        <v>0</v>
      </c>
      <c r="AS1481" s="2">
        <f t="shared" si="307"/>
        <v>0</v>
      </c>
      <c r="AT1481" s="2">
        <f t="shared" si="308"/>
        <v>0</v>
      </c>
      <c r="AU1481" s="9">
        <f t="shared" si="309"/>
        <v>0</v>
      </c>
    </row>
    <row r="1482" spans="1:47" s="202" customFormat="1">
      <c r="A1482" s="274"/>
      <c r="B1482" s="274"/>
      <c r="C1482" s="2"/>
      <c r="D1482" s="2"/>
      <c r="E1482" s="2"/>
      <c r="F1482" s="2"/>
      <c r="G1482" s="2"/>
      <c r="H1482" s="2"/>
      <c r="I1482" s="2"/>
      <c r="J1482" s="2"/>
      <c r="K1482" s="2"/>
      <c r="L1482" s="2"/>
      <c r="M1482" s="2"/>
      <c r="N1482" s="2"/>
      <c r="O1482" s="2"/>
      <c r="P1482" s="2"/>
      <c r="X1482" s="2"/>
      <c r="Y1482" s="2"/>
      <c r="Z1482" s="2"/>
      <c r="AA1482" s="2"/>
      <c r="AB1482" s="2"/>
      <c r="AC1482" s="2"/>
      <c r="AD1482" s="2"/>
      <c r="AE1482" s="2"/>
      <c r="AF1482" s="2"/>
      <c r="AG1482" s="2"/>
      <c r="AH1482" s="2"/>
      <c r="AI1482" s="2"/>
      <c r="AJ1482" s="2"/>
      <c r="AK1482" s="2"/>
      <c r="AL1482" s="2"/>
      <c r="AM1482" s="2"/>
      <c r="AN1482" s="2">
        <f t="shared" si="310"/>
        <v>0</v>
      </c>
      <c r="AO1482" s="2">
        <f t="shared" si="311"/>
        <v>0</v>
      </c>
      <c r="AP1482" s="2">
        <f>IF(AA1482='User Input'!$C$1,1,0)</f>
        <v>0</v>
      </c>
      <c r="AQ1482" s="2">
        <f t="shared" si="305"/>
        <v>0</v>
      </c>
      <c r="AR1482" s="2">
        <f t="shared" si="306"/>
        <v>0</v>
      </c>
      <c r="AS1482" s="2">
        <f t="shared" si="307"/>
        <v>0</v>
      </c>
      <c r="AT1482" s="2">
        <f t="shared" si="308"/>
        <v>0</v>
      </c>
      <c r="AU1482" s="9">
        <f t="shared" si="309"/>
        <v>0</v>
      </c>
    </row>
    <row r="1483" spans="1:47" s="202" customFormat="1">
      <c r="A1483" s="274"/>
      <c r="B1483" s="274"/>
      <c r="C1483" s="2"/>
      <c r="D1483" s="2"/>
      <c r="E1483" s="2"/>
      <c r="F1483" s="2"/>
      <c r="G1483" s="2"/>
      <c r="H1483" s="2"/>
      <c r="I1483" s="2"/>
      <c r="J1483" s="2"/>
      <c r="K1483" s="2"/>
      <c r="L1483" s="2"/>
      <c r="M1483" s="2"/>
      <c r="N1483" s="2"/>
      <c r="O1483" s="2"/>
      <c r="P1483" s="2"/>
      <c r="X1483" s="2"/>
      <c r="Y1483" s="2"/>
      <c r="Z1483" s="2"/>
      <c r="AA1483" s="2"/>
      <c r="AB1483" s="2"/>
      <c r="AC1483" s="2"/>
      <c r="AD1483" s="2"/>
      <c r="AE1483" s="2"/>
      <c r="AF1483" s="2"/>
      <c r="AG1483" s="2"/>
      <c r="AH1483" s="2"/>
      <c r="AI1483" s="2"/>
      <c r="AJ1483" s="2"/>
      <c r="AK1483" s="2"/>
      <c r="AL1483" s="2"/>
      <c r="AM1483" s="2"/>
      <c r="AN1483" s="2">
        <f t="shared" si="310"/>
        <v>0</v>
      </c>
      <c r="AO1483" s="2">
        <f t="shared" si="311"/>
        <v>0</v>
      </c>
      <c r="AP1483" s="2">
        <f>IF(AA1483='User Input'!$C$1,1,0)</f>
        <v>0</v>
      </c>
      <c r="AQ1483" s="2">
        <f t="shared" si="305"/>
        <v>0</v>
      </c>
      <c r="AR1483" s="2">
        <f t="shared" si="306"/>
        <v>0</v>
      </c>
      <c r="AS1483" s="2">
        <f t="shared" si="307"/>
        <v>0</v>
      </c>
      <c r="AT1483" s="2">
        <f t="shared" si="308"/>
        <v>0</v>
      </c>
      <c r="AU1483" s="9">
        <f t="shared" si="309"/>
        <v>0</v>
      </c>
    </row>
    <row r="1484" spans="1:47" s="202" customFormat="1">
      <c r="A1484" s="274"/>
      <c r="B1484" s="274"/>
      <c r="C1484" s="2"/>
      <c r="D1484" s="2"/>
      <c r="E1484" s="2"/>
      <c r="F1484" s="2"/>
      <c r="G1484" s="2"/>
      <c r="H1484" s="2"/>
      <c r="I1484" s="2"/>
      <c r="J1484" s="2"/>
      <c r="K1484" s="2"/>
      <c r="L1484" s="2"/>
      <c r="M1484" s="2"/>
      <c r="N1484" s="2"/>
      <c r="O1484" s="2"/>
      <c r="P1484" s="2"/>
      <c r="X1484" s="2"/>
      <c r="Y1484" s="2"/>
      <c r="Z1484" s="2"/>
      <c r="AA1484" s="2"/>
      <c r="AB1484" s="2"/>
      <c r="AC1484" s="2"/>
      <c r="AD1484" s="2"/>
      <c r="AE1484" s="2"/>
      <c r="AF1484" s="2"/>
      <c r="AG1484" s="2"/>
      <c r="AH1484" s="2"/>
      <c r="AI1484" s="2"/>
      <c r="AJ1484" s="2"/>
      <c r="AK1484" s="2"/>
      <c r="AL1484" s="2"/>
      <c r="AM1484" s="2"/>
      <c r="AN1484" s="2">
        <f t="shared" si="310"/>
        <v>0</v>
      </c>
      <c r="AO1484" s="2">
        <f t="shared" si="311"/>
        <v>0</v>
      </c>
      <c r="AP1484" s="2">
        <f>IF(AA1484='User Input'!$C$1,1,0)</f>
        <v>0</v>
      </c>
      <c r="AQ1484" s="2">
        <f t="shared" si="305"/>
        <v>0</v>
      </c>
      <c r="AR1484" s="2">
        <f t="shared" si="306"/>
        <v>0</v>
      </c>
      <c r="AS1484" s="2">
        <f t="shared" si="307"/>
        <v>0</v>
      </c>
      <c r="AT1484" s="2">
        <f t="shared" si="308"/>
        <v>0</v>
      </c>
      <c r="AU1484" s="9">
        <f t="shared" si="309"/>
        <v>0</v>
      </c>
    </row>
    <row r="1485" spans="1:47" s="202" customFormat="1">
      <c r="A1485" s="274"/>
      <c r="B1485" s="274"/>
      <c r="C1485" s="2"/>
      <c r="D1485" s="2"/>
      <c r="E1485" s="2"/>
      <c r="F1485" s="2"/>
      <c r="G1485" s="2"/>
      <c r="H1485" s="2"/>
      <c r="I1485" s="2"/>
      <c r="J1485" s="2"/>
      <c r="K1485" s="2"/>
      <c r="L1485" s="2"/>
      <c r="M1485" s="2"/>
      <c r="N1485" s="2"/>
      <c r="O1485" s="2"/>
      <c r="P1485" s="2"/>
      <c r="X1485" s="2"/>
      <c r="Y1485" s="2"/>
      <c r="Z1485" s="2"/>
      <c r="AA1485" s="2"/>
      <c r="AB1485" s="2"/>
      <c r="AC1485" s="2"/>
      <c r="AD1485" s="2"/>
      <c r="AE1485" s="2"/>
      <c r="AF1485" s="2"/>
      <c r="AG1485" s="2"/>
      <c r="AH1485" s="2"/>
      <c r="AI1485" s="2"/>
      <c r="AJ1485" s="2"/>
      <c r="AK1485" s="2"/>
      <c r="AL1485" s="2"/>
      <c r="AM1485" s="2"/>
      <c r="AN1485" s="2">
        <f t="shared" si="310"/>
        <v>0</v>
      </c>
      <c r="AO1485" s="2">
        <f t="shared" si="311"/>
        <v>0</v>
      </c>
      <c r="AP1485" s="2">
        <f>IF(AA1485='User Input'!$C$1,1,0)</f>
        <v>0</v>
      </c>
      <c r="AQ1485" s="2">
        <f t="shared" si="305"/>
        <v>0</v>
      </c>
      <c r="AR1485" s="2">
        <f t="shared" si="306"/>
        <v>0</v>
      </c>
      <c r="AS1485" s="2">
        <f t="shared" si="307"/>
        <v>0</v>
      </c>
      <c r="AT1485" s="2">
        <f t="shared" si="308"/>
        <v>0</v>
      </c>
      <c r="AU1485" s="9">
        <f t="shared" si="309"/>
        <v>0</v>
      </c>
    </row>
    <row r="1486" spans="1:47" s="202" customFormat="1">
      <c r="A1486" s="274"/>
      <c r="B1486" s="274"/>
      <c r="C1486" s="2"/>
      <c r="D1486" s="2"/>
      <c r="E1486" s="2"/>
      <c r="F1486" s="2"/>
      <c r="G1486" s="2"/>
      <c r="H1486" s="2"/>
      <c r="I1486" s="2"/>
      <c r="J1486" s="2"/>
      <c r="K1486" s="2"/>
      <c r="L1486" s="2"/>
      <c r="M1486" s="2"/>
      <c r="N1486" s="2"/>
      <c r="O1486" s="2"/>
      <c r="P1486" s="2"/>
      <c r="X1486" s="2"/>
      <c r="Y1486" s="2"/>
      <c r="Z1486" s="2"/>
      <c r="AA1486" s="2"/>
      <c r="AB1486" s="2"/>
      <c r="AC1486" s="2"/>
      <c r="AD1486" s="2"/>
      <c r="AE1486" s="2"/>
      <c r="AF1486" s="2"/>
      <c r="AG1486" s="2"/>
      <c r="AH1486" s="2"/>
      <c r="AI1486" s="2"/>
      <c r="AJ1486" s="2"/>
      <c r="AK1486" s="2"/>
      <c r="AL1486" s="2"/>
      <c r="AM1486" s="2"/>
      <c r="AN1486" s="2">
        <f t="shared" si="310"/>
        <v>0</v>
      </c>
      <c r="AO1486" s="2">
        <f t="shared" si="311"/>
        <v>0</v>
      </c>
      <c r="AP1486" s="2">
        <f>IF(AA1486='User Input'!$C$1,1,0)</f>
        <v>0</v>
      </c>
      <c r="AQ1486" s="2">
        <f t="shared" si="305"/>
        <v>0</v>
      </c>
      <c r="AR1486" s="2">
        <f t="shared" si="306"/>
        <v>0</v>
      </c>
      <c r="AS1486" s="2">
        <f t="shared" si="307"/>
        <v>0</v>
      </c>
      <c r="AT1486" s="2">
        <f t="shared" si="308"/>
        <v>0</v>
      </c>
      <c r="AU1486" s="9">
        <f t="shared" si="309"/>
        <v>0</v>
      </c>
    </row>
    <row r="1487" spans="1:47" s="202" customFormat="1">
      <c r="A1487" s="274"/>
      <c r="B1487" s="274"/>
      <c r="C1487" s="2"/>
      <c r="D1487" s="2"/>
      <c r="E1487" s="2"/>
      <c r="F1487" s="2"/>
      <c r="G1487" s="2"/>
      <c r="H1487" s="2"/>
      <c r="I1487" s="2"/>
      <c r="J1487" s="2"/>
      <c r="K1487" s="2"/>
      <c r="L1487" s="2"/>
      <c r="M1487" s="2"/>
      <c r="N1487" s="2"/>
      <c r="O1487" s="2"/>
      <c r="P1487" s="2"/>
      <c r="X1487" s="2"/>
      <c r="Y1487" s="2"/>
      <c r="Z1487" s="2"/>
      <c r="AA1487" s="2"/>
      <c r="AB1487" s="2"/>
      <c r="AC1487" s="2"/>
      <c r="AD1487" s="2"/>
      <c r="AE1487" s="2"/>
      <c r="AF1487" s="2"/>
      <c r="AG1487" s="2"/>
      <c r="AH1487" s="2"/>
      <c r="AI1487" s="2"/>
      <c r="AJ1487" s="2"/>
      <c r="AK1487" s="2"/>
      <c r="AL1487" s="2"/>
      <c r="AM1487" s="2"/>
      <c r="AN1487" s="2">
        <f t="shared" si="310"/>
        <v>0</v>
      </c>
      <c r="AO1487" s="2">
        <f t="shared" si="311"/>
        <v>0</v>
      </c>
      <c r="AP1487" s="2">
        <f>IF(AA1487='User Input'!$C$1,1,0)</f>
        <v>0</v>
      </c>
      <c r="AQ1487" s="2">
        <f t="shared" si="305"/>
        <v>0</v>
      </c>
      <c r="AR1487" s="2">
        <f t="shared" si="306"/>
        <v>0</v>
      </c>
      <c r="AS1487" s="2">
        <f t="shared" si="307"/>
        <v>0</v>
      </c>
      <c r="AT1487" s="2">
        <f t="shared" si="308"/>
        <v>0</v>
      </c>
      <c r="AU1487" s="9">
        <f t="shared" si="309"/>
        <v>0</v>
      </c>
    </row>
    <row r="1488" spans="1:47" s="202" customFormat="1">
      <c r="A1488" s="274"/>
      <c r="B1488" s="274"/>
      <c r="C1488" s="2"/>
      <c r="D1488" s="2"/>
      <c r="E1488" s="2"/>
      <c r="F1488" s="2"/>
      <c r="G1488" s="2"/>
      <c r="H1488" s="2"/>
      <c r="I1488" s="2"/>
      <c r="J1488" s="2"/>
      <c r="K1488" s="2"/>
      <c r="L1488" s="2"/>
      <c r="M1488" s="2"/>
      <c r="N1488" s="2"/>
      <c r="O1488" s="2"/>
      <c r="P1488" s="2"/>
      <c r="X1488" s="2"/>
      <c r="Y1488" s="2"/>
      <c r="Z1488" s="2"/>
      <c r="AA1488" s="2"/>
      <c r="AB1488" s="2"/>
      <c r="AC1488" s="2"/>
      <c r="AD1488" s="2"/>
      <c r="AE1488" s="2"/>
      <c r="AF1488" s="2"/>
      <c r="AG1488" s="2"/>
      <c r="AH1488" s="2"/>
      <c r="AI1488" s="2"/>
      <c r="AJ1488" s="2"/>
      <c r="AK1488" s="2"/>
      <c r="AL1488" s="2"/>
      <c r="AM1488" s="2"/>
      <c r="AN1488" s="2">
        <f t="shared" si="310"/>
        <v>0</v>
      </c>
      <c r="AO1488" s="2">
        <f t="shared" si="311"/>
        <v>0</v>
      </c>
      <c r="AP1488" s="2">
        <f>IF(AA1488='User Input'!$C$1,1,0)</f>
        <v>0</v>
      </c>
      <c r="AQ1488" s="2">
        <f t="shared" si="305"/>
        <v>0</v>
      </c>
      <c r="AR1488" s="2">
        <f t="shared" si="306"/>
        <v>0</v>
      </c>
      <c r="AS1488" s="2">
        <f t="shared" si="307"/>
        <v>0</v>
      </c>
      <c r="AT1488" s="2">
        <f t="shared" si="308"/>
        <v>0</v>
      </c>
      <c r="AU1488" s="9">
        <f t="shared" si="309"/>
        <v>0</v>
      </c>
    </row>
    <row r="1489" spans="1:47" s="202" customFormat="1">
      <c r="A1489" s="274"/>
      <c r="B1489" s="274"/>
      <c r="C1489" s="2"/>
      <c r="D1489" s="2"/>
      <c r="E1489" s="2"/>
      <c r="F1489" s="2"/>
      <c r="G1489" s="2"/>
      <c r="H1489" s="2"/>
      <c r="I1489" s="2"/>
      <c r="J1489" s="2"/>
      <c r="K1489" s="2"/>
      <c r="L1489" s="2"/>
      <c r="M1489" s="2"/>
      <c r="N1489" s="2"/>
      <c r="O1489" s="2"/>
      <c r="P1489" s="2"/>
      <c r="X1489" s="2"/>
      <c r="Y1489" s="2"/>
      <c r="Z1489" s="2"/>
      <c r="AA1489" s="2"/>
      <c r="AB1489" s="2"/>
      <c r="AC1489" s="2"/>
      <c r="AD1489" s="2"/>
      <c r="AE1489" s="2"/>
      <c r="AF1489" s="2"/>
      <c r="AG1489" s="2"/>
      <c r="AH1489" s="2"/>
      <c r="AI1489" s="2"/>
      <c r="AJ1489" s="2"/>
      <c r="AK1489" s="2"/>
      <c r="AL1489" s="2"/>
      <c r="AM1489" s="2"/>
      <c r="AN1489" s="2">
        <f t="shared" si="310"/>
        <v>0</v>
      </c>
      <c r="AO1489" s="2">
        <f t="shared" si="311"/>
        <v>0</v>
      </c>
      <c r="AP1489" s="2">
        <f>IF(AA1489='User Input'!$C$1,1,0)</f>
        <v>0</v>
      </c>
      <c r="AQ1489" s="2">
        <f t="shared" si="305"/>
        <v>0</v>
      </c>
      <c r="AR1489" s="2">
        <f t="shared" si="306"/>
        <v>0</v>
      </c>
      <c r="AS1489" s="2">
        <f t="shared" si="307"/>
        <v>0</v>
      </c>
      <c r="AT1489" s="2">
        <f t="shared" si="308"/>
        <v>0</v>
      </c>
      <c r="AU1489" s="9">
        <f t="shared" si="309"/>
        <v>0</v>
      </c>
    </row>
    <row r="1490" spans="1:47" s="202" customFormat="1">
      <c r="A1490" s="274"/>
      <c r="B1490" s="274"/>
      <c r="C1490" s="2"/>
      <c r="D1490" s="2"/>
      <c r="E1490" s="2"/>
      <c r="F1490" s="2"/>
      <c r="G1490" s="2"/>
      <c r="H1490" s="2"/>
      <c r="I1490" s="2"/>
      <c r="J1490" s="2"/>
      <c r="K1490" s="2"/>
      <c r="L1490" s="2"/>
      <c r="M1490" s="2"/>
      <c r="N1490" s="2"/>
      <c r="O1490" s="2"/>
      <c r="P1490" s="2"/>
      <c r="X1490" s="2"/>
      <c r="Y1490" s="2"/>
      <c r="Z1490" s="2"/>
      <c r="AA1490" s="2"/>
      <c r="AB1490" s="2"/>
      <c r="AC1490" s="2"/>
      <c r="AD1490" s="2"/>
      <c r="AE1490" s="2"/>
      <c r="AF1490" s="2"/>
      <c r="AG1490" s="2"/>
      <c r="AH1490" s="2"/>
      <c r="AI1490" s="2"/>
      <c r="AJ1490" s="2"/>
      <c r="AK1490" s="2"/>
      <c r="AL1490" s="2"/>
      <c r="AM1490" s="2"/>
      <c r="AN1490" s="2">
        <f t="shared" si="310"/>
        <v>0</v>
      </c>
      <c r="AO1490" s="2">
        <f t="shared" si="311"/>
        <v>0</v>
      </c>
      <c r="AP1490" s="2">
        <f>IF(AA1490='User Input'!$C$1,1,0)</f>
        <v>0</v>
      </c>
      <c r="AQ1490" s="2">
        <f t="shared" si="305"/>
        <v>0</v>
      </c>
      <c r="AR1490" s="2">
        <f t="shared" si="306"/>
        <v>0</v>
      </c>
      <c r="AS1490" s="2">
        <f t="shared" si="307"/>
        <v>0</v>
      </c>
      <c r="AT1490" s="2">
        <f t="shared" si="308"/>
        <v>0</v>
      </c>
      <c r="AU1490" s="9">
        <f t="shared" si="309"/>
        <v>0</v>
      </c>
    </row>
    <row r="1491" spans="1:47" s="202" customFormat="1">
      <c r="A1491" s="274"/>
      <c r="B1491" s="274"/>
      <c r="C1491" s="2"/>
      <c r="D1491" s="2"/>
      <c r="E1491" s="2"/>
      <c r="F1491" s="2"/>
      <c r="G1491" s="2"/>
      <c r="H1491" s="2"/>
      <c r="I1491" s="2"/>
      <c r="J1491" s="2"/>
      <c r="K1491" s="2"/>
      <c r="L1491" s="2"/>
      <c r="M1491" s="2"/>
      <c r="N1491" s="2"/>
      <c r="O1491" s="2"/>
      <c r="P1491" s="2"/>
      <c r="X1491" s="2"/>
      <c r="Y1491" s="2"/>
      <c r="Z1491" s="2"/>
      <c r="AA1491" s="2"/>
      <c r="AB1491" s="2"/>
      <c r="AC1491" s="2"/>
      <c r="AD1491" s="2"/>
      <c r="AE1491" s="2"/>
      <c r="AF1491" s="2"/>
      <c r="AG1491" s="2"/>
      <c r="AH1491" s="2"/>
      <c r="AI1491" s="2"/>
      <c r="AJ1491" s="2"/>
      <c r="AK1491" s="2"/>
      <c r="AL1491" s="2"/>
      <c r="AM1491" s="2"/>
      <c r="AN1491" s="2">
        <f t="shared" si="310"/>
        <v>0</v>
      </c>
      <c r="AO1491" s="2">
        <f t="shared" si="311"/>
        <v>0</v>
      </c>
      <c r="AP1491" s="2">
        <f>IF(AA1491='User Input'!$C$1,1,0)</f>
        <v>0</v>
      </c>
      <c r="AQ1491" s="2">
        <f t="shared" si="305"/>
        <v>0</v>
      </c>
      <c r="AR1491" s="2">
        <f t="shared" si="306"/>
        <v>0</v>
      </c>
      <c r="AS1491" s="2">
        <f t="shared" si="307"/>
        <v>0</v>
      </c>
      <c r="AT1491" s="2">
        <f t="shared" si="308"/>
        <v>0</v>
      </c>
      <c r="AU1491" s="9">
        <f t="shared" si="309"/>
        <v>0</v>
      </c>
    </row>
    <row r="1492" spans="1:47" s="202" customFormat="1">
      <c r="A1492" s="274"/>
      <c r="B1492" s="274"/>
      <c r="C1492" s="2"/>
      <c r="D1492" s="2"/>
      <c r="E1492" s="2"/>
      <c r="F1492" s="2"/>
      <c r="G1492" s="2"/>
      <c r="H1492" s="2"/>
      <c r="I1492" s="2"/>
      <c r="J1492" s="2"/>
      <c r="K1492" s="2"/>
      <c r="L1492" s="2"/>
      <c r="M1492" s="2"/>
      <c r="N1492" s="2"/>
      <c r="O1492" s="2"/>
      <c r="P1492" s="2"/>
      <c r="X1492" s="2"/>
      <c r="Y1492" s="2"/>
      <c r="Z1492" s="2"/>
      <c r="AA1492" s="2"/>
      <c r="AB1492" s="2"/>
      <c r="AC1492" s="2"/>
      <c r="AD1492" s="2"/>
      <c r="AE1492" s="2"/>
      <c r="AF1492" s="2"/>
      <c r="AG1492" s="2"/>
      <c r="AH1492" s="2"/>
      <c r="AI1492" s="2"/>
      <c r="AJ1492" s="2"/>
      <c r="AK1492" s="2"/>
      <c r="AL1492" s="2"/>
      <c r="AM1492" s="2"/>
      <c r="AN1492" s="2">
        <f t="shared" si="310"/>
        <v>0</v>
      </c>
      <c r="AO1492" s="2">
        <f t="shared" si="311"/>
        <v>0</v>
      </c>
      <c r="AP1492" s="2">
        <f>IF(AA1492='User Input'!$C$1,1,0)</f>
        <v>0</v>
      </c>
      <c r="AQ1492" s="2">
        <f t="shared" si="305"/>
        <v>0</v>
      </c>
      <c r="AR1492" s="2">
        <f t="shared" si="306"/>
        <v>0</v>
      </c>
      <c r="AS1492" s="2">
        <f t="shared" si="307"/>
        <v>0</v>
      </c>
      <c r="AT1492" s="2">
        <f t="shared" si="308"/>
        <v>0</v>
      </c>
      <c r="AU1492" s="9">
        <f t="shared" si="309"/>
        <v>0</v>
      </c>
    </row>
    <row r="1493" spans="1:47" s="202" customFormat="1">
      <c r="A1493" s="274"/>
      <c r="B1493" s="274"/>
      <c r="C1493" s="2"/>
      <c r="D1493" s="2"/>
      <c r="E1493" s="2"/>
      <c r="F1493" s="2"/>
      <c r="G1493" s="2"/>
      <c r="H1493" s="2"/>
      <c r="I1493" s="2"/>
      <c r="J1493" s="2"/>
      <c r="K1493" s="2"/>
      <c r="L1493" s="2"/>
      <c r="M1493" s="2"/>
      <c r="N1493" s="2"/>
      <c r="O1493" s="2"/>
      <c r="P1493" s="2"/>
      <c r="X1493" s="2"/>
      <c r="Y1493" s="2"/>
      <c r="Z1493" s="2"/>
      <c r="AA1493" s="2"/>
      <c r="AB1493" s="2"/>
      <c r="AC1493" s="2"/>
      <c r="AD1493" s="2"/>
      <c r="AE1493" s="2"/>
      <c r="AF1493" s="2"/>
      <c r="AG1493" s="2"/>
      <c r="AH1493" s="2"/>
      <c r="AI1493" s="2"/>
      <c r="AJ1493" s="2"/>
      <c r="AK1493" s="2"/>
      <c r="AL1493" s="2"/>
      <c r="AM1493" s="2"/>
      <c r="AN1493" s="2">
        <f t="shared" si="310"/>
        <v>0</v>
      </c>
      <c r="AO1493" s="2">
        <f t="shared" si="311"/>
        <v>0</v>
      </c>
      <c r="AP1493" s="2">
        <f>IF(AA1493='User Input'!$C$1,1,0)</f>
        <v>0</v>
      </c>
      <c r="AQ1493" s="2">
        <f t="shared" si="305"/>
        <v>0</v>
      </c>
      <c r="AR1493" s="2">
        <f t="shared" si="306"/>
        <v>0</v>
      </c>
      <c r="AS1493" s="2">
        <f t="shared" si="307"/>
        <v>0</v>
      </c>
      <c r="AT1493" s="2">
        <f t="shared" si="308"/>
        <v>0</v>
      </c>
      <c r="AU1493" s="9">
        <f t="shared" si="309"/>
        <v>0</v>
      </c>
    </row>
    <row r="1494" spans="1:47" s="202" customFormat="1">
      <c r="A1494" s="274"/>
      <c r="B1494" s="274"/>
      <c r="C1494" s="2"/>
      <c r="D1494" s="2"/>
      <c r="E1494" s="2"/>
      <c r="F1494" s="2"/>
      <c r="G1494" s="2"/>
      <c r="H1494" s="2"/>
      <c r="I1494" s="2"/>
      <c r="J1494" s="2"/>
      <c r="K1494" s="2"/>
      <c r="L1494" s="2"/>
      <c r="M1494" s="2"/>
      <c r="N1494" s="2"/>
      <c r="O1494" s="2"/>
      <c r="P1494" s="2"/>
      <c r="X1494" s="2"/>
      <c r="Y1494" s="2"/>
      <c r="Z1494" s="2"/>
      <c r="AA1494" s="2"/>
      <c r="AB1494" s="2"/>
      <c r="AC1494" s="2"/>
      <c r="AD1494" s="2"/>
      <c r="AE1494" s="2"/>
      <c r="AF1494" s="2"/>
      <c r="AG1494" s="2"/>
      <c r="AH1494" s="2"/>
      <c r="AI1494" s="2"/>
      <c r="AJ1494" s="2"/>
      <c r="AK1494" s="2"/>
      <c r="AL1494" s="2"/>
      <c r="AM1494" s="2"/>
      <c r="AN1494" s="2">
        <f t="shared" si="310"/>
        <v>0</v>
      </c>
      <c r="AO1494" s="2">
        <f t="shared" si="311"/>
        <v>0</v>
      </c>
      <c r="AP1494" s="2">
        <f>IF(AA1494='User Input'!$C$1,1,0)</f>
        <v>0</v>
      </c>
      <c r="AQ1494" s="2">
        <f t="shared" si="305"/>
        <v>0</v>
      </c>
      <c r="AR1494" s="2">
        <f t="shared" si="306"/>
        <v>0</v>
      </c>
      <c r="AS1494" s="2">
        <f t="shared" si="307"/>
        <v>0</v>
      </c>
      <c r="AT1494" s="2">
        <f t="shared" si="308"/>
        <v>0</v>
      </c>
      <c r="AU1494" s="9">
        <f t="shared" si="309"/>
        <v>0</v>
      </c>
    </row>
    <row r="1495" spans="1:47" s="202" customFormat="1">
      <c r="A1495" s="274"/>
      <c r="B1495" s="274"/>
      <c r="C1495" s="2"/>
      <c r="D1495" s="2"/>
      <c r="E1495" s="2"/>
      <c r="F1495" s="2"/>
      <c r="G1495" s="2"/>
      <c r="H1495" s="2"/>
      <c r="I1495" s="2"/>
      <c r="J1495" s="2"/>
      <c r="K1495" s="2"/>
      <c r="L1495" s="2"/>
      <c r="M1495" s="2"/>
      <c r="N1495" s="2"/>
      <c r="O1495" s="2"/>
      <c r="P1495" s="2"/>
      <c r="X1495" s="2"/>
      <c r="Y1495" s="2"/>
      <c r="Z1495" s="2"/>
      <c r="AA1495" s="2"/>
      <c r="AB1495" s="2"/>
      <c r="AC1495" s="2"/>
      <c r="AD1495" s="2"/>
      <c r="AE1495" s="2"/>
      <c r="AF1495" s="2"/>
      <c r="AG1495" s="2"/>
      <c r="AH1495" s="2"/>
      <c r="AI1495" s="2"/>
      <c r="AJ1495" s="2"/>
      <c r="AK1495" s="2"/>
      <c r="AL1495" s="2"/>
      <c r="AM1495" s="2"/>
      <c r="AN1495" s="2">
        <f t="shared" si="310"/>
        <v>0</v>
      </c>
      <c r="AO1495" s="2">
        <f t="shared" si="311"/>
        <v>0</v>
      </c>
      <c r="AP1495" s="2">
        <f>IF(AA1495='User Input'!$C$1,1,0)</f>
        <v>0</v>
      </c>
      <c r="AQ1495" s="2">
        <f t="shared" si="305"/>
        <v>0</v>
      </c>
      <c r="AR1495" s="2">
        <f t="shared" si="306"/>
        <v>0</v>
      </c>
      <c r="AS1495" s="2">
        <f t="shared" si="307"/>
        <v>0</v>
      </c>
      <c r="AT1495" s="2">
        <f t="shared" si="308"/>
        <v>0</v>
      </c>
      <c r="AU1495" s="9">
        <f t="shared" si="309"/>
        <v>0</v>
      </c>
    </row>
    <row r="1496" spans="1:47" s="202" customFormat="1">
      <c r="A1496" s="274"/>
      <c r="B1496" s="274"/>
      <c r="C1496" s="2"/>
      <c r="D1496" s="2"/>
      <c r="E1496" s="2"/>
      <c r="F1496" s="2"/>
      <c r="G1496" s="2"/>
      <c r="H1496" s="2"/>
      <c r="I1496" s="2"/>
      <c r="J1496" s="2"/>
      <c r="K1496" s="2"/>
      <c r="L1496" s="2"/>
      <c r="M1496" s="2"/>
      <c r="N1496" s="2"/>
      <c r="O1496" s="2"/>
      <c r="P1496" s="2"/>
      <c r="X1496" s="2"/>
      <c r="Y1496" s="2"/>
      <c r="Z1496" s="2"/>
      <c r="AA1496" s="2"/>
      <c r="AB1496" s="2"/>
      <c r="AC1496" s="2"/>
      <c r="AD1496" s="2"/>
      <c r="AE1496" s="2"/>
      <c r="AF1496" s="2"/>
      <c r="AG1496" s="2"/>
      <c r="AH1496" s="2"/>
      <c r="AI1496" s="2"/>
      <c r="AJ1496" s="2"/>
      <c r="AK1496" s="2"/>
      <c r="AL1496" s="2"/>
      <c r="AM1496" s="2"/>
      <c r="AN1496" s="2">
        <f t="shared" si="310"/>
        <v>0</v>
      </c>
      <c r="AO1496" s="2">
        <f t="shared" si="311"/>
        <v>0</v>
      </c>
      <c r="AP1496" s="2">
        <f>IF(AA1496='User Input'!$C$1,1,0)</f>
        <v>0</v>
      </c>
      <c r="AQ1496" s="2">
        <f t="shared" si="305"/>
        <v>0</v>
      </c>
      <c r="AR1496" s="2">
        <f t="shared" si="306"/>
        <v>0</v>
      </c>
      <c r="AS1496" s="2">
        <f t="shared" si="307"/>
        <v>0</v>
      </c>
      <c r="AT1496" s="2">
        <f t="shared" si="308"/>
        <v>0</v>
      </c>
      <c r="AU1496" s="9">
        <f t="shared" si="309"/>
        <v>0</v>
      </c>
    </row>
    <row r="1497" spans="1:47" s="202" customFormat="1">
      <c r="A1497" s="274"/>
      <c r="B1497" s="274"/>
      <c r="C1497" s="2"/>
      <c r="D1497" s="2"/>
      <c r="E1497" s="2"/>
      <c r="F1497" s="2"/>
      <c r="G1497" s="2"/>
      <c r="H1497" s="2"/>
      <c r="I1497" s="2"/>
      <c r="J1497" s="2"/>
      <c r="K1497" s="2"/>
      <c r="L1497" s="2"/>
      <c r="M1497" s="2"/>
      <c r="N1497" s="2"/>
      <c r="O1497" s="2"/>
      <c r="P1497" s="2"/>
      <c r="X1497" s="2"/>
      <c r="Y1497" s="2"/>
      <c r="Z1497" s="2"/>
      <c r="AA1497" s="2"/>
      <c r="AB1497" s="2"/>
      <c r="AC1497" s="2"/>
      <c r="AD1497" s="2"/>
      <c r="AE1497" s="2"/>
      <c r="AF1497" s="2"/>
      <c r="AG1497" s="2"/>
      <c r="AH1497" s="2"/>
      <c r="AI1497" s="2"/>
      <c r="AJ1497" s="2"/>
      <c r="AK1497" s="2"/>
      <c r="AL1497" s="2"/>
      <c r="AM1497" s="2"/>
      <c r="AN1497" s="2">
        <f t="shared" si="310"/>
        <v>0</v>
      </c>
      <c r="AO1497" s="2">
        <f t="shared" si="311"/>
        <v>0</v>
      </c>
      <c r="AP1497" s="2">
        <f>IF(AA1497='User Input'!$C$1,1,0)</f>
        <v>0</v>
      </c>
      <c r="AQ1497" s="2">
        <f t="shared" si="305"/>
        <v>0</v>
      </c>
      <c r="AR1497" s="2">
        <f t="shared" si="306"/>
        <v>0</v>
      </c>
      <c r="AS1497" s="2">
        <f t="shared" si="307"/>
        <v>0</v>
      </c>
      <c r="AT1497" s="2">
        <f t="shared" si="308"/>
        <v>0</v>
      </c>
      <c r="AU1497" s="9">
        <f t="shared" si="309"/>
        <v>0</v>
      </c>
    </row>
    <row r="1498" spans="1:47" s="202" customFormat="1">
      <c r="A1498" s="274"/>
      <c r="B1498" s="274"/>
      <c r="C1498" s="2"/>
      <c r="D1498" s="2"/>
      <c r="E1498" s="2"/>
      <c r="F1498" s="2"/>
      <c r="G1498" s="2"/>
      <c r="H1498" s="2"/>
      <c r="I1498" s="2"/>
      <c r="J1498" s="2"/>
      <c r="K1498" s="2"/>
      <c r="L1498" s="2"/>
      <c r="M1498" s="2"/>
      <c r="N1498" s="2"/>
      <c r="O1498" s="2"/>
      <c r="P1498" s="2"/>
      <c r="X1498" s="2"/>
      <c r="Y1498" s="2"/>
      <c r="Z1498" s="2"/>
      <c r="AA1498" s="2"/>
      <c r="AB1498" s="2"/>
      <c r="AC1498" s="2"/>
      <c r="AD1498" s="2"/>
      <c r="AE1498" s="2"/>
      <c r="AF1498" s="2"/>
      <c r="AG1498" s="2"/>
      <c r="AH1498" s="2"/>
      <c r="AI1498" s="2"/>
      <c r="AJ1498" s="2"/>
      <c r="AK1498" s="2"/>
      <c r="AL1498" s="2"/>
      <c r="AM1498" s="2"/>
      <c r="AN1498" s="2">
        <f t="shared" si="310"/>
        <v>0</v>
      </c>
      <c r="AO1498" s="2">
        <f t="shared" si="311"/>
        <v>0</v>
      </c>
      <c r="AP1498" s="2">
        <f>IF(AA1498='User Input'!$C$1,1,0)</f>
        <v>0</v>
      </c>
      <c r="AQ1498" s="2">
        <f t="shared" si="305"/>
        <v>0</v>
      </c>
      <c r="AR1498" s="2">
        <f t="shared" si="306"/>
        <v>0</v>
      </c>
      <c r="AS1498" s="2">
        <f t="shared" si="307"/>
        <v>0</v>
      </c>
      <c r="AT1498" s="2">
        <f t="shared" si="308"/>
        <v>0</v>
      </c>
      <c r="AU1498" s="9">
        <f t="shared" si="309"/>
        <v>0</v>
      </c>
    </row>
    <row r="1499" spans="1:47" s="202" customFormat="1">
      <c r="A1499" s="274"/>
      <c r="B1499" s="274"/>
      <c r="C1499" s="2"/>
      <c r="D1499" s="2"/>
      <c r="E1499" s="2"/>
      <c r="F1499" s="2"/>
      <c r="G1499" s="2"/>
      <c r="H1499" s="2"/>
      <c r="I1499" s="2"/>
      <c r="J1499" s="2"/>
      <c r="K1499" s="2"/>
      <c r="L1499" s="2"/>
      <c r="M1499" s="2"/>
      <c r="N1499" s="2"/>
      <c r="O1499" s="2"/>
      <c r="P1499" s="2"/>
      <c r="X1499" s="2"/>
      <c r="Y1499" s="2"/>
      <c r="Z1499" s="2"/>
      <c r="AA1499" s="2"/>
      <c r="AB1499" s="2"/>
      <c r="AC1499" s="2"/>
      <c r="AD1499" s="2"/>
      <c r="AE1499" s="2"/>
      <c r="AF1499" s="2"/>
      <c r="AG1499" s="2"/>
      <c r="AH1499" s="2"/>
      <c r="AI1499" s="2"/>
      <c r="AJ1499" s="2"/>
      <c r="AK1499" s="2"/>
      <c r="AL1499" s="2"/>
      <c r="AM1499" s="2"/>
      <c r="AN1499" s="2">
        <f t="shared" si="310"/>
        <v>0</v>
      </c>
      <c r="AO1499" s="2">
        <f t="shared" si="311"/>
        <v>0</v>
      </c>
      <c r="AP1499" s="2">
        <f>IF(AA1499='User Input'!$C$1,1,0)</f>
        <v>0</v>
      </c>
      <c r="AQ1499" s="2">
        <f t="shared" si="305"/>
        <v>0</v>
      </c>
      <c r="AR1499" s="2">
        <f t="shared" si="306"/>
        <v>0</v>
      </c>
      <c r="AS1499" s="2">
        <f t="shared" si="307"/>
        <v>0</v>
      </c>
      <c r="AT1499" s="2">
        <f t="shared" si="308"/>
        <v>0</v>
      </c>
      <c r="AU1499" s="9">
        <f t="shared" si="309"/>
        <v>0</v>
      </c>
    </row>
    <row r="1500" spans="1:47" s="202" customFormat="1">
      <c r="A1500" s="274"/>
      <c r="B1500" s="274"/>
      <c r="C1500" s="2"/>
      <c r="D1500" s="2"/>
      <c r="E1500" s="2"/>
      <c r="F1500" s="2"/>
      <c r="G1500" s="2"/>
      <c r="H1500" s="2"/>
      <c r="I1500" s="2"/>
      <c r="J1500" s="2"/>
      <c r="K1500" s="2"/>
      <c r="L1500" s="2"/>
      <c r="M1500" s="2"/>
      <c r="N1500" s="2"/>
      <c r="O1500" s="2"/>
      <c r="P1500" s="2"/>
      <c r="X1500" s="2"/>
      <c r="Y1500" s="2"/>
      <c r="Z1500" s="2"/>
      <c r="AA1500" s="2"/>
      <c r="AB1500" s="2"/>
      <c r="AC1500" s="2"/>
      <c r="AD1500" s="2"/>
      <c r="AE1500" s="2"/>
      <c r="AF1500" s="2"/>
      <c r="AG1500" s="2"/>
      <c r="AH1500" s="2"/>
      <c r="AI1500" s="2"/>
      <c r="AJ1500" s="2"/>
      <c r="AK1500" s="2"/>
      <c r="AL1500" s="2"/>
      <c r="AM1500" s="2"/>
      <c r="AN1500" s="2">
        <f t="shared" si="310"/>
        <v>0</v>
      </c>
      <c r="AO1500" s="2">
        <f t="shared" si="311"/>
        <v>0</v>
      </c>
      <c r="AP1500" s="2">
        <f>IF(AA1500='User Input'!$C$1,1,0)</f>
        <v>0</v>
      </c>
      <c r="AQ1500" s="2">
        <f t="shared" si="305"/>
        <v>0</v>
      </c>
      <c r="AR1500" s="2">
        <f t="shared" si="306"/>
        <v>0</v>
      </c>
      <c r="AS1500" s="2">
        <f t="shared" si="307"/>
        <v>0</v>
      </c>
      <c r="AT1500" s="2">
        <f t="shared" si="308"/>
        <v>0</v>
      </c>
      <c r="AU1500" s="9">
        <f t="shared" si="309"/>
        <v>0</v>
      </c>
    </row>
    <row r="1501" spans="1:47" s="202" customFormat="1">
      <c r="A1501" s="274"/>
      <c r="B1501" s="274"/>
      <c r="C1501" s="2"/>
      <c r="D1501" s="2"/>
      <c r="E1501" s="2"/>
      <c r="F1501" s="2"/>
      <c r="G1501" s="2"/>
      <c r="H1501" s="2"/>
      <c r="I1501" s="2"/>
      <c r="J1501" s="2"/>
      <c r="K1501" s="2"/>
      <c r="L1501" s="2"/>
      <c r="M1501" s="2"/>
      <c r="N1501" s="2"/>
      <c r="O1501" s="2"/>
      <c r="P1501" s="2"/>
      <c r="X1501" s="2"/>
      <c r="Y1501" s="2"/>
      <c r="Z1501" s="2"/>
      <c r="AA1501" s="2"/>
      <c r="AB1501" s="2"/>
      <c r="AC1501" s="2"/>
      <c r="AD1501" s="2"/>
      <c r="AE1501" s="2"/>
      <c r="AF1501" s="2"/>
      <c r="AG1501" s="2"/>
      <c r="AH1501" s="2"/>
      <c r="AI1501" s="2"/>
      <c r="AJ1501" s="2"/>
      <c r="AK1501" s="2"/>
      <c r="AL1501" s="2"/>
      <c r="AM1501" s="2"/>
      <c r="AN1501" s="2">
        <f t="shared" si="310"/>
        <v>0</v>
      </c>
      <c r="AO1501" s="2">
        <f t="shared" si="311"/>
        <v>0</v>
      </c>
      <c r="AP1501" s="2">
        <f>IF(AA1501='User Input'!$C$1,1,0)</f>
        <v>0</v>
      </c>
      <c r="AQ1501" s="2">
        <f t="shared" si="305"/>
        <v>0</v>
      </c>
      <c r="AR1501" s="2">
        <f t="shared" si="306"/>
        <v>0</v>
      </c>
      <c r="AS1501" s="2">
        <f t="shared" si="307"/>
        <v>0</v>
      </c>
      <c r="AT1501" s="2">
        <f t="shared" si="308"/>
        <v>0</v>
      </c>
      <c r="AU1501" s="9">
        <f t="shared" si="309"/>
        <v>0</v>
      </c>
    </row>
    <row r="1502" spans="1:47" s="202" customFormat="1">
      <c r="A1502" s="274"/>
      <c r="B1502" s="274"/>
      <c r="C1502" s="2"/>
      <c r="D1502" s="2"/>
      <c r="E1502" s="2"/>
      <c r="F1502" s="2"/>
      <c r="G1502" s="2"/>
      <c r="H1502" s="2"/>
      <c r="I1502" s="2"/>
      <c r="J1502" s="2"/>
      <c r="K1502" s="2"/>
      <c r="L1502" s="2"/>
      <c r="M1502" s="2"/>
      <c r="N1502" s="2"/>
      <c r="O1502" s="2"/>
      <c r="P1502" s="2"/>
      <c r="X1502" s="2"/>
      <c r="Y1502" s="2"/>
      <c r="Z1502" s="2"/>
      <c r="AA1502" s="2"/>
      <c r="AB1502" s="2"/>
      <c r="AC1502" s="2"/>
      <c r="AD1502" s="2"/>
      <c r="AE1502" s="2"/>
      <c r="AF1502" s="2"/>
      <c r="AG1502" s="2"/>
      <c r="AH1502" s="2"/>
      <c r="AI1502" s="2"/>
      <c r="AJ1502" s="2"/>
      <c r="AK1502" s="2"/>
      <c r="AL1502" s="2"/>
      <c r="AM1502" s="2"/>
      <c r="AN1502" s="2">
        <f t="shared" si="310"/>
        <v>0</v>
      </c>
      <c r="AO1502" s="2">
        <f t="shared" si="311"/>
        <v>0</v>
      </c>
      <c r="AP1502" s="2">
        <f>IF(AA1502='User Input'!$C$1,1,0)</f>
        <v>0</v>
      </c>
      <c r="AQ1502" s="2">
        <f t="shared" si="305"/>
        <v>0</v>
      </c>
      <c r="AR1502" s="2">
        <f t="shared" si="306"/>
        <v>0</v>
      </c>
      <c r="AS1502" s="2">
        <f t="shared" si="307"/>
        <v>0</v>
      </c>
      <c r="AT1502" s="2">
        <f t="shared" si="308"/>
        <v>0</v>
      </c>
      <c r="AU1502" s="9">
        <f t="shared" si="309"/>
        <v>0</v>
      </c>
    </row>
    <row r="1503" spans="1:47" s="202" customFormat="1">
      <c r="A1503" s="274"/>
      <c r="B1503" s="274"/>
      <c r="C1503" s="2"/>
      <c r="D1503" s="2"/>
      <c r="E1503" s="2"/>
      <c r="F1503" s="2"/>
      <c r="G1503" s="2"/>
      <c r="H1503" s="2"/>
      <c r="I1503" s="2"/>
      <c r="J1503" s="2"/>
      <c r="K1503" s="2"/>
      <c r="L1503" s="2"/>
      <c r="M1503" s="2"/>
      <c r="N1503" s="2"/>
      <c r="O1503" s="2"/>
      <c r="P1503" s="2"/>
      <c r="X1503" s="2"/>
      <c r="Y1503" s="2"/>
      <c r="Z1503" s="2"/>
      <c r="AA1503" s="2"/>
      <c r="AB1503" s="2"/>
      <c r="AC1503" s="2"/>
      <c r="AD1503" s="2"/>
      <c r="AE1503" s="2"/>
      <c r="AF1503" s="2"/>
      <c r="AG1503" s="2"/>
      <c r="AH1503" s="2"/>
      <c r="AI1503" s="2"/>
      <c r="AJ1503" s="2"/>
      <c r="AK1503" s="2"/>
      <c r="AL1503" s="2"/>
      <c r="AM1503" s="2"/>
      <c r="AN1503" s="2">
        <f t="shared" si="310"/>
        <v>0</v>
      </c>
      <c r="AO1503" s="2">
        <f t="shared" si="311"/>
        <v>0</v>
      </c>
      <c r="AP1503" s="2">
        <f>IF(AA1503='User Input'!$C$1,1,0)</f>
        <v>0</v>
      </c>
      <c r="AQ1503" s="2">
        <f t="shared" si="305"/>
        <v>0</v>
      </c>
      <c r="AR1503" s="2">
        <f t="shared" si="306"/>
        <v>0</v>
      </c>
      <c r="AS1503" s="2">
        <f t="shared" si="307"/>
        <v>0</v>
      </c>
      <c r="AT1503" s="2">
        <f t="shared" si="308"/>
        <v>0</v>
      </c>
      <c r="AU1503" s="9">
        <f t="shared" si="309"/>
        <v>0</v>
      </c>
    </row>
    <row r="1504" spans="1:47" s="202" customFormat="1">
      <c r="A1504" s="274"/>
      <c r="B1504" s="274"/>
      <c r="C1504" s="2"/>
      <c r="D1504" s="2"/>
      <c r="E1504" s="2"/>
      <c r="F1504" s="2"/>
      <c r="G1504" s="2"/>
      <c r="H1504" s="2"/>
      <c r="I1504" s="2"/>
      <c r="J1504" s="2"/>
      <c r="K1504" s="2"/>
      <c r="L1504" s="2"/>
      <c r="M1504" s="2"/>
      <c r="N1504" s="2"/>
      <c r="O1504" s="2"/>
      <c r="P1504" s="2"/>
      <c r="X1504" s="2"/>
      <c r="Y1504" s="2"/>
      <c r="Z1504" s="2"/>
      <c r="AA1504" s="2"/>
      <c r="AB1504" s="2"/>
      <c r="AC1504" s="2"/>
      <c r="AD1504" s="2"/>
      <c r="AE1504" s="2"/>
      <c r="AF1504" s="2"/>
      <c r="AG1504" s="2"/>
      <c r="AH1504" s="2"/>
      <c r="AI1504" s="2"/>
      <c r="AJ1504" s="2"/>
      <c r="AK1504" s="2"/>
      <c r="AL1504" s="2"/>
      <c r="AM1504" s="2"/>
      <c r="AN1504" s="2">
        <f t="shared" si="310"/>
        <v>0</v>
      </c>
      <c r="AO1504" s="2">
        <f t="shared" si="311"/>
        <v>0</v>
      </c>
      <c r="AP1504" s="2">
        <f>IF(AA1504='User Input'!$C$1,1,0)</f>
        <v>0</v>
      </c>
      <c r="AQ1504" s="2">
        <f t="shared" si="305"/>
        <v>0</v>
      </c>
      <c r="AR1504" s="2">
        <f t="shared" si="306"/>
        <v>0</v>
      </c>
      <c r="AS1504" s="2">
        <f t="shared" si="307"/>
        <v>0</v>
      </c>
      <c r="AT1504" s="2">
        <f t="shared" si="308"/>
        <v>0</v>
      </c>
      <c r="AU1504" s="9">
        <f t="shared" si="309"/>
        <v>0</v>
      </c>
    </row>
    <row r="1505" spans="1:47" s="202" customFormat="1">
      <c r="A1505" s="274"/>
      <c r="B1505" s="274"/>
      <c r="C1505" s="2"/>
      <c r="D1505" s="2"/>
      <c r="E1505" s="2"/>
      <c r="F1505" s="2"/>
      <c r="G1505" s="2"/>
      <c r="H1505" s="2"/>
      <c r="I1505" s="2"/>
      <c r="J1505" s="2"/>
      <c r="K1505" s="2"/>
      <c r="L1505" s="2"/>
      <c r="M1505" s="2"/>
      <c r="N1505" s="2"/>
      <c r="O1505" s="2"/>
      <c r="P1505" s="2"/>
      <c r="X1505" s="2"/>
      <c r="Y1505" s="2"/>
      <c r="Z1505" s="2"/>
      <c r="AA1505" s="2"/>
      <c r="AB1505" s="2"/>
      <c r="AC1505" s="2"/>
      <c r="AD1505" s="2"/>
      <c r="AE1505" s="2"/>
      <c r="AF1505" s="2"/>
      <c r="AG1505" s="2"/>
      <c r="AH1505" s="2"/>
      <c r="AI1505" s="2"/>
      <c r="AJ1505" s="2"/>
      <c r="AK1505" s="2"/>
      <c r="AL1505" s="2"/>
      <c r="AM1505" s="2"/>
      <c r="AN1505" s="2">
        <f t="shared" si="310"/>
        <v>0</v>
      </c>
      <c r="AO1505" s="2">
        <f t="shared" si="311"/>
        <v>0</v>
      </c>
      <c r="AP1505" s="2">
        <f>IF(AA1505='User Input'!$C$1,1,0)</f>
        <v>0</v>
      </c>
      <c r="AQ1505" s="2">
        <f t="shared" si="305"/>
        <v>0</v>
      </c>
      <c r="AR1505" s="2">
        <f t="shared" si="306"/>
        <v>0</v>
      </c>
      <c r="AS1505" s="2">
        <f t="shared" si="307"/>
        <v>0</v>
      </c>
      <c r="AT1505" s="2">
        <f t="shared" si="308"/>
        <v>0</v>
      </c>
      <c r="AU1505" s="9">
        <f t="shared" si="309"/>
        <v>0</v>
      </c>
    </row>
    <row r="1506" spans="1:47" s="202" customFormat="1">
      <c r="A1506" s="274"/>
      <c r="B1506" s="274"/>
      <c r="C1506" s="2"/>
      <c r="D1506" s="2"/>
      <c r="E1506" s="2"/>
      <c r="F1506" s="2"/>
      <c r="G1506" s="2"/>
      <c r="H1506" s="2"/>
      <c r="I1506" s="2"/>
      <c r="J1506" s="2"/>
      <c r="K1506" s="2"/>
      <c r="L1506" s="2"/>
      <c r="M1506" s="2"/>
      <c r="N1506" s="2"/>
      <c r="O1506" s="2"/>
      <c r="P1506" s="2"/>
      <c r="X1506" s="2"/>
      <c r="Y1506" s="2"/>
      <c r="Z1506" s="2"/>
      <c r="AA1506" s="2"/>
      <c r="AB1506" s="2"/>
      <c r="AC1506" s="2"/>
      <c r="AD1506" s="2"/>
      <c r="AE1506" s="2"/>
      <c r="AF1506" s="2"/>
      <c r="AG1506" s="2"/>
      <c r="AH1506" s="2"/>
      <c r="AI1506" s="2"/>
      <c r="AJ1506" s="2"/>
      <c r="AK1506" s="2"/>
      <c r="AL1506" s="2"/>
      <c r="AM1506" s="2"/>
      <c r="AN1506" s="2">
        <f t="shared" si="310"/>
        <v>0</v>
      </c>
      <c r="AO1506" s="2">
        <f t="shared" si="311"/>
        <v>0</v>
      </c>
      <c r="AP1506" s="2">
        <f>IF(AA1506='User Input'!$C$1,1,0)</f>
        <v>0</v>
      </c>
      <c r="AQ1506" s="2">
        <f t="shared" si="305"/>
        <v>0</v>
      </c>
      <c r="AR1506" s="2">
        <f t="shared" si="306"/>
        <v>0</v>
      </c>
      <c r="AS1506" s="2">
        <f t="shared" si="307"/>
        <v>0</v>
      </c>
      <c r="AT1506" s="2">
        <f t="shared" si="308"/>
        <v>0</v>
      </c>
      <c r="AU1506" s="9">
        <f t="shared" si="309"/>
        <v>0</v>
      </c>
    </row>
    <row r="1507" spans="1:47" s="202" customFormat="1">
      <c r="A1507" s="274"/>
      <c r="B1507" s="274"/>
      <c r="C1507" s="2"/>
      <c r="D1507" s="2"/>
      <c r="E1507" s="2"/>
      <c r="F1507" s="2"/>
      <c r="G1507" s="2"/>
      <c r="H1507" s="2"/>
      <c r="I1507" s="2"/>
      <c r="J1507" s="2"/>
      <c r="K1507" s="2"/>
      <c r="L1507" s="2"/>
      <c r="M1507" s="2"/>
      <c r="N1507" s="2"/>
      <c r="O1507" s="2"/>
      <c r="P1507" s="2"/>
      <c r="X1507" s="2"/>
      <c r="Y1507" s="2"/>
      <c r="Z1507" s="2"/>
      <c r="AA1507" s="2"/>
      <c r="AB1507" s="2"/>
      <c r="AC1507" s="2"/>
      <c r="AD1507" s="2"/>
      <c r="AE1507" s="2"/>
      <c r="AF1507" s="2"/>
      <c r="AG1507" s="2"/>
      <c r="AH1507" s="2"/>
      <c r="AI1507" s="2"/>
      <c r="AJ1507" s="2"/>
      <c r="AK1507" s="2"/>
      <c r="AL1507" s="2"/>
      <c r="AM1507" s="2"/>
      <c r="AN1507" s="2">
        <f t="shared" si="310"/>
        <v>0</v>
      </c>
      <c r="AO1507" s="2">
        <f t="shared" si="311"/>
        <v>0</v>
      </c>
      <c r="AP1507" s="2">
        <f>IF(AA1507='User Input'!$C$1,1,0)</f>
        <v>0</v>
      </c>
      <c r="AQ1507" s="2">
        <f t="shared" si="305"/>
        <v>0</v>
      </c>
      <c r="AR1507" s="2">
        <f t="shared" si="306"/>
        <v>0</v>
      </c>
      <c r="AS1507" s="2">
        <f t="shared" si="307"/>
        <v>0</v>
      </c>
      <c r="AT1507" s="2">
        <f t="shared" si="308"/>
        <v>0</v>
      </c>
      <c r="AU1507" s="9">
        <f t="shared" si="309"/>
        <v>0</v>
      </c>
    </row>
    <row r="1508" spans="1:47" s="202" customFormat="1">
      <c r="A1508" s="274"/>
      <c r="B1508" s="274"/>
      <c r="C1508" s="2"/>
      <c r="D1508" s="2"/>
      <c r="E1508" s="2"/>
      <c r="F1508" s="2"/>
      <c r="G1508" s="2"/>
      <c r="H1508" s="2"/>
      <c r="I1508" s="2"/>
      <c r="J1508" s="2"/>
      <c r="K1508" s="2"/>
      <c r="L1508" s="2"/>
      <c r="M1508" s="2"/>
      <c r="N1508" s="2"/>
      <c r="O1508" s="2"/>
      <c r="P1508" s="2"/>
      <c r="X1508" s="2"/>
      <c r="Y1508" s="2"/>
      <c r="Z1508" s="2"/>
      <c r="AA1508" s="2"/>
      <c r="AB1508" s="2"/>
      <c r="AC1508" s="2"/>
      <c r="AD1508" s="2"/>
      <c r="AE1508" s="2"/>
      <c r="AF1508" s="2"/>
      <c r="AG1508" s="2"/>
      <c r="AH1508" s="2"/>
      <c r="AI1508" s="2"/>
      <c r="AJ1508" s="2"/>
      <c r="AK1508" s="2"/>
      <c r="AL1508" s="2"/>
      <c r="AM1508" s="2"/>
    </row>
  </sheetData>
  <mergeCells count="6">
    <mergeCell ref="AH1:AM1"/>
    <mergeCell ref="AN1:AT1"/>
    <mergeCell ref="C1:G1"/>
    <mergeCell ref="K1:P1"/>
    <mergeCell ref="Q1:V1"/>
    <mergeCell ref="Z1:AF1"/>
  </mergeCells>
  <phoneticPr fontId="27" type="noConversion"/>
  <dataValidations count="3">
    <dataValidation type="decimal" allowBlank="1" showErrorMessage="1" sqref="E3:E196 AB84:AB944 AB3:AB50 AB52:AB82 E198:E901">
      <formula1>0</formula1>
      <formula2>1000</formula2>
    </dataValidation>
    <dataValidation type="list" operator="equal" allowBlank="1" showErrorMessage="1" sqref="D735:D878 AA855:AA924">
      <formula1>$BE$1:$BE$12</formula1>
      <formula2>0</formula2>
    </dataValidation>
    <dataValidation type="list" operator="equal" allowBlank="1" showErrorMessage="1" sqref="AA3:AA854 D3:D734">
      <formula1>$BE$1:$BE$25</formula1>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C35" sqref="C35"/>
    </sheetView>
  </sheetViews>
  <sheetFormatPr baseColWidth="10" defaultColWidth="8.83203125" defaultRowHeight="12" x14ac:dyDescent="0"/>
  <cols>
    <col min="1" max="1" width="21.5" customWidth="1"/>
    <col min="2" max="2" width="1.1640625" customWidth="1"/>
    <col min="3" max="3" width="29" customWidth="1"/>
  </cols>
  <sheetData>
    <row r="1" spans="1:5">
      <c r="A1" s="82" t="s">
        <v>50</v>
      </c>
      <c r="B1" s="82"/>
      <c r="C1" s="100" t="s">
        <v>5</v>
      </c>
      <c r="D1" t="s">
        <v>51</v>
      </c>
      <c r="E1" t="s">
        <v>52</v>
      </c>
    </row>
    <row r="2" spans="1:5">
      <c r="A2" s="82" t="s">
        <v>53</v>
      </c>
      <c r="B2" s="82"/>
      <c r="C2" s="100" t="s">
        <v>158</v>
      </c>
    </row>
    <row r="3" spans="1:5">
      <c r="A3" s="82" t="s">
        <v>54</v>
      </c>
      <c r="B3" s="82"/>
      <c r="C3" s="100" t="s">
        <v>159</v>
      </c>
    </row>
    <row r="4" spans="1:5">
      <c r="A4" s="82" t="s">
        <v>55</v>
      </c>
      <c r="B4" s="82"/>
      <c r="C4" s="100" t="s">
        <v>160</v>
      </c>
    </row>
    <row r="5" spans="1:5">
      <c r="A5" s="82" t="s">
        <v>56</v>
      </c>
      <c r="B5" s="82"/>
      <c r="C5" s="100" t="s">
        <v>161</v>
      </c>
    </row>
    <row r="6" spans="1:5">
      <c r="A6" s="82" t="s">
        <v>57</v>
      </c>
      <c r="B6" s="82"/>
      <c r="C6" s="100" t="s">
        <v>162</v>
      </c>
    </row>
    <row r="7" spans="1:5">
      <c r="A7" s="82" t="s">
        <v>58</v>
      </c>
      <c r="B7" s="82"/>
      <c r="C7" s="100" t="s">
        <v>163</v>
      </c>
    </row>
    <row r="8" spans="1:5">
      <c r="A8" s="82" t="s">
        <v>59</v>
      </c>
      <c r="B8" s="82"/>
      <c r="C8" s="100" t="s">
        <v>164</v>
      </c>
    </row>
    <row r="9" spans="1:5">
      <c r="A9" s="82" t="s">
        <v>60</v>
      </c>
      <c r="B9" s="82"/>
      <c r="C9" s="100" t="s">
        <v>165</v>
      </c>
    </row>
    <row r="10" spans="1:5">
      <c r="A10" s="82" t="s">
        <v>61</v>
      </c>
      <c r="B10" s="82"/>
      <c r="C10" s="100" t="s">
        <v>166</v>
      </c>
    </row>
    <row r="11" spans="1:5">
      <c r="A11" s="82" t="s">
        <v>62</v>
      </c>
      <c r="B11" s="82"/>
      <c r="C11" s="100" t="s">
        <v>167</v>
      </c>
    </row>
    <row r="12" spans="1:5">
      <c r="A12" s="82" t="s">
        <v>63</v>
      </c>
      <c r="B12" s="82"/>
      <c r="C12" s="100" t="s">
        <v>168</v>
      </c>
    </row>
    <row r="13" spans="1:5">
      <c r="A13" s="82" t="s">
        <v>64</v>
      </c>
      <c r="B13" s="82"/>
      <c r="C13" s="83"/>
    </row>
    <row r="14" spans="1:5">
      <c r="A14" s="82" t="s">
        <v>65</v>
      </c>
      <c r="B14" s="82"/>
      <c r="C14" s="83"/>
    </row>
    <row r="15" spans="1:5">
      <c r="A15" s="82" t="s">
        <v>66</v>
      </c>
      <c r="B15" s="82"/>
      <c r="C15" s="83"/>
    </row>
    <row r="16" spans="1:5">
      <c r="A16" s="82" t="s">
        <v>67</v>
      </c>
      <c r="B16" s="82"/>
      <c r="C16" s="83"/>
    </row>
    <row r="17" spans="1:15">
      <c r="A17" s="82" t="s">
        <v>68</v>
      </c>
      <c r="B17" s="82"/>
      <c r="C17" s="83"/>
    </row>
    <row r="18" spans="1:15">
      <c r="A18" s="82" t="s">
        <v>69</v>
      </c>
      <c r="B18" s="82"/>
      <c r="C18" s="83"/>
    </row>
    <row r="19" spans="1:15">
      <c r="A19" s="82" t="s">
        <v>70</v>
      </c>
      <c r="B19" s="82"/>
      <c r="C19" s="83"/>
    </row>
    <row r="20" spans="1:15">
      <c r="A20" s="82" t="s">
        <v>71</v>
      </c>
      <c r="B20" s="82"/>
      <c r="C20" s="83"/>
    </row>
    <row r="21" spans="1:15">
      <c r="A21" s="82" t="s">
        <v>72</v>
      </c>
      <c r="B21" s="82"/>
      <c r="C21" s="83"/>
    </row>
    <row r="22" spans="1:15">
      <c r="A22" s="82" t="s">
        <v>73</v>
      </c>
      <c r="B22" s="82"/>
      <c r="C22" s="83"/>
    </row>
    <row r="23" spans="1:15">
      <c r="A23" s="82" t="s">
        <v>74</v>
      </c>
      <c r="B23" s="82"/>
      <c r="C23" s="83"/>
    </row>
    <row r="24" spans="1:15">
      <c r="A24" s="82" t="s">
        <v>75</v>
      </c>
      <c r="B24" s="82"/>
      <c r="C24" s="83"/>
    </row>
    <row r="25" spans="1:15">
      <c r="A25" s="82" t="s">
        <v>76</v>
      </c>
      <c r="B25" s="82"/>
      <c r="C25" s="83"/>
    </row>
    <row r="26" spans="1:15">
      <c r="D26" s="318" t="s">
        <v>77</v>
      </c>
      <c r="E26" s="318"/>
    </row>
    <row r="27" spans="1:15">
      <c r="A27" s="84" t="s">
        <v>78</v>
      </c>
      <c r="B27" s="84"/>
      <c r="C27" s="85">
        <v>280</v>
      </c>
      <c r="D27" t="s">
        <v>79</v>
      </c>
    </row>
    <row r="28" spans="1:15">
      <c r="A28" s="84"/>
      <c r="B28" s="84"/>
      <c r="C28" s="84"/>
    </row>
    <row r="29" spans="1:15">
      <c r="A29" s="86" t="s">
        <v>80</v>
      </c>
      <c r="B29" s="86"/>
      <c r="C29" s="87">
        <v>13</v>
      </c>
      <c r="D29" s="318" t="s">
        <v>81</v>
      </c>
      <c r="E29" s="318"/>
    </row>
    <row r="30" spans="1:15">
      <c r="A30" s="86" t="s">
        <v>82</v>
      </c>
      <c r="B30" s="86"/>
      <c r="C30" s="87">
        <v>9</v>
      </c>
      <c r="D30" s="318" t="s">
        <v>83</v>
      </c>
      <c r="E30" s="318"/>
    </row>
    <row r="31" spans="1:15">
      <c r="F31" s="1"/>
      <c r="G31" s="1"/>
      <c r="H31" s="1"/>
      <c r="I31" s="1"/>
      <c r="J31" s="1"/>
      <c r="K31" s="1"/>
      <c r="L31" s="1"/>
      <c r="M31" s="1"/>
      <c r="N31" s="1"/>
      <c r="O31" s="1"/>
    </row>
    <row r="32" spans="1:15">
      <c r="A32" s="88" t="s">
        <v>84</v>
      </c>
      <c r="B32" s="88"/>
      <c r="C32" s="88"/>
      <c r="D32" s="317"/>
      <c r="E32" s="317"/>
      <c r="F32" s="1"/>
      <c r="G32" s="1"/>
      <c r="H32" s="1"/>
      <c r="I32" s="1"/>
      <c r="J32" s="1"/>
      <c r="K32" s="1"/>
      <c r="L32" s="1"/>
      <c r="M32" s="1"/>
      <c r="N32" s="1"/>
      <c r="O32" s="1"/>
    </row>
    <row r="33" spans="1:15">
      <c r="A33" s="89" t="s">
        <v>118</v>
      </c>
      <c r="B33" s="89"/>
      <c r="C33" s="90">
        <v>1021</v>
      </c>
      <c r="D33" s="317">
        <v>1021</v>
      </c>
      <c r="E33" s="317"/>
      <c r="F33" s="1"/>
      <c r="G33" s="91"/>
      <c r="H33" s="92"/>
      <c r="I33" s="1"/>
      <c r="J33" s="1"/>
      <c r="K33" s="1"/>
      <c r="L33" s="1"/>
      <c r="M33" s="1"/>
      <c r="N33" s="1"/>
      <c r="O33" s="1"/>
    </row>
    <row r="34" spans="1:15">
      <c r="A34" s="89" t="s">
        <v>119</v>
      </c>
      <c r="B34" s="89"/>
      <c r="C34" s="90">
        <v>255</v>
      </c>
      <c r="D34" s="317">
        <v>255</v>
      </c>
      <c r="E34" s="317"/>
      <c r="F34" s="1"/>
      <c r="G34" s="91"/>
      <c r="H34" s="92"/>
      <c r="I34" s="1"/>
      <c r="J34" s="1"/>
      <c r="K34" s="1"/>
      <c r="L34" s="1"/>
      <c r="M34" s="1"/>
      <c r="N34" s="1"/>
      <c r="O34" s="1"/>
    </row>
    <row r="35" spans="1:15">
      <c r="A35" s="89" t="s">
        <v>120</v>
      </c>
      <c r="B35" s="89"/>
      <c r="C35" s="90">
        <v>973</v>
      </c>
      <c r="D35" s="317">
        <v>973</v>
      </c>
      <c r="E35" s="317"/>
      <c r="F35" s="1"/>
      <c r="G35" s="91"/>
      <c r="H35" s="91"/>
      <c r="I35" s="1"/>
      <c r="J35" s="1"/>
      <c r="K35" s="1"/>
      <c r="L35" s="1"/>
      <c r="M35" s="1"/>
      <c r="N35" s="1"/>
      <c r="O35" s="1"/>
    </row>
    <row r="36" spans="1:15">
      <c r="A36" s="89" t="s">
        <v>121</v>
      </c>
      <c r="B36" s="89"/>
      <c r="C36" s="90">
        <v>177</v>
      </c>
      <c r="D36" s="317">
        <v>177</v>
      </c>
      <c r="E36" s="317"/>
      <c r="F36" s="1"/>
      <c r="G36" s="91"/>
      <c r="H36" s="91"/>
      <c r="I36" s="1"/>
      <c r="J36" s="1"/>
      <c r="K36" s="1"/>
      <c r="L36" s="1"/>
      <c r="M36" s="1"/>
      <c r="N36" s="1"/>
      <c r="O36" s="1"/>
    </row>
    <row r="37" spans="1:15">
      <c r="A37" s="89" t="s">
        <v>122</v>
      </c>
      <c r="B37" s="89"/>
      <c r="C37" s="93">
        <v>0.27100000000000002</v>
      </c>
      <c r="D37" s="317">
        <v>0.27100000000000002</v>
      </c>
      <c r="E37" s="317"/>
      <c r="F37" s="1"/>
      <c r="G37" s="94"/>
      <c r="H37" s="91"/>
      <c r="I37" s="91"/>
      <c r="J37" s="91"/>
      <c r="K37" s="91"/>
      <c r="L37" s="91"/>
      <c r="M37" s="94"/>
      <c r="N37" s="1"/>
      <c r="O37" s="1"/>
    </row>
    <row r="38" spans="1:15">
      <c r="A38" s="88"/>
      <c r="B38" s="88"/>
      <c r="C38" s="95"/>
      <c r="D38" s="317"/>
      <c r="E38" s="317"/>
      <c r="F38" s="1"/>
      <c r="G38" s="1"/>
      <c r="H38" s="1"/>
      <c r="I38" s="92"/>
      <c r="J38" s="92"/>
      <c r="K38" s="91"/>
      <c r="L38" s="91"/>
      <c r="M38" s="91"/>
      <c r="N38" s="1"/>
      <c r="O38" s="1"/>
    </row>
    <row r="39" spans="1:15">
      <c r="A39" s="89" t="s">
        <v>132</v>
      </c>
      <c r="B39" s="89"/>
      <c r="C39" s="96">
        <v>3.56</v>
      </c>
      <c r="D39" s="317">
        <v>3.56</v>
      </c>
      <c r="E39" s="317"/>
      <c r="F39" s="1"/>
      <c r="G39" s="1"/>
      <c r="H39" s="1"/>
      <c r="I39" s="1"/>
      <c r="J39" s="1"/>
      <c r="K39" s="1"/>
      <c r="L39" s="1"/>
      <c r="M39" s="1"/>
      <c r="N39" s="1"/>
      <c r="O39" s="1"/>
    </row>
    <row r="40" spans="1:15">
      <c r="A40" s="89" t="s">
        <v>133</v>
      </c>
      <c r="B40" s="89"/>
      <c r="C40" s="97">
        <v>1.23</v>
      </c>
      <c r="D40" s="317">
        <v>1.23</v>
      </c>
      <c r="E40" s="317"/>
      <c r="F40" s="1"/>
      <c r="G40" s="1"/>
      <c r="H40" s="1"/>
      <c r="I40" s="1"/>
      <c r="J40" s="1"/>
      <c r="K40" s="1"/>
      <c r="L40" s="1"/>
      <c r="M40" s="1"/>
      <c r="N40" s="1"/>
      <c r="O40" s="1"/>
    </row>
    <row r="41" spans="1:15">
      <c r="A41" s="89" t="s">
        <v>134</v>
      </c>
      <c r="B41" s="89"/>
      <c r="C41" s="98">
        <v>86</v>
      </c>
      <c r="D41" s="317">
        <v>86</v>
      </c>
      <c r="E41" s="317"/>
      <c r="F41" s="1"/>
      <c r="G41" s="1"/>
      <c r="H41" s="1"/>
      <c r="I41" s="1"/>
      <c r="J41" s="1"/>
      <c r="K41" s="1"/>
      <c r="L41" s="1"/>
      <c r="M41" s="1"/>
      <c r="N41" s="1"/>
      <c r="O41" s="1"/>
    </row>
    <row r="42" spans="1:15">
      <c r="A42" s="89" t="s">
        <v>135</v>
      </c>
      <c r="B42" s="89"/>
      <c r="C42" s="99">
        <v>122</v>
      </c>
      <c r="D42" s="317">
        <v>122</v>
      </c>
      <c r="E42" s="317"/>
    </row>
    <row r="43" spans="1:15">
      <c r="A43" s="89" t="s">
        <v>136</v>
      </c>
      <c r="B43" s="89"/>
      <c r="C43" s="99">
        <v>1272</v>
      </c>
      <c r="D43" s="317">
        <v>1272</v>
      </c>
      <c r="E43" s="317"/>
    </row>
  </sheetData>
  <mergeCells count="15">
    <mergeCell ref="D33:E33"/>
    <mergeCell ref="D34:E34"/>
    <mergeCell ref="D35:E35"/>
    <mergeCell ref="D36:E36"/>
    <mergeCell ref="D26:E26"/>
    <mergeCell ref="D29:E29"/>
    <mergeCell ref="D30:E30"/>
    <mergeCell ref="D32:E32"/>
    <mergeCell ref="D41:E41"/>
    <mergeCell ref="D42:E42"/>
    <mergeCell ref="D43:E43"/>
    <mergeCell ref="D37:E37"/>
    <mergeCell ref="D38:E38"/>
    <mergeCell ref="D39:E39"/>
    <mergeCell ref="D40:E40"/>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19"/>
  <sheetViews>
    <sheetView workbookViewId="0">
      <selection activeCell="S1" sqref="S1"/>
    </sheetView>
  </sheetViews>
  <sheetFormatPr baseColWidth="10" defaultColWidth="8.83203125" defaultRowHeight="12" x14ac:dyDescent="0"/>
  <cols>
    <col min="1" max="1" width="5.33203125" customWidth="1"/>
    <col min="2" max="2" width="19.5" bestFit="1" customWidth="1"/>
    <col min="3" max="3" width="5.5" customWidth="1"/>
    <col min="4" max="4" width="10.6640625" bestFit="1" customWidth="1"/>
    <col min="5" max="5" width="10.6640625" customWidth="1"/>
    <col min="6" max="6" width="3" customWidth="1"/>
    <col min="7" max="8" width="4" customWidth="1"/>
    <col min="9" max="9" width="3.5" customWidth="1"/>
    <col min="10" max="10" width="4" customWidth="1"/>
    <col min="11" max="11" width="3.5" customWidth="1"/>
    <col min="12" max="12" width="6" customWidth="1"/>
    <col min="13" max="13" width="4" customWidth="1"/>
    <col min="14" max="14" width="3" customWidth="1"/>
    <col min="15" max="15" width="3.5" customWidth="1"/>
    <col min="16" max="16" width="5" customWidth="1"/>
    <col min="17" max="17" width="5.83203125" customWidth="1"/>
    <col min="18" max="18" width="4" customWidth="1"/>
    <col min="19" max="19" width="2.5" customWidth="1"/>
    <col min="22" max="22" width="10.33203125" bestFit="1" customWidth="1"/>
  </cols>
  <sheetData>
    <row r="1" spans="1:24">
      <c r="A1" t="s">
        <v>193</v>
      </c>
    </row>
    <row r="2" spans="1:24">
      <c r="A2" t="s">
        <v>4</v>
      </c>
      <c r="B2" t="s">
        <v>113</v>
      </c>
      <c r="C2" t="s">
        <v>116</v>
      </c>
      <c r="D2" t="s">
        <v>189</v>
      </c>
      <c r="E2" t="s">
        <v>190</v>
      </c>
      <c r="F2" t="s">
        <v>191</v>
      </c>
      <c r="G2" t="s">
        <v>108</v>
      </c>
      <c r="H2" t="s">
        <v>118</v>
      </c>
      <c r="I2" t="s">
        <v>119</v>
      </c>
      <c r="J2" t="s">
        <v>120</v>
      </c>
      <c r="K2" t="s">
        <v>121</v>
      </c>
      <c r="L2" t="s">
        <v>122</v>
      </c>
      <c r="M2" t="s">
        <v>131</v>
      </c>
      <c r="N2" t="s">
        <v>134</v>
      </c>
      <c r="O2" t="s">
        <v>192</v>
      </c>
      <c r="P2" t="s">
        <v>132</v>
      </c>
      <c r="Q2" t="s">
        <v>133</v>
      </c>
      <c r="R2" t="s">
        <v>136</v>
      </c>
      <c r="T2" t="s">
        <v>4</v>
      </c>
      <c r="U2" t="s">
        <v>625</v>
      </c>
      <c r="V2" t="s">
        <v>623</v>
      </c>
      <c r="W2" t="s">
        <v>624</v>
      </c>
      <c r="X2" t="s">
        <v>113</v>
      </c>
    </row>
    <row r="3" spans="1:24">
      <c r="A3">
        <v>1</v>
      </c>
      <c r="B3" t="s">
        <v>194</v>
      </c>
      <c r="C3" t="s">
        <v>153</v>
      </c>
      <c r="D3" t="s">
        <v>143</v>
      </c>
      <c r="E3" t="s">
        <v>143</v>
      </c>
      <c r="F3">
        <v>44</v>
      </c>
      <c r="G3">
        <v>602</v>
      </c>
      <c r="H3">
        <v>115</v>
      </c>
      <c r="I3">
        <v>30</v>
      </c>
      <c r="J3">
        <v>102</v>
      </c>
      <c r="K3">
        <v>35</v>
      </c>
      <c r="L3">
        <v>0.31900000000000001</v>
      </c>
      <c r="T3">
        <f>A3</f>
        <v>1</v>
      </c>
      <c r="U3" t="str">
        <f>IF(D3="SP","P",IF(D3="RP","P",IF(D3=0,"","H")))</f>
        <v>H</v>
      </c>
      <c r="V3">
        <f>IF(U3="H",COUNTIF($U$3:$U$419,"H")-COUNTIF(U4:U$419,"H"),"")</f>
        <v>1</v>
      </c>
      <c r="W3" t="str">
        <f>IF(U3="P",COUNTIF($U$3:$U$419,"P")-COUNTIF(U4:U$419,"P"),"")</f>
        <v/>
      </c>
      <c r="X3" t="str">
        <f>B3</f>
        <v>Mike Trout</v>
      </c>
    </row>
    <row r="4" spans="1:24">
      <c r="A4">
        <v>2</v>
      </c>
      <c r="B4" t="s">
        <v>195</v>
      </c>
      <c r="C4" t="s">
        <v>144</v>
      </c>
      <c r="D4" t="s">
        <v>145</v>
      </c>
      <c r="E4" t="s">
        <v>145</v>
      </c>
      <c r="F4">
        <v>43</v>
      </c>
      <c r="G4">
        <v>532</v>
      </c>
      <c r="H4">
        <v>97</v>
      </c>
      <c r="I4">
        <v>36</v>
      </c>
      <c r="J4">
        <v>112</v>
      </c>
      <c r="K4">
        <v>2</v>
      </c>
      <c r="L4">
        <v>0.31900000000000001</v>
      </c>
      <c r="T4">
        <f t="shared" ref="T4:T67" si="0">A4</f>
        <v>2</v>
      </c>
      <c r="U4" t="str">
        <f t="shared" ref="U4:U67" si="1">IF(D4="SP","P",IF(D4="RP","P",IF(D4=0,"","H")))</f>
        <v>H</v>
      </c>
      <c r="V4">
        <f>IF(U4="H",COUNTIF($U$3:$U$419,"H")-COUNTIF(U5:U$419,"H"),"")</f>
        <v>2</v>
      </c>
      <c r="W4" t="str">
        <f>IF(U4="P",COUNTIF($U$3:$U$419,"P")-COUNTIF(U5:U$419,"P"),"")</f>
        <v/>
      </c>
      <c r="X4" t="str">
        <f t="shared" ref="X4:X67" si="2">B4</f>
        <v>Miguel Cabrera</v>
      </c>
    </row>
    <row r="5" spans="1:24">
      <c r="A5">
        <v>3</v>
      </c>
      <c r="B5" t="s">
        <v>196</v>
      </c>
      <c r="C5" t="s">
        <v>614</v>
      </c>
      <c r="D5" t="s">
        <v>141</v>
      </c>
      <c r="E5" t="s">
        <v>141</v>
      </c>
      <c r="F5">
        <v>42</v>
      </c>
      <c r="G5">
        <v>574</v>
      </c>
      <c r="H5">
        <v>92</v>
      </c>
      <c r="I5">
        <v>34</v>
      </c>
      <c r="J5">
        <v>110</v>
      </c>
      <c r="K5">
        <v>11</v>
      </c>
      <c r="L5">
        <v>0.29499999999999998</v>
      </c>
      <c r="T5">
        <f t="shared" si="0"/>
        <v>3</v>
      </c>
      <c r="U5" t="str">
        <f t="shared" si="1"/>
        <v>H</v>
      </c>
      <c r="V5">
        <f>IF(U5="H",COUNTIF($U$3:$U$419,"H")-COUNTIF(U6:U$419,"H"),"")</f>
        <v>3</v>
      </c>
      <c r="W5" t="str">
        <f>IF(U5="P",COUNTIF($U$3:$U$419,"P")-COUNTIF(U6:U$419,"P"),"")</f>
        <v/>
      </c>
      <c r="X5" t="str">
        <f t="shared" si="2"/>
        <v>Paul Goldschmidt</v>
      </c>
    </row>
    <row r="6" spans="1:24">
      <c r="A6">
        <v>4</v>
      </c>
      <c r="B6" t="s">
        <v>197</v>
      </c>
      <c r="C6" t="s">
        <v>17</v>
      </c>
      <c r="D6" t="s">
        <v>143</v>
      </c>
      <c r="E6" t="s">
        <v>143</v>
      </c>
      <c r="F6">
        <v>41</v>
      </c>
      <c r="G6">
        <v>577</v>
      </c>
      <c r="H6">
        <v>91</v>
      </c>
      <c r="I6">
        <v>25</v>
      </c>
      <c r="J6">
        <v>94</v>
      </c>
      <c r="K6">
        <v>24</v>
      </c>
      <c r="L6">
        <v>0.32</v>
      </c>
      <c r="T6">
        <f t="shared" si="0"/>
        <v>4</v>
      </c>
      <c r="U6" t="str">
        <f t="shared" si="1"/>
        <v>H</v>
      </c>
      <c r="V6">
        <f>IF(U6="H",COUNTIF($U$3:$U$419,"H")-COUNTIF(U7:U$419,"H"),"")</f>
        <v>4</v>
      </c>
      <c r="W6" t="str">
        <f>IF(U6="P",COUNTIF($U$3:$U$419,"P")-COUNTIF(U7:U$419,"P"),"")</f>
        <v/>
      </c>
      <c r="X6" t="str">
        <f t="shared" si="2"/>
        <v>Andrew McCutchen</v>
      </c>
    </row>
    <row r="7" spans="1:24">
      <c r="A7">
        <v>5</v>
      </c>
      <c r="B7" t="s">
        <v>198</v>
      </c>
      <c r="C7" t="s">
        <v>149</v>
      </c>
      <c r="D7" t="s">
        <v>143</v>
      </c>
      <c r="E7" t="s">
        <v>143</v>
      </c>
      <c r="F7">
        <v>36</v>
      </c>
      <c r="G7">
        <v>594</v>
      </c>
      <c r="H7">
        <v>94</v>
      </c>
      <c r="I7">
        <v>32</v>
      </c>
      <c r="J7">
        <v>105</v>
      </c>
      <c r="K7">
        <v>15</v>
      </c>
      <c r="L7">
        <v>0.28199999999999997</v>
      </c>
      <c r="T7">
        <f t="shared" si="0"/>
        <v>5</v>
      </c>
      <c r="U7" t="str">
        <f t="shared" si="1"/>
        <v>H</v>
      </c>
      <c r="V7">
        <f>IF(U7="H",COUNTIF($U$3:$U$419,"H")-COUNTIF(U8:U$419,"H"),"")</f>
        <v>5</v>
      </c>
      <c r="W7" t="str">
        <f>IF(U7="P",COUNTIF($U$3:$U$419,"P")-COUNTIF(U8:U$419,"P"),"")</f>
        <v/>
      </c>
      <c r="X7" t="str">
        <f t="shared" si="2"/>
        <v>Adam Jones</v>
      </c>
    </row>
    <row r="8" spans="1:24">
      <c r="A8">
        <v>6</v>
      </c>
      <c r="B8" t="s">
        <v>199</v>
      </c>
      <c r="C8" t="s">
        <v>146</v>
      </c>
      <c r="D8" t="s">
        <v>147</v>
      </c>
      <c r="E8" t="s">
        <v>147</v>
      </c>
      <c r="F8">
        <v>36</v>
      </c>
      <c r="G8">
        <v>598</v>
      </c>
      <c r="H8">
        <v>84</v>
      </c>
      <c r="I8">
        <v>26</v>
      </c>
      <c r="J8">
        <v>105</v>
      </c>
      <c r="K8">
        <v>4</v>
      </c>
      <c r="L8">
        <v>0.312</v>
      </c>
      <c r="T8">
        <f t="shared" si="0"/>
        <v>6</v>
      </c>
      <c r="U8" t="str">
        <f t="shared" si="1"/>
        <v>H</v>
      </c>
      <c r="V8">
        <f>IF(U8="H",COUNTIF($U$3:$U$419,"H")-COUNTIF(U9:U$419,"H"),"")</f>
        <v>6</v>
      </c>
      <c r="W8" t="str">
        <f>IF(U8="P",COUNTIF($U$3:$U$419,"P")-COUNTIF(U9:U$419,"P"),"")</f>
        <v/>
      </c>
      <c r="X8" t="str">
        <f t="shared" si="2"/>
        <v>Robinson Cano</v>
      </c>
    </row>
    <row r="9" spans="1:24">
      <c r="A9">
        <v>7</v>
      </c>
      <c r="B9" t="s">
        <v>200</v>
      </c>
      <c r="C9" t="s">
        <v>151</v>
      </c>
      <c r="D9" t="s">
        <v>141</v>
      </c>
      <c r="E9" t="s">
        <v>141</v>
      </c>
      <c r="F9">
        <v>35</v>
      </c>
      <c r="G9">
        <v>584</v>
      </c>
      <c r="H9">
        <v>89</v>
      </c>
      <c r="I9">
        <v>33</v>
      </c>
      <c r="J9">
        <v>108</v>
      </c>
      <c r="K9">
        <v>1</v>
      </c>
      <c r="L9">
        <v>0.28199999999999997</v>
      </c>
      <c r="T9">
        <f t="shared" si="0"/>
        <v>7</v>
      </c>
      <c r="U9" t="str">
        <f t="shared" si="1"/>
        <v>H</v>
      </c>
      <c r="V9">
        <f>IF(U9="H",COUNTIF($U$3:$U$419,"H")-COUNTIF(U10:U$419,"H"),"")</f>
        <v>7</v>
      </c>
      <c r="W9" t="str">
        <f>IF(U9="P",COUNTIF($U$3:$U$419,"P")-COUNTIF(U10:U$419,"P"),"")</f>
        <v/>
      </c>
      <c r="X9" t="str">
        <f t="shared" si="2"/>
        <v>Prince Fielder</v>
      </c>
    </row>
    <row r="10" spans="1:24">
      <c r="A10">
        <v>8</v>
      </c>
      <c r="B10" t="s">
        <v>201</v>
      </c>
      <c r="C10" t="s">
        <v>150</v>
      </c>
      <c r="D10" t="s">
        <v>143</v>
      </c>
      <c r="E10" t="s">
        <v>143</v>
      </c>
      <c r="F10">
        <v>34</v>
      </c>
      <c r="G10">
        <v>503</v>
      </c>
      <c r="H10">
        <v>91</v>
      </c>
      <c r="I10">
        <v>28</v>
      </c>
      <c r="J10">
        <v>92</v>
      </c>
      <c r="K10">
        <v>20</v>
      </c>
      <c r="L10">
        <v>0.307</v>
      </c>
      <c r="T10">
        <f t="shared" si="0"/>
        <v>8</v>
      </c>
      <c r="U10" t="str">
        <f t="shared" si="1"/>
        <v>H</v>
      </c>
      <c r="V10">
        <f>IF(U10="H",COUNTIF($U$3:$U$419,"H")-COUNTIF(U11:U$419,"H"),"")</f>
        <v>8</v>
      </c>
      <c r="W10" t="str">
        <f>IF(U10="P",COUNTIF($U$3:$U$419,"P")-COUNTIF(U11:U$419,"P"),"")</f>
        <v/>
      </c>
      <c r="X10" t="str">
        <f t="shared" si="2"/>
        <v>Carlos Gonzalez</v>
      </c>
    </row>
    <row r="11" spans="1:24">
      <c r="A11">
        <v>9</v>
      </c>
      <c r="B11" t="s">
        <v>202</v>
      </c>
      <c r="C11" t="s">
        <v>149</v>
      </c>
      <c r="D11" t="s">
        <v>141</v>
      </c>
      <c r="E11" t="s">
        <v>141</v>
      </c>
      <c r="F11">
        <v>34</v>
      </c>
      <c r="G11">
        <v>552</v>
      </c>
      <c r="H11">
        <v>83</v>
      </c>
      <c r="I11">
        <v>39</v>
      </c>
      <c r="J11">
        <v>104</v>
      </c>
      <c r="K11">
        <v>3</v>
      </c>
      <c r="L11">
        <v>0.25900000000000001</v>
      </c>
      <c r="T11">
        <f t="shared" si="0"/>
        <v>9</v>
      </c>
      <c r="U11" t="str">
        <f t="shared" si="1"/>
        <v>H</v>
      </c>
      <c r="V11">
        <f>IF(U11="H",COUNTIF($U$3:$U$419,"H")-COUNTIF(U12:U$419,"H"),"")</f>
        <v>9</v>
      </c>
      <c r="W11" t="str">
        <f>IF(U11="P",COUNTIF($U$3:$U$419,"P")-COUNTIF(U12:U$419,"P"),"")</f>
        <v/>
      </c>
      <c r="X11" t="str">
        <f t="shared" si="2"/>
        <v>Chris Davis</v>
      </c>
    </row>
    <row r="12" spans="1:24">
      <c r="A12">
        <v>10</v>
      </c>
      <c r="B12" t="s">
        <v>203</v>
      </c>
      <c r="C12" t="s">
        <v>148</v>
      </c>
      <c r="D12" t="s">
        <v>143</v>
      </c>
      <c r="E12" t="s">
        <v>143</v>
      </c>
      <c r="F12">
        <v>33</v>
      </c>
      <c r="G12">
        <v>564</v>
      </c>
      <c r="H12">
        <v>86</v>
      </c>
      <c r="I12">
        <v>29</v>
      </c>
      <c r="J12">
        <v>101</v>
      </c>
      <c r="K12">
        <v>17</v>
      </c>
      <c r="L12">
        <v>0.29099999999999998</v>
      </c>
      <c r="T12">
        <f t="shared" si="0"/>
        <v>10</v>
      </c>
      <c r="U12" t="str">
        <f t="shared" si="1"/>
        <v>H</v>
      </c>
      <c r="V12">
        <f>IF(U12="H",COUNTIF($U$3:$U$419,"H")-COUNTIF(U13:U$419,"H"),"")</f>
        <v>10</v>
      </c>
      <c r="W12" t="str">
        <f>IF(U12="P",COUNTIF($U$3:$U$419,"P")-COUNTIF(U13:U$419,"P"),"")</f>
        <v/>
      </c>
      <c r="X12" t="str">
        <f t="shared" si="2"/>
        <v>Bryce Harper</v>
      </c>
    </row>
    <row r="13" spans="1:24">
      <c r="A13">
        <v>11</v>
      </c>
      <c r="B13" t="s">
        <v>204</v>
      </c>
      <c r="C13" t="s">
        <v>3</v>
      </c>
      <c r="D13" t="s">
        <v>145</v>
      </c>
      <c r="E13" t="s">
        <v>145</v>
      </c>
      <c r="F13">
        <v>32</v>
      </c>
      <c r="G13">
        <v>572</v>
      </c>
      <c r="H13">
        <v>96</v>
      </c>
      <c r="I13">
        <v>31</v>
      </c>
      <c r="J13">
        <v>103</v>
      </c>
      <c r="K13">
        <v>3</v>
      </c>
      <c r="L13">
        <v>0.27300000000000002</v>
      </c>
      <c r="T13">
        <f t="shared" si="0"/>
        <v>11</v>
      </c>
      <c r="U13" t="str">
        <f t="shared" si="1"/>
        <v>H</v>
      </c>
      <c r="V13">
        <f>IF(U13="H",COUNTIF($U$3:$U$419,"H")-COUNTIF(U14:U$419,"H"),"")</f>
        <v>11</v>
      </c>
      <c r="W13" t="str">
        <f>IF(U13="P",COUNTIF($U$3:$U$419,"P")-COUNTIF(U14:U$419,"P"),"")</f>
        <v/>
      </c>
      <c r="X13" t="str">
        <f t="shared" si="2"/>
        <v>Evan Longoria</v>
      </c>
    </row>
    <row r="14" spans="1:24">
      <c r="A14">
        <v>12</v>
      </c>
      <c r="B14" t="s">
        <v>205</v>
      </c>
      <c r="C14" t="s">
        <v>153</v>
      </c>
      <c r="D14" t="s">
        <v>141</v>
      </c>
      <c r="E14" t="s">
        <v>141</v>
      </c>
      <c r="F14">
        <v>32</v>
      </c>
      <c r="G14">
        <v>565</v>
      </c>
      <c r="H14">
        <v>90</v>
      </c>
      <c r="I14">
        <v>30</v>
      </c>
      <c r="J14">
        <v>104</v>
      </c>
      <c r="K14">
        <v>4</v>
      </c>
      <c r="L14">
        <v>0.27700000000000002</v>
      </c>
      <c r="T14">
        <f t="shared" si="0"/>
        <v>12</v>
      </c>
      <c r="U14" t="str">
        <f t="shared" si="1"/>
        <v>H</v>
      </c>
      <c r="V14">
        <f>IF(U14="H",COUNTIF($U$3:$U$419,"H")-COUNTIF(U15:U$419,"H"),"")</f>
        <v>12</v>
      </c>
      <c r="W14" t="str">
        <f>IF(U14="P",COUNTIF($U$3:$U$419,"P")-COUNTIF(U15:U$419,"P"),"")</f>
        <v/>
      </c>
      <c r="X14" t="str">
        <f t="shared" si="2"/>
        <v>Albert Pujols</v>
      </c>
    </row>
    <row r="15" spans="1:24">
      <c r="A15">
        <v>13</v>
      </c>
      <c r="B15" t="s">
        <v>206</v>
      </c>
      <c r="C15" t="s">
        <v>152</v>
      </c>
      <c r="D15" t="s">
        <v>141</v>
      </c>
      <c r="E15" t="s">
        <v>141</v>
      </c>
      <c r="F15">
        <v>32</v>
      </c>
      <c r="G15">
        <v>589</v>
      </c>
      <c r="H15">
        <v>89</v>
      </c>
      <c r="I15">
        <v>26</v>
      </c>
      <c r="J15">
        <v>102</v>
      </c>
      <c r="K15">
        <v>7</v>
      </c>
      <c r="L15">
        <v>0.309</v>
      </c>
      <c r="T15">
        <f t="shared" si="0"/>
        <v>13</v>
      </c>
      <c r="U15" t="str">
        <f t="shared" si="1"/>
        <v>H</v>
      </c>
      <c r="V15">
        <f>IF(U15="H",COUNTIF($U$3:$U$419,"H")-COUNTIF(U16:U$419,"H"),"")</f>
        <v>13</v>
      </c>
      <c r="W15" t="str">
        <f>IF(U15="P",COUNTIF($U$3:$U$419,"P")-COUNTIF(U16:U$419,"P"),"")</f>
        <v/>
      </c>
      <c r="X15" t="str">
        <f t="shared" si="2"/>
        <v>Joey Votto</v>
      </c>
    </row>
    <row r="16" spans="1:24">
      <c r="A16">
        <v>14</v>
      </c>
      <c r="B16" t="s">
        <v>207</v>
      </c>
      <c r="C16" t="s">
        <v>16</v>
      </c>
      <c r="D16" t="s">
        <v>143</v>
      </c>
      <c r="E16" t="s">
        <v>143</v>
      </c>
      <c r="F16">
        <v>32</v>
      </c>
      <c r="G16">
        <v>525</v>
      </c>
      <c r="H16">
        <v>85</v>
      </c>
      <c r="I16">
        <v>35</v>
      </c>
      <c r="J16">
        <v>100</v>
      </c>
      <c r="K16">
        <v>5</v>
      </c>
      <c r="L16">
        <v>0.255</v>
      </c>
      <c r="T16">
        <f t="shared" si="0"/>
        <v>14</v>
      </c>
      <c r="U16" t="str">
        <f t="shared" si="1"/>
        <v>H</v>
      </c>
      <c r="V16">
        <f>IF(U16="H",COUNTIF($U$3:$U$419,"H")-COUNTIF(U17:U$419,"H"),"")</f>
        <v>14</v>
      </c>
      <c r="W16" t="str">
        <f>IF(U16="P",COUNTIF($U$3:$U$419,"P")-COUNTIF(U17:U$419,"P"),"")</f>
        <v/>
      </c>
      <c r="X16" t="str">
        <f t="shared" si="2"/>
        <v>Jose Bautista</v>
      </c>
    </row>
    <row r="17" spans="1:24">
      <c r="A17">
        <v>15</v>
      </c>
      <c r="B17" t="s">
        <v>208</v>
      </c>
      <c r="C17" t="s">
        <v>142</v>
      </c>
      <c r="D17" t="s">
        <v>143</v>
      </c>
      <c r="E17" t="s">
        <v>143</v>
      </c>
      <c r="F17">
        <v>32</v>
      </c>
      <c r="G17">
        <v>588</v>
      </c>
      <c r="H17">
        <v>88</v>
      </c>
      <c r="I17">
        <v>24</v>
      </c>
      <c r="J17">
        <v>94</v>
      </c>
      <c r="K17">
        <v>15</v>
      </c>
      <c r="L17">
        <v>0.28000000000000003</v>
      </c>
      <c r="T17">
        <f t="shared" si="0"/>
        <v>15</v>
      </c>
      <c r="U17" t="str">
        <f t="shared" si="1"/>
        <v>H</v>
      </c>
      <c r="V17">
        <f>IF(U17="H",COUNTIF($U$3:$U$419,"H")-COUNTIF(U18:U$419,"H"),"")</f>
        <v>15</v>
      </c>
      <c r="W17" t="str">
        <f>IF(U17="P",COUNTIF($U$3:$U$419,"P")-COUNTIF(U18:U$419,"P"),"")</f>
        <v/>
      </c>
      <c r="X17" t="str">
        <f t="shared" si="2"/>
        <v>Ryan Braun</v>
      </c>
    </row>
    <row r="18" spans="1:24">
      <c r="A18">
        <v>16</v>
      </c>
      <c r="B18" t="s">
        <v>209</v>
      </c>
      <c r="C18" t="s">
        <v>615</v>
      </c>
      <c r="D18" t="s">
        <v>139</v>
      </c>
      <c r="E18" t="s">
        <v>139</v>
      </c>
      <c r="F18">
        <v>31</v>
      </c>
      <c r="G18">
        <v>554</v>
      </c>
      <c r="H18">
        <v>87</v>
      </c>
      <c r="I18">
        <v>25</v>
      </c>
      <c r="J18">
        <v>94</v>
      </c>
      <c r="K18">
        <v>18</v>
      </c>
      <c r="L18">
        <v>0.27200000000000002</v>
      </c>
      <c r="T18">
        <f t="shared" si="0"/>
        <v>16</v>
      </c>
      <c r="U18" t="str">
        <f t="shared" si="1"/>
        <v>H</v>
      </c>
      <c r="V18">
        <f>IF(U18="H",COUNTIF($U$3:$U$419,"H")-COUNTIF(U19:U$419,"H"),"")</f>
        <v>16</v>
      </c>
      <c r="W18" t="str">
        <f>IF(U18="P",COUNTIF($U$3:$U$419,"P")-COUNTIF(U19:U$419,"P"),"")</f>
        <v/>
      </c>
      <c r="X18" t="str">
        <f t="shared" si="2"/>
        <v>Hanley Ramirez</v>
      </c>
    </row>
    <row r="19" spans="1:24">
      <c r="A19">
        <v>17</v>
      </c>
      <c r="B19" t="s">
        <v>210</v>
      </c>
      <c r="C19" t="s">
        <v>151</v>
      </c>
      <c r="D19" t="s">
        <v>145</v>
      </c>
      <c r="E19" t="s">
        <v>145</v>
      </c>
      <c r="F19">
        <v>30</v>
      </c>
      <c r="G19">
        <v>591</v>
      </c>
      <c r="H19">
        <v>85</v>
      </c>
      <c r="I19">
        <v>31</v>
      </c>
      <c r="J19">
        <v>104</v>
      </c>
      <c r="K19">
        <v>1</v>
      </c>
      <c r="L19">
        <v>0.30299999999999999</v>
      </c>
      <c r="T19">
        <f t="shared" si="0"/>
        <v>17</v>
      </c>
      <c r="U19" t="str">
        <f t="shared" si="1"/>
        <v>H</v>
      </c>
      <c r="V19">
        <f>IF(U19="H",COUNTIF($U$3:$U$419,"H")-COUNTIF(U20:U$419,"H"),"")</f>
        <v>17</v>
      </c>
      <c r="W19" t="str">
        <f>IF(U19="P",COUNTIF($U$3:$U$419,"P")-COUNTIF(U20:U$419,"P"),"")</f>
        <v/>
      </c>
      <c r="X19" t="str">
        <f t="shared" si="2"/>
        <v>Adrian Beltre</v>
      </c>
    </row>
    <row r="20" spans="1:24">
      <c r="A20">
        <v>18</v>
      </c>
      <c r="B20" t="s">
        <v>211</v>
      </c>
      <c r="C20" t="s">
        <v>16</v>
      </c>
      <c r="D20" t="s">
        <v>141</v>
      </c>
      <c r="E20" t="s">
        <v>212</v>
      </c>
      <c r="F20">
        <v>30</v>
      </c>
      <c r="G20">
        <v>509</v>
      </c>
      <c r="H20">
        <v>87</v>
      </c>
      <c r="I20">
        <v>32</v>
      </c>
      <c r="J20">
        <v>97</v>
      </c>
      <c r="K20">
        <v>7</v>
      </c>
      <c r="L20">
        <v>0.26900000000000002</v>
      </c>
      <c r="T20">
        <f t="shared" si="0"/>
        <v>18</v>
      </c>
      <c r="U20" t="str">
        <f t="shared" si="1"/>
        <v>H</v>
      </c>
      <c r="V20">
        <f>IF(U20="H",COUNTIF($U$3:$U$419,"H")-COUNTIF(U21:U$419,"H"),"")</f>
        <v>18</v>
      </c>
      <c r="W20" t="str">
        <f>IF(U20="P",COUNTIF($U$3:$U$419,"P")-COUNTIF(U21:U$419,"P"),"")</f>
        <v/>
      </c>
      <c r="X20" t="str">
        <f t="shared" si="2"/>
        <v>Edwin Encarnacion</v>
      </c>
    </row>
    <row r="21" spans="1:24">
      <c r="A21">
        <v>19</v>
      </c>
      <c r="B21" t="s">
        <v>213</v>
      </c>
      <c r="C21" t="s">
        <v>615</v>
      </c>
      <c r="D21" t="s">
        <v>143</v>
      </c>
      <c r="E21" t="s">
        <v>143</v>
      </c>
      <c r="F21">
        <v>30</v>
      </c>
      <c r="G21">
        <v>551</v>
      </c>
      <c r="H21">
        <v>90</v>
      </c>
      <c r="I21">
        <v>28</v>
      </c>
      <c r="J21">
        <v>94</v>
      </c>
      <c r="K21">
        <v>20</v>
      </c>
      <c r="L21">
        <v>0.28499999999999998</v>
      </c>
      <c r="T21">
        <f t="shared" si="0"/>
        <v>19</v>
      </c>
      <c r="U21" t="str">
        <f t="shared" si="1"/>
        <v>H</v>
      </c>
      <c r="V21">
        <f>IF(U21="H",COUNTIF($U$3:$U$419,"H")-COUNTIF(U22:U$419,"H"),"")</f>
        <v>19</v>
      </c>
      <c r="W21" t="str">
        <f>IF(U21="P",COUNTIF($U$3:$U$419,"P")-COUNTIF(U22:U$419,"P"),"")</f>
        <v/>
      </c>
      <c r="X21" t="str">
        <f t="shared" si="2"/>
        <v>Yasiel Puig</v>
      </c>
    </row>
    <row r="22" spans="1:24">
      <c r="A22">
        <v>20</v>
      </c>
      <c r="B22" t="s">
        <v>214</v>
      </c>
      <c r="C22" t="s">
        <v>152</v>
      </c>
      <c r="D22" t="s">
        <v>143</v>
      </c>
      <c r="E22" t="s">
        <v>143</v>
      </c>
      <c r="F22">
        <v>30</v>
      </c>
      <c r="G22">
        <v>583</v>
      </c>
      <c r="H22">
        <v>95</v>
      </c>
      <c r="I22">
        <v>34</v>
      </c>
      <c r="J22">
        <v>112</v>
      </c>
      <c r="K22">
        <v>7</v>
      </c>
      <c r="L22">
        <v>0.27200000000000002</v>
      </c>
      <c r="T22">
        <f t="shared" si="0"/>
        <v>20</v>
      </c>
      <c r="U22" t="str">
        <f t="shared" si="1"/>
        <v>H</v>
      </c>
      <c r="V22">
        <f>IF(U22="H",COUNTIF($U$3:$U$419,"H")-COUNTIF(U23:U$419,"H"),"")</f>
        <v>20</v>
      </c>
      <c r="W22" t="str">
        <f>IF(U22="P",COUNTIF($U$3:$U$419,"P")-COUNTIF(U23:U$419,"P"),"")</f>
        <v/>
      </c>
      <c r="X22" t="str">
        <f t="shared" si="2"/>
        <v>Jay Bruce</v>
      </c>
    </row>
    <row r="23" spans="1:24">
      <c r="A23">
        <v>21</v>
      </c>
      <c r="B23" t="s">
        <v>215</v>
      </c>
      <c r="C23" t="s">
        <v>615</v>
      </c>
      <c r="D23" t="s">
        <v>140</v>
      </c>
      <c r="E23" t="s">
        <v>140</v>
      </c>
      <c r="F23">
        <v>29</v>
      </c>
      <c r="M23">
        <v>220</v>
      </c>
      <c r="N23">
        <v>17</v>
      </c>
      <c r="O23">
        <v>0</v>
      </c>
      <c r="P23">
        <v>2.65</v>
      </c>
      <c r="Q23">
        <v>1.03</v>
      </c>
      <c r="R23">
        <v>222</v>
      </c>
      <c r="T23">
        <f t="shared" si="0"/>
        <v>21</v>
      </c>
      <c r="U23" t="str">
        <f t="shared" si="1"/>
        <v>P</v>
      </c>
      <c r="V23" t="str">
        <f>IF(U23="H",COUNTIF($U$3:$U$419,"H")-COUNTIF(U24:U$419,"H"),"")</f>
        <v/>
      </c>
      <c r="W23">
        <f>IF(U23="P",COUNTIF($U$3:$U$419,"P")-COUNTIF(U24:U$419,"P"),"")</f>
        <v>1</v>
      </c>
      <c r="X23" t="str">
        <f t="shared" si="2"/>
        <v>Clayton Kershaw</v>
      </c>
    </row>
    <row r="24" spans="1:24">
      <c r="A24">
        <v>22</v>
      </c>
      <c r="B24" t="s">
        <v>216</v>
      </c>
      <c r="C24" t="s">
        <v>150</v>
      </c>
      <c r="D24" t="s">
        <v>139</v>
      </c>
      <c r="E24" t="s">
        <v>139</v>
      </c>
      <c r="F24">
        <v>29</v>
      </c>
      <c r="G24">
        <v>502</v>
      </c>
      <c r="H24">
        <v>81</v>
      </c>
      <c r="I24">
        <v>27</v>
      </c>
      <c r="J24">
        <v>92</v>
      </c>
      <c r="K24">
        <v>2</v>
      </c>
      <c r="L24">
        <v>0.30499999999999999</v>
      </c>
      <c r="T24">
        <f t="shared" si="0"/>
        <v>22</v>
      </c>
      <c r="U24" t="str">
        <f t="shared" si="1"/>
        <v>H</v>
      </c>
      <c r="V24">
        <f>IF(U24="H",COUNTIF($U$3:$U$419,"H")-COUNTIF(U25:U$419,"H"),"")</f>
        <v>21</v>
      </c>
      <c r="W24" t="str">
        <f>IF(U24="P",COUNTIF($U$3:$U$419,"P")-COUNTIF(U25:U$419,"P"),"")</f>
        <v/>
      </c>
      <c r="X24" t="str">
        <f t="shared" si="2"/>
        <v>Troy Tulowitzki</v>
      </c>
    </row>
    <row r="25" spans="1:24">
      <c r="A25">
        <v>23</v>
      </c>
      <c r="B25" t="s">
        <v>217</v>
      </c>
      <c r="C25" t="s">
        <v>185</v>
      </c>
      <c r="D25" t="s">
        <v>143</v>
      </c>
      <c r="E25" t="s">
        <v>143</v>
      </c>
      <c r="F25">
        <v>29</v>
      </c>
      <c r="G25">
        <v>517</v>
      </c>
      <c r="H25">
        <v>79</v>
      </c>
      <c r="I25">
        <v>36</v>
      </c>
      <c r="J25">
        <v>89</v>
      </c>
      <c r="K25">
        <v>4</v>
      </c>
      <c r="L25">
        <v>0.26400000000000001</v>
      </c>
      <c r="T25">
        <f t="shared" si="0"/>
        <v>23</v>
      </c>
      <c r="U25" t="str">
        <f t="shared" si="1"/>
        <v>H</v>
      </c>
      <c r="V25">
        <f>IF(U25="H",COUNTIF($U$3:$U$419,"H")-COUNTIF(U26:U$419,"H"),"")</f>
        <v>22</v>
      </c>
      <c r="W25" t="str">
        <f>IF(U25="P",COUNTIF($U$3:$U$419,"P")-COUNTIF(U26:U$419,"P"),"")</f>
        <v/>
      </c>
      <c r="X25" t="str">
        <f t="shared" si="2"/>
        <v>Giancarlo Stanton</v>
      </c>
    </row>
    <row r="26" spans="1:24">
      <c r="A26">
        <v>24</v>
      </c>
      <c r="B26" t="s">
        <v>218</v>
      </c>
      <c r="C26" t="s">
        <v>151</v>
      </c>
      <c r="D26" t="s">
        <v>140</v>
      </c>
      <c r="E26" t="s">
        <v>140</v>
      </c>
      <c r="F26">
        <v>29</v>
      </c>
      <c r="M26">
        <v>216</v>
      </c>
      <c r="N26">
        <v>17</v>
      </c>
      <c r="O26">
        <v>0</v>
      </c>
      <c r="P26">
        <v>2.78</v>
      </c>
      <c r="Q26">
        <v>1.1100000000000001</v>
      </c>
      <c r="R26">
        <v>238</v>
      </c>
      <c r="T26">
        <f t="shared" si="0"/>
        <v>24</v>
      </c>
      <c r="U26" t="str">
        <f t="shared" si="1"/>
        <v>P</v>
      </c>
      <c r="V26" t="str">
        <f>IF(U26="H",COUNTIF($U$3:$U$419,"H")-COUNTIF(U27:U$419,"H"),"")</f>
        <v/>
      </c>
      <c r="W26">
        <f>IF(U26="P",COUNTIF($U$3:$U$419,"P")-COUNTIF(U27:U$419,"P"),"")</f>
        <v>2</v>
      </c>
      <c r="X26" t="str">
        <f t="shared" si="2"/>
        <v>Yu Darvish</v>
      </c>
    </row>
    <row r="27" spans="1:24">
      <c r="A27">
        <v>25</v>
      </c>
      <c r="B27" t="s">
        <v>219</v>
      </c>
      <c r="C27" t="s">
        <v>182</v>
      </c>
      <c r="D27" t="s">
        <v>141</v>
      </c>
      <c r="E27" t="s">
        <v>141</v>
      </c>
      <c r="F27">
        <v>29</v>
      </c>
      <c r="G27">
        <v>566</v>
      </c>
      <c r="H27">
        <v>85</v>
      </c>
      <c r="I27">
        <v>25</v>
      </c>
      <c r="J27">
        <v>102</v>
      </c>
      <c r="K27">
        <v>2</v>
      </c>
      <c r="L27">
        <v>0.28799999999999998</v>
      </c>
      <c r="T27">
        <f t="shared" si="0"/>
        <v>25</v>
      </c>
      <c r="U27" t="str">
        <f t="shared" si="1"/>
        <v>H</v>
      </c>
      <c r="V27">
        <f>IF(U27="H",COUNTIF($U$3:$U$419,"H")-COUNTIF(U28:U$419,"H"),"")</f>
        <v>23</v>
      </c>
      <c r="W27" t="str">
        <f>IF(U27="P",COUNTIF($U$3:$U$419,"P")-COUNTIF(U28:U$419,"P"),"")</f>
        <v/>
      </c>
      <c r="X27" t="str">
        <f t="shared" si="2"/>
        <v>Freddie Freeman</v>
      </c>
    </row>
    <row r="28" spans="1:24">
      <c r="A28">
        <v>26</v>
      </c>
      <c r="B28" t="s">
        <v>220</v>
      </c>
      <c r="C28" t="s">
        <v>182</v>
      </c>
      <c r="D28" t="s">
        <v>143</v>
      </c>
      <c r="E28" t="s">
        <v>143</v>
      </c>
      <c r="F28">
        <v>28</v>
      </c>
      <c r="G28">
        <v>547</v>
      </c>
      <c r="H28">
        <v>88</v>
      </c>
      <c r="I28">
        <v>25</v>
      </c>
      <c r="J28">
        <v>79</v>
      </c>
      <c r="K28">
        <v>12</v>
      </c>
      <c r="L28">
        <v>0.27</v>
      </c>
      <c r="T28">
        <f t="shared" si="0"/>
        <v>26</v>
      </c>
      <c r="U28" t="str">
        <f t="shared" si="1"/>
        <v>H</v>
      </c>
      <c r="V28">
        <f>IF(U28="H",COUNTIF($U$3:$U$419,"H")-COUNTIF(U29:U$419,"H"),"")</f>
        <v>24</v>
      </c>
      <c r="W28" t="str">
        <f>IF(U28="P",COUNTIF($U$3:$U$419,"P")-COUNTIF(U29:U$419,"P"),"")</f>
        <v/>
      </c>
      <c r="X28" t="str">
        <f t="shared" si="2"/>
        <v>Justin Upton</v>
      </c>
    </row>
    <row r="29" spans="1:24">
      <c r="A29">
        <v>27</v>
      </c>
      <c r="B29" t="s">
        <v>221</v>
      </c>
      <c r="C29" t="s">
        <v>616</v>
      </c>
      <c r="D29" t="s">
        <v>145</v>
      </c>
      <c r="E29" t="s">
        <v>145</v>
      </c>
      <c r="F29">
        <v>28</v>
      </c>
      <c r="G29">
        <v>514</v>
      </c>
      <c r="H29">
        <v>84</v>
      </c>
      <c r="I29">
        <v>22</v>
      </c>
      <c r="J29">
        <v>93</v>
      </c>
      <c r="K29">
        <v>15</v>
      </c>
      <c r="L29">
        <v>0.30299999999999999</v>
      </c>
      <c r="T29">
        <f t="shared" si="0"/>
        <v>27</v>
      </c>
      <c r="U29" t="str">
        <f t="shared" si="1"/>
        <v>H</v>
      </c>
      <c r="V29">
        <f>IF(U29="H",COUNTIF($U$3:$U$419,"H")-COUNTIF(U30:U$419,"H"),"")</f>
        <v>25</v>
      </c>
      <c r="W29" t="str">
        <f>IF(U29="P",COUNTIF($U$3:$U$419,"P")-COUNTIF(U30:U$419,"P"),"")</f>
        <v/>
      </c>
      <c r="X29" t="str">
        <f t="shared" si="2"/>
        <v>David Wright</v>
      </c>
    </row>
    <row r="30" spans="1:24">
      <c r="A30">
        <v>28</v>
      </c>
      <c r="B30" t="s">
        <v>222</v>
      </c>
      <c r="C30" t="s">
        <v>142</v>
      </c>
      <c r="D30" t="s">
        <v>139</v>
      </c>
      <c r="E30" t="s">
        <v>139</v>
      </c>
      <c r="F30">
        <v>28</v>
      </c>
      <c r="G30">
        <v>581</v>
      </c>
      <c r="H30">
        <v>84</v>
      </c>
      <c r="I30">
        <v>10</v>
      </c>
      <c r="J30">
        <v>51</v>
      </c>
      <c r="K30">
        <v>40</v>
      </c>
      <c r="L30">
        <v>0.28699999999999998</v>
      </c>
      <c r="T30">
        <f t="shared" si="0"/>
        <v>28</v>
      </c>
      <c r="U30" t="str">
        <f t="shared" si="1"/>
        <v>H</v>
      </c>
      <c r="V30">
        <f>IF(U30="H",COUNTIF($U$3:$U$419,"H")-COUNTIF(U31:U$419,"H"),"")</f>
        <v>26</v>
      </c>
      <c r="W30" t="str">
        <f>IF(U30="P",COUNTIF($U$3:$U$419,"P")-COUNTIF(U31:U$419,"P"),"")</f>
        <v/>
      </c>
      <c r="X30" t="str">
        <f t="shared" si="2"/>
        <v>Jean Segura</v>
      </c>
    </row>
    <row r="31" spans="1:24">
      <c r="A31">
        <v>29</v>
      </c>
      <c r="B31" t="s">
        <v>223</v>
      </c>
      <c r="C31" t="s">
        <v>151</v>
      </c>
      <c r="D31" t="s">
        <v>143</v>
      </c>
      <c r="E31" t="s">
        <v>143</v>
      </c>
      <c r="F31">
        <v>27</v>
      </c>
      <c r="G31">
        <v>577</v>
      </c>
      <c r="H31">
        <v>91</v>
      </c>
      <c r="I31">
        <v>17</v>
      </c>
      <c r="J31">
        <v>74</v>
      </c>
      <c r="K31">
        <v>30</v>
      </c>
      <c r="L31">
        <v>0.28399999999999997</v>
      </c>
      <c r="T31">
        <f t="shared" si="0"/>
        <v>29</v>
      </c>
      <c r="U31" t="str">
        <f t="shared" si="1"/>
        <v>H</v>
      </c>
      <c r="V31">
        <f>IF(U31="H",COUNTIF($U$3:$U$419,"H")-COUNTIF(U32:U$419,"H"),"")</f>
        <v>27</v>
      </c>
      <c r="W31" t="str">
        <f>IF(U31="P",COUNTIF($U$3:$U$419,"P")-COUNTIF(U32:U$419,"P"),"")</f>
        <v/>
      </c>
      <c r="X31" t="str">
        <f t="shared" si="2"/>
        <v>Alex Rios</v>
      </c>
    </row>
    <row r="32" spans="1:24">
      <c r="A32">
        <v>30</v>
      </c>
      <c r="B32" t="s">
        <v>224</v>
      </c>
      <c r="C32" t="s">
        <v>617</v>
      </c>
      <c r="D32" t="s">
        <v>143</v>
      </c>
      <c r="E32" t="s">
        <v>143</v>
      </c>
      <c r="F32">
        <v>27</v>
      </c>
      <c r="G32">
        <v>545</v>
      </c>
      <c r="H32">
        <v>98</v>
      </c>
      <c r="I32">
        <v>13</v>
      </c>
      <c r="J32">
        <v>57</v>
      </c>
      <c r="K32">
        <v>32</v>
      </c>
      <c r="L32">
        <v>0.27900000000000003</v>
      </c>
      <c r="T32">
        <f t="shared" si="0"/>
        <v>30</v>
      </c>
      <c r="U32" t="str">
        <f t="shared" si="1"/>
        <v>H</v>
      </c>
      <c r="V32">
        <f>IF(U32="H",COUNTIF($U$3:$U$419,"H")-COUNTIF(U33:U$419,"H"),"")</f>
        <v>28</v>
      </c>
      <c r="W32" t="str">
        <f>IF(U32="P",COUNTIF($U$3:$U$419,"P")-COUNTIF(U33:U$419,"P"),"")</f>
        <v/>
      </c>
      <c r="X32" t="str">
        <f t="shared" si="2"/>
        <v>Jacoby Ellsbury</v>
      </c>
    </row>
    <row r="33" spans="1:24">
      <c r="A33">
        <v>31</v>
      </c>
      <c r="B33" t="s">
        <v>225</v>
      </c>
      <c r="C33" t="s">
        <v>146</v>
      </c>
      <c r="D33" t="s">
        <v>140</v>
      </c>
      <c r="E33" t="s">
        <v>140</v>
      </c>
      <c r="F33">
        <v>27</v>
      </c>
      <c r="M33">
        <v>221</v>
      </c>
      <c r="N33">
        <v>16</v>
      </c>
      <c r="O33">
        <v>0</v>
      </c>
      <c r="P33">
        <v>2.82</v>
      </c>
      <c r="Q33">
        <v>1.1000000000000001</v>
      </c>
      <c r="R33">
        <v>224</v>
      </c>
      <c r="T33">
        <f t="shared" si="0"/>
        <v>31</v>
      </c>
      <c r="U33" t="str">
        <f t="shared" si="1"/>
        <v>P</v>
      </c>
      <c r="V33" t="str">
        <f>IF(U33="H",COUNTIF($U$3:$U$419,"H")-COUNTIF(U34:U$419,"H"),"")</f>
        <v/>
      </c>
      <c r="W33">
        <f>IF(U33="P",COUNTIF($U$3:$U$419,"P")-COUNTIF(U34:U$419,"P"),"")</f>
        <v>3</v>
      </c>
      <c r="X33" t="str">
        <f t="shared" si="2"/>
        <v>Felix Hernandez</v>
      </c>
    </row>
    <row r="34" spans="1:24">
      <c r="A34">
        <v>32</v>
      </c>
      <c r="B34" t="s">
        <v>226</v>
      </c>
      <c r="C34" t="s">
        <v>144</v>
      </c>
      <c r="D34" t="s">
        <v>140</v>
      </c>
      <c r="E34" t="s">
        <v>140</v>
      </c>
      <c r="F34">
        <v>27</v>
      </c>
      <c r="M34">
        <v>219</v>
      </c>
      <c r="N34">
        <v>17</v>
      </c>
      <c r="O34">
        <v>0</v>
      </c>
      <c r="P34">
        <v>3.01</v>
      </c>
      <c r="Q34">
        <v>1.1200000000000001</v>
      </c>
      <c r="R34">
        <v>232</v>
      </c>
      <c r="T34">
        <f t="shared" si="0"/>
        <v>32</v>
      </c>
      <c r="U34" t="str">
        <f t="shared" si="1"/>
        <v>P</v>
      </c>
      <c r="V34" t="str">
        <f>IF(U34="H",COUNTIF($U$3:$U$419,"H")-COUNTIF(U35:U$419,"H"),"")</f>
        <v/>
      </c>
      <c r="W34">
        <f>IF(U34="P",COUNTIF($U$3:$U$419,"P")-COUNTIF(U35:U$419,"P"),"")</f>
        <v>4</v>
      </c>
      <c r="X34" t="str">
        <f t="shared" si="2"/>
        <v>Max Scherzer</v>
      </c>
    </row>
    <row r="35" spans="1:24">
      <c r="A35">
        <v>33</v>
      </c>
      <c r="B35" t="s">
        <v>227</v>
      </c>
      <c r="C35" t="s">
        <v>178</v>
      </c>
      <c r="D35" t="s">
        <v>147</v>
      </c>
      <c r="E35" t="s">
        <v>147</v>
      </c>
      <c r="F35">
        <v>26</v>
      </c>
      <c r="G35">
        <v>542</v>
      </c>
      <c r="H35">
        <v>90</v>
      </c>
      <c r="I35">
        <v>19</v>
      </c>
      <c r="J35">
        <v>92</v>
      </c>
      <c r="K35">
        <v>27</v>
      </c>
      <c r="L35">
        <v>0.26900000000000002</v>
      </c>
      <c r="T35">
        <f t="shared" si="0"/>
        <v>33</v>
      </c>
      <c r="U35" t="str">
        <f t="shared" si="1"/>
        <v>H</v>
      </c>
      <c r="V35">
        <f>IF(U35="H",COUNTIF($U$3:$U$419,"H")-COUNTIF(U36:U$419,"H"),"")</f>
        <v>29</v>
      </c>
      <c r="W35" t="str">
        <f>IF(U35="P",COUNTIF($U$3:$U$419,"P")-COUNTIF(U36:U$419,"P"),"")</f>
        <v/>
      </c>
      <c r="X35" t="str">
        <f t="shared" si="2"/>
        <v>Jason Kipnis</v>
      </c>
    </row>
    <row r="36" spans="1:24">
      <c r="A36">
        <v>34</v>
      </c>
      <c r="B36" t="s">
        <v>228</v>
      </c>
      <c r="C36" t="s">
        <v>184</v>
      </c>
      <c r="D36" t="s">
        <v>147</v>
      </c>
      <c r="E36" t="s">
        <v>147</v>
      </c>
      <c r="F36">
        <v>26</v>
      </c>
      <c r="G36">
        <v>539</v>
      </c>
      <c r="H36">
        <v>93</v>
      </c>
      <c r="I36">
        <v>14</v>
      </c>
      <c r="J36">
        <v>89</v>
      </c>
      <c r="K36">
        <v>18</v>
      </c>
      <c r="L36">
        <v>0.29799999999999999</v>
      </c>
      <c r="T36">
        <f t="shared" si="0"/>
        <v>34</v>
      </c>
      <c r="U36" t="str">
        <f t="shared" si="1"/>
        <v>H</v>
      </c>
      <c r="V36">
        <f>IF(U36="H",COUNTIF($U$3:$U$419,"H")-COUNTIF(U37:U$419,"H"),"")</f>
        <v>30</v>
      </c>
      <c r="W36" t="str">
        <f>IF(U36="P",COUNTIF($U$3:$U$419,"P")-COUNTIF(U37:U$419,"P"),"")</f>
        <v/>
      </c>
      <c r="X36" t="str">
        <f t="shared" si="2"/>
        <v>Dustin Pedroia</v>
      </c>
    </row>
    <row r="37" spans="1:24">
      <c r="A37">
        <v>35</v>
      </c>
      <c r="B37" t="s">
        <v>229</v>
      </c>
      <c r="C37" t="s">
        <v>148</v>
      </c>
      <c r="D37" t="s">
        <v>145</v>
      </c>
      <c r="E37" t="s">
        <v>145</v>
      </c>
      <c r="F37">
        <v>26</v>
      </c>
      <c r="G37">
        <v>551</v>
      </c>
      <c r="H37">
        <v>86</v>
      </c>
      <c r="I37">
        <v>25</v>
      </c>
      <c r="J37">
        <v>91</v>
      </c>
      <c r="K37">
        <v>4</v>
      </c>
      <c r="L37">
        <v>0.27900000000000003</v>
      </c>
      <c r="T37">
        <f t="shared" si="0"/>
        <v>35</v>
      </c>
      <c r="U37" t="str">
        <f t="shared" si="1"/>
        <v>H</v>
      </c>
      <c r="V37">
        <f>IF(U37="H",COUNTIF($U$3:$U$419,"H")-COUNTIF(U38:U$419,"H"),"")</f>
        <v>31</v>
      </c>
      <c r="W37" t="str">
        <f>IF(U37="P",COUNTIF($U$3:$U$419,"P")-COUNTIF(U38:U$419,"P"),"")</f>
        <v/>
      </c>
      <c r="X37" t="str">
        <f t="shared" si="2"/>
        <v>Ryan Zimmerman</v>
      </c>
    </row>
    <row r="38" spans="1:24">
      <c r="A38">
        <v>36</v>
      </c>
      <c r="B38" t="s">
        <v>230</v>
      </c>
      <c r="C38" t="s">
        <v>148</v>
      </c>
      <c r="D38" t="s">
        <v>139</v>
      </c>
      <c r="E38" t="s">
        <v>139</v>
      </c>
      <c r="F38">
        <v>26</v>
      </c>
      <c r="G38">
        <v>533</v>
      </c>
      <c r="H38">
        <v>71</v>
      </c>
      <c r="I38">
        <v>20</v>
      </c>
      <c r="J38">
        <v>87</v>
      </c>
      <c r="K38">
        <v>17</v>
      </c>
      <c r="L38">
        <v>0.27100000000000002</v>
      </c>
      <c r="T38">
        <f t="shared" si="0"/>
        <v>36</v>
      </c>
      <c r="U38" t="str">
        <f t="shared" si="1"/>
        <v>H</v>
      </c>
      <c r="V38">
        <f>IF(U38="H",COUNTIF($U$3:$U$419,"H")-COUNTIF(U39:U$419,"H"),"")</f>
        <v>32</v>
      </c>
      <c r="W38" t="str">
        <f>IF(U38="P",COUNTIF($U$3:$U$419,"P")-COUNTIF(U39:U$419,"P"),"")</f>
        <v/>
      </c>
      <c r="X38" t="str">
        <f t="shared" si="2"/>
        <v>Ian Desmond</v>
      </c>
    </row>
    <row r="39" spans="1:24">
      <c r="A39">
        <v>37</v>
      </c>
      <c r="B39" t="s">
        <v>231</v>
      </c>
      <c r="C39" t="s">
        <v>148</v>
      </c>
      <c r="D39" t="s">
        <v>140</v>
      </c>
      <c r="E39" t="s">
        <v>140</v>
      </c>
      <c r="F39">
        <v>26</v>
      </c>
      <c r="M39">
        <v>198</v>
      </c>
      <c r="N39">
        <v>16</v>
      </c>
      <c r="O39">
        <v>0</v>
      </c>
      <c r="P39">
        <v>2.79</v>
      </c>
      <c r="Q39">
        <v>1.04</v>
      </c>
      <c r="R39">
        <v>202</v>
      </c>
      <c r="T39">
        <f t="shared" si="0"/>
        <v>37</v>
      </c>
      <c r="U39" t="str">
        <f t="shared" si="1"/>
        <v>P</v>
      </c>
      <c r="V39" t="str">
        <f>IF(U39="H",COUNTIF($U$3:$U$419,"H")-COUNTIF(U40:U$419,"H"),"")</f>
        <v/>
      </c>
      <c r="W39">
        <f>IF(U39="P",COUNTIF($U$3:$U$419,"P")-COUNTIF(U40:U$419,"P"),"")</f>
        <v>5</v>
      </c>
      <c r="X39" t="str">
        <f t="shared" si="2"/>
        <v>Stephen Strasburg</v>
      </c>
    </row>
    <row r="40" spans="1:24">
      <c r="A40">
        <v>38</v>
      </c>
      <c r="B40" t="s">
        <v>232</v>
      </c>
      <c r="C40" t="s">
        <v>179</v>
      </c>
      <c r="D40" t="s">
        <v>140</v>
      </c>
      <c r="E40" t="s">
        <v>140</v>
      </c>
      <c r="F40">
        <v>26</v>
      </c>
      <c r="M40">
        <v>220</v>
      </c>
      <c r="N40">
        <v>17</v>
      </c>
      <c r="O40">
        <v>0</v>
      </c>
      <c r="P40">
        <v>2.88</v>
      </c>
      <c r="Q40">
        <v>1.05</v>
      </c>
      <c r="R40">
        <v>204</v>
      </c>
      <c r="T40">
        <f t="shared" si="0"/>
        <v>38</v>
      </c>
      <c r="U40" t="str">
        <f t="shared" si="1"/>
        <v>P</v>
      </c>
      <c r="V40" t="str">
        <f>IF(U40="H",COUNTIF($U$3:$U$419,"H")-COUNTIF(U41:U$419,"H"),"")</f>
        <v/>
      </c>
      <c r="W40">
        <f>IF(U40="P",COUNTIF($U$3:$U$419,"P")-COUNTIF(U41:U$419,"P"),"")</f>
        <v>6</v>
      </c>
      <c r="X40" t="str">
        <f t="shared" si="2"/>
        <v>Adam Wainwright</v>
      </c>
    </row>
    <row r="41" spans="1:24">
      <c r="A41">
        <v>39</v>
      </c>
      <c r="B41" t="s">
        <v>233</v>
      </c>
      <c r="C41" t="s">
        <v>151</v>
      </c>
      <c r="D41" t="s">
        <v>143</v>
      </c>
      <c r="E41" t="s">
        <v>143</v>
      </c>
      <c r="F41">
        <v>25</v>
      </c>
      <c r="G41">
        <v>586</v>
      </c>
      <c r="H41">
        <v>101</v>
      </c>
      <c r="I41">
        <v>20</v>
      </c>
      <c r="J41">
        <v>59</v>
      </c>
      <c r="K41">
        <v>20</v>
      </c>
      <c r="L41">
        <v>0.27700000000000002</v>
      </c>
      <c r="T41">
        <f t="shared" si="0"/>
        <v>39</v>
      </c>
      <c r="U41" t="str">
        <f t="shared" si="1"/>
        <v>H</v>
      </c>
      <c r="V41">
        <f>IF(U41="H",COUNTIF($U$3:$U$419,"H")-COUNTIF(U42:U$419,"H"),"")</f>
        <v>33</v>
      </c>
      <c r="W41" t="str">
        <f>IF(U41="P",COUNTIF($U$3:$U$419,"P")-COUNTIF(U42:U$419,"P"),"")</f>
        <v/>
      </c>
      <c r="X41" t="str">
        <f t="shared" si="2"/>
        <v>Shin-Soo Choo</v>
      </c>
    </row>
    <row r="42" spans="1:24">
      <c r="A42">
        <v>40</v>
      </c>
      <c r="B42" t="s">
        <v>234</v>
      </c>
      <c r="C42" t="s">
        <v>151</v>
      </c>
      <c r="D42" t="s">
        <v>139</v>
      </c>
      <c r="E42" t="s">
        <v>139</v>
      </c>
      <c r="F42">
        <v>25</v>
      </c>
      <c r="G42">
        <v>597</v>
      </c>
      <c r="H42">
        <v>93</v>
      </c>
      <c r="I42">
        <v>7</v>
      </c>
      <c r="J42">
        <v>70</v>
      </c>
      <c r="K42">
        <v>34</v>
      </c>
      <c r="L42">
        <v>0.27900000000000003</v>
      </c>
      <c r="T42">
        <f t="shared" si="0"/>
        <v>40</v>
      </c>
      <c r="U42" t="str">
        <f t="shared" si="1"/>
        <v>H</v>
      </c>
      <c r="V42">
        <f>IF(U42="H",COUNTIF($U$3:$U$419,"H")-COUNTIF(U43:U$419,"H"),"")</f>
        <v>34</v>
      </c>
      <c r="W42" t="str">
        <f>IF(U42="P",COUNTIF($U$3:$U$419,"P")-COUNTIF(U43:U$419,"P"),"")</f>
        <v/>
      </c>
      <c r="X42" t="str">
        <f t="shared" si="2"/>
        <v>Elvis Andrus</v>
      </c>
    </row>
    <row r="43" spans="1:24">
      <c r="A43">
        <v>41</v>
      </c>
      <c r="B43" t="s">
        <v>235</v>
      </c>
      <c r="C43" t="s">
        <v>144</v>
      </c>
      <c r="D43" t="s">
        <v>147</v>
      </c>
      <c r="E43" t="s">
        <v>147</v>
      </c>
      <c r="F43">
        <v>25</v>
      </c>
      <c r="G43">
        <v>553</v>
      </c>
      <c r="H43">
        <v>103</v>
      </c>
      <c r="I43">
        <v>16</v>
      </c>
      <c r="J43">
        <v>74</v>
      </c>
      <c r="K43">
        <v>17</v>
      </c>
      <c r="L43">
        <v>0.26900000000000002</v>
      </c>
      <c r="T43">
        <f t="shared" si="0"/>
        <v>41</v>
      </c>
      <c r="U43" t="str">
        <f t="shared" si="1"/>
        <v>H</v>
      </c>
      <c r="V43">
        <f>IF(U43="H",COUNTIF($U$3:$U$419,"H")-COUNTIF(U44:U$419,"H"),"")</f>
        <v>35</v>
      </c>
      <c r="W43" t="str">
        <f>IF(U43="P",COUNTIF($U$3:$U$419,"P")-COUNTIF(U44:U$419,"P"),"")</f>
        <v/>
      </c>
      <c r="X43" t="str">
        <f t="shared" si="2"/>
        <v>Ian Kinsler</v>
      </c>
    </row>
    <row r="44" spans="1:24">
      <c r="A44">
        <v>42</v>
      </c>
      <c r="B44" t="s">
        <v>236</v>
      </c>
      <c r="C44" t="s">
        <v>16</v>
      </c>
      <c r="D44" t="s">
        <v>139</v>
      </c>
      <c r="E44" t="s">
        <v>139</v>
      </c>
      <c r="F44">
        <v>25</v>
      </c>
      <c r="G44">
        <v>541</v>
      </c>
      <c r="H44">
        <v>87</v>
      </c>
      <c r="I44">
        <v>13</v>
      </c>
      <c r="J44">
        <v>56</v>
      </c>
      <c r="K44">
        <v>25</v>
      </c>
      <c r="L44">
        <v>0.28799999999999998</v>
      </c>
      <c r="T44">
        <f t="shared" si="0"/>
        <v>42</v>
      </c>
      <c r="U44" t="str">
        <f t="shared" si="1"/>
        <v>H</v>
      </c>
      <c r="V44">
        <f>IF(U44="H",COUNTIF($U$3:$U$419,"H")-COUNTIF(U45:U$419,"H"),"")</f>
        <v>36</v>
      </c>
      <c r="W44" t="str">
        <f>IF(U44="P",COUNTIF($U$3:$U$419,"P")-COUNTIF(U45:U$419,"P"),"")</f>
        <v/>
      </c>
      <c r="X44" t="str">
        <f t="shared" si="2"/>
        <v>Jose Reyes</v>
      </c>
    </row>
    <row r="45" spans="1:24">
      <c r="A45">
        <v>43</v>
      </c>
      <c r="B45" t="s">
        <v>237</v>
      </c>
      <c r="C45" t="s">
        <v>177</v>
      </c>
      <c r="D45" t="s">
        <v>140</v>
      </c>
      <c r="E45" t="s">
        <v>140</v>
      </c>
      <c r="F45">
        <v>25</v>
      </c>
      <c r="M45">
        <v>208</v>
      </c>
      <c r="N45">
        <v>16</v>
      </c>
      <c r="O45">
        <v>0</v>
      </c>
      <c r="P45">
        <v>2.91</v>
      </c>
      <c r="Q45">
        <v>1.0900000000000001</v>
      </c>
      <c r="R45">
        <v>201</v>
      </c>
      <c r="T45">
        <f t="shared" si="0"/>
        <v>43</v>
      </c>
      <c r="U45" t="str">
        <f t="shared" si="1"/>
        <v>P</v>
      </c>
      <c r="V45" t="str">
        <f>IF(U45="H",COUNTIF($U$3:$U$419,"H")-COUNTIF(U46:U$419,"H"),"")</f>
        <v/>
      </c>
      <c r="W45">
        <f>IF(U45="P",COUNTIF($U$3:$U$419,"P")-COUNTIF(U46:U$419,"P"),"")</f>
        <v>7</v>
      </c>
      <c r="X45" t="str">
        <f t="shared" si="2"/>
        <v>Madison Bumgarner</v>
      </c>
    </row>
    <row r="46" spans="1:24">
      <c r="A46">
        <v>44</v>
      </c>
      <c r="B46" t="s">
        <v>238</v>
      </c>
      <c r="C46" t="s">
        <v>186</v>
      </c>
      <c r="D46" t="s">
        <v>140</v>
      </c>
      <c r="E46" t="s">
        <v>140</v>
      </c>
      <c r="F46">
        <v>25</v>
      </c>
      <c r="M46">
        <v>210</v>
      </c>
      <c r="N46">
        <v>15</v>
      </c>
      <c r="O46">
        <v>0</v>
      </c>
      <c r="P46">
        <v>3.12</v>
      </c>
      <c r="Q46">
        <v>1.07</v>
      </c>
      <c r="R46">
        <v>205</v>
      </c>
      <c r="T46">
        <f t="shared" si="0"/>
        <v>44</v>
      </c>
      <c r="U46" t="str">
        <f t="shared" si="1"/>
        <v>P</v>
      </c>
      <c r="V46" t="str">
        <f>IF(U46="H",COUNTIF($U$3:$U$419,"H")-COUNTIF(U47:U$419,"H"),"")</f>
        <v/>
      </c>
      <c r="W46">
        <f>IF(U46="P",COUNTIF($U$3:$U$419,"P")-COUNTIF(U47:U$419,"P"),"")</f>
        <v>8</v>
      </c>
      <c r="X46" t="str">
        <f t="shared" si="2"/>
        <v>Cliff Lee</v>
      </c>
    </row>
    <row r="47" spans="1:24">
      <c r="A47">
        <v>45</v>
      </c>
      <c r="B47" t="s">
        <v>239</v>
      </c>
      <c r="C47" t="s">
        <v>144</v>
      </c>
      <c r="D47" t="s">
        <v>140</v>
      </c>
      <c r="E47" t="s">
        <v>140</v>
      </c>
      <c r="F47">
        <v>24</v>
      </c>
      <c r="M47">
        <v>227</v>
      </c>
      <c r="N47">
        <v>16</v>
      </c>
      <c r="O47">
        <v>0</v>
      </c>
      <c r="P47">
        <v>3.15</v>
      </c>
      <c r="Q47">
        <v>1.0900000000000001</v>
      </c>
      <c r="R47">
        <v>224</v>
      </c>
      <c r="T47">
        <f t="shared" si="0"/>
        <v>45</v>
      </c>
      <c r="U47" t="str">
        <f t="shared" si="1"/>
        <v>P</v>
      </c>
      <c r="V47" t="str">
        <f>IF(U47="H",COUNTIF($U$3:$U$419,"H")-COUNTIF(U48:U$419,"H"),"")</f>
        <v/>
      </c>
      <c r="W47">
        <f>IF(U47="P",COUNTIF($U$3:$U$419,"P")-COUNTIF(U48:U$419,"P"),"")</f>
        <v>9</v>
      </c>
      <c r="X47" t="str">
        <f t="shared" si="2"/>
        <v>Justin Verlander</v>
      </c>
    </row>
    <row r="48" spans="1:24">
      <c r="A48">
        <v>46</v>
      </c>
      <c r="B48" t="s">
        <v>240</v>
      </c>
      <c r="C48" t="s">
        <v>180</v>
      </c>
      <c r="D48" t="s">
        <v>141</v>
      </c>
      <c r="E48" t="s">
        <v>141</v>
      </c>
      <c r="F48">
        <v>24</v>
      </c>
      <c r="G48">
        <v>577</v>
      </c>
      <c r="H48">
        <v>89</v>
      </c>
      <c r="I48">
        <v>18</v>
      </c>
      <c r="J48">
        <v>98</v>
      </c>
      <c r="K48">
        <v>14</v>
      </c>
      <c r="L48">
        <v>0.30499999999999999</v>
      </c>
      <c r="T48">
        <f t="shared" si="0"/>
        <v>46</v>
      </c>
      <c r="U48" t="str">
        <f t="shared" si="1"/>
        <v>H</v>
      </c>
      <c r="V48">
        <f>IF(U48="H",COUNTIF($U$3:$U$419,"H")-COUNTIF(U49:U$419,"H"),"")</f>
        <v>37</v>
      </c>
      <c r="W48" t="str">
        <f>IF(U48="P",COUNTIF($U$3:$U$419,"P")-COUNTIF(U49:U$419,"P"),"")</f>
        <v/>
      </c>
      <c r="X48" t="str">
        <f t="shared" si="2"/>
        <v>Eric Hosmer</v>
      </c>
    </row>
    <row r="49" spans="1:24">
      <c r="A49">
        <v>47</v>
      </c>
      <c r="B49" t="s">
        <v>241</v>
      </c>
      <c r="C49" t="s">
        <v>3</v>
      </c>
      <c r="D49" t="s">
        <v>143</v>
      </c>
      <c r="E49" t="s">
        <v>143</v>
      </c>
      <c r="F49">
        <v>24</v>
      </c>
      <c r="G49">
        <v>551</v>
      </c>
      <c r="H49">
        <v>78</v>
      </c>
      <c r="I49">
        <v>25</v>
      </c>
      <c r="J49">
        <v>90</v>
      </c>
      <c r="K49">
        <v>10</v>
      </c>
      <c r="L49">
        <v>0.27100000000000002</v>
      </c>
      <c r="T49">
        <f t="shared" si="0"/>
        <v>47</v>
      </c>
      <c r="U49" t="str">
        <f t="shared" si="1"/>
        <v>H</v>
      </c>
      <c r="V49">
        <f>IF(U49="H",COUNTIF($U$3:$U$419,"H")-COUNTIF(U50:U$419,"H"),"")</f>
        <v>38</v>
      </c>
      <c r="W49" t="str">
        <f>IF(U49="P",COUNTIF($U$3:$U$419,"P")-COUNTIF(U50:U$419,"P"),"")</f>
        <v/>
      </c>
      <c r="X49" t="str">
        <f t="shared" si="2"/>
        <v>Wil Myers</v>
      </c>
    </row>
    <row r="50" spans="1:24">
      <c r="A50">
        <v>48</v>
      </c>
      <c r="B50" t="s">
        <v>242</v>
      </c>
      <c r="C50" t="s">
        <v>17</v>
      </c>
      <c r="D50" t="s">
        <v>143</v>
      </c>
      <c r="E50" t="s">
        <v>143</v>
      </c>
      <c r="F50">
        <v>24</v>
      </c>
      <c r="G50">
        <v>570</v>
      </c>
      <c r="H50">
        <v>91</v>
      </c>
      <c r="I50">
        <v>15</v>
      </c>
      <c r="J50">
        <v>40</v>
      </c>
      <c r="K50">
        <v>30</v>
      </c>
      <c r="L50">
        <v>0.25900000000000001</v>
      </c>
      <c r="T50">
        <f t="shared" si="0"/>
        <v>48</v>
      </c>
      <c r="U50" t="str">
        <f t="shared" si="1"/>
        <v>H</v>
      </c>
      <c r="V50">
        <f>IF(U50="H",COUNTIF($U$3:$U$419,"H")-COUNTIF(U51:U$419,"H"),"")</f>
        <v>39</v>
      </c>
      <c r="W50" t="str">
        <f>IF(U50="P",COUNTIF($U$3:$U$419,"P")-COUNTIF(U51:U$419,"P"),"")</f>
        <v/>
      </c>
      <c r="X50" t="str">
        <f t="shared" si="2"/>
        <v>Starling Marte</v>
      </c>
    </row>
    <row r="51" spans="1:24">
      <c r="A51">
        <v>49</v>
      </c>
      <c r="B51" t="s">
        <v>243</v>
      </c>
      <c r="C51" t="s">
        <v>180</v>
      </c>
      <c r="D51" t="s">
        <v>143</v>
      </c>
      <c r="E51" t="s">
        <v>143</v>
      </c>
      <c r="F51">
        <v>23</v>
      </c>
      <c r="G51">
        <v>583</v>
      </c>
      <c r="H51">
        <v>84</v>
      </c>
      <c r="I51">
        <v>23</v>
      </c>
      <c r="J51">
        <v>92</v>
      </c>
      <c r="K51">
        <v>12</v>
      </c>
      <c r="L51">
        <v>0.28199999999999997</v>
      </c>
      <c r="T51">
        <f t="shared" si="0"/>
        <v>49</v>
      </c>
      <c r="U51" t="str">
        <f t="shared" si="1"/>
        <v>H</v>
      </c>
      <c r="V51">
        <f>IF(U51="H",COUNTIF($U$3:$U$419,"H")-COUNTIF(U52:U$419,"H"),"")</f>
        <v>40</v>
      </c>
      <c r="W51" t="str">
        <f>IF(U51="P",COUNTIF($U$3:$U$419,"P")-COUNTIF(U52:U$419,"P"),"")</f>
        <v/>
      </c>
      <c r="X51" t="str">
        <f t="shared" si="2"/>
        <v>Alex Gordon</v>
      </c>
    </row>
    <row r="52" spans="1:24">
      <c r="A52">
        <v>50</v>
      </c>
      <c r="B52" t="s">
        <v>244</v>
      </c>
      <c r="C52" t="s">
        <v>142</v>
      </c>
      <c r="D52" t="s">
        <v>143</v>
      </c>
      <c r="E52" t="s">
        <v>143</v>
      </c>
      <c r="F52">
        <v>23</v>
      </c>
      <c r="G52">
        <v>518</v>
      </c>
      <c r="H52">
        <v>84</v>
      </c>
      <c r="I52">
        <v>22</v>
      </c>
      <c r="J52">
        <v>71</v>
      </c>
      <c r="K52">
        <v>35</v>
      </c>
      <c r="L52">
        <v>0.25900000000000001</v>
      </c>
      <c r="T52">
        <f t="shared" si="0"/>
        <v>50</v>
      </c>
      <c r="U52" t="str">
        <f t="shared" si="1"/>
        <v>H</v>
      </c>
      <c r="V52">
        <f>IF(U52="H",COUNTIF($U$3:$U$419,"H")-COUNTIF(U53:U$419,"H"),"")</f>
        <v>41</v>
      </c>
      <c r="W52" t="str">
        <f>IF(U52="P",COUNTIF($U$3:$U$419,"P")-COUNTIF(U53:U$419,"P"),"")</f>
        <v/>
      </c>
      <c r="X52" t="str">
        <f t="shared" si="2"/>
        <v>Carlos Gomez</v>
      </c>
    </row>
    <row r="53" spans="1:24">
      <c r="A53">
        <v>51</v>
      </c>
      <c r="B53" t="s">
        <v>245</v>
      </c>
      <c r="C53" t="s">
        <v>185</v>
      </c>
      <c r="D53" t="s">
        <v>140</v>
      </c>
      <c r="E53" t="s">
        <v>140</v>
      </c>
      <c r="F53">
        <v>23</v>
      </c>
      <c r="M53">
        <v>195</v>
      </c>
      <c r="N53">
        <v>12</v>
      </c>
      <c r="O53">
        <v>0</v>
      </c>
      <c r="P53">
        <v>2.7</v>
      </c>
      <c r="Q53">
        <v>1.06</v>
      </c>
      <c r="R53">
        <v>207</v>
      </c>
      <c r="T53">
        <f t="shared" si="0"/>
        <v>51</v>
      </c>
      <c r="U53" t="str">
        <f t="shared" si="1"/>
        <v>P</v>
      </c>
      <c r="V53" t="str">
        <f>IF(U53="H",COUNTIF($U$3:$U$419,"H")-COUNTIF(U54:U$419,"H"),"")</f>
        <v/>
      </c>
      <c r="W53">
        <f>IF(U53="P",COUNTIF($U$3:$U$419,"P")-COUNTIF(U54:U$419,"P"),"")</f>
        <v>10</v>
      </c>
      <c r="X53" t="str">
        <f t="shared" si="2"/>
        <v>Jose Fernandez</v>
      </c>
    </row>
    <row r="54" spans="1:24">
      <c r="A54">
        <v>52</v>
      </c>
      <c r="B54" t="s">
        <v>246</v>
      </c>
      <c r="C54" t="s">
        <v>618</v>
      </c>
      <c r="D54" t="s">
        <v>140</v>
      </c>
      <c r="E54" t="s">
        <v>140</v>
      </c>
      <c r="F54">
        <v>23</v>
      </c>
      <c r="M54">
        <v>211</v>
      </c>
      <c r="N54">
        <v>12</v>
      </c>
      <c r="O54">
        <v>0</v>
      </c>
      <c r="P54">
        <v>2.89</v>
      </c>
      <c r="Q54">
        <v>1.0900000000000001</v>
      </c>
      <c r="R54">
        <v>217</v>
      </c>
      <c r="T54">
        <f t="shared" si="0"/>
        <v>52</v>
      </c>
      <c r="U54" t="str">
        <f t="shared" si="1"/>
        <v>P</v>
      </c>
      <c r="V54" t="str">
        <f>IF(U54="H",COUNTIF($U$3:$U$419,"H")-COUNTIF(U55:U$419,"H"),"")</f>
        <v/>
      </c>
      <c r="W54">
        <f>IF(U54="P",COUNTIF($U$3:$U$419,"P")-COUNTIF(U55:U$419,"P"),"")</f>
        <v>11</v>
      </c>
      <c r="X54" t="str">
        <f t="shared" si="2"/>
        <v>Chris Sale</v>
      </c>
    </row>
    <row r="55" spans="1:24">
      <c r="A55">
        <v>53</v>
      </c>
      <c r="B55" t="s">
        <v>247</v>
      </c>
      <c r="C55" t="s">
        <v>144</v>
      </c>
      <c r="D55" t="s">
        <v>140</v>
      </c>
      <c r="E55" t="s">
        <v>140</v>
      </c>
      <c r="F55">
        <v>22</v>
      </c>
      <c r="M55">
        <v>200</v>
      </c>
      <c r="N55">
        <v>15</v>
      </c>
      <c r="O55">
        <v>0</v>
      </c>
      <c r="P55">
        <v>3.04</v>
      </c>
      <c r="Q55">
        <v>1.1399999999999999</v>
      </c>
      <c r="R55">
        <v>206</v>
      </c>
      <c r="T55">
        <f t="shared" si="0"/>
        <v>53</v>
      </c>
      <c r="U55" t="str">
        <f t="shared" si="1"/>
        <v>P</v>
      </c>
      <c r="V55" t="str">
        <f>IF(U55="H",COUNTIF($U$3:$U$419,"H")-COUNTIF(U56:U$419,"H"),"")</f>
        <v/>
      </c>
      <c r="W55">
        <f>IF(U55="P",COUNTIF($U$3:$U$419,"P")-COUNTIF(U56:U$419,"P"),"")</f>
        <v>12</v>
      </c>
      <c r="X55" t="str">
        <f t="shared" si="2"/>
        <v>Anibal Sanchez</v>
      </c>
    </row>
    <row r="56" spans="1:24">
      <c r="A56">
        <v>54</v>
      </c>
      <c r="B56" t="s">
        <v>248</v>
      </c>
      <c r="C56" t="s">
        <v>3</v>
      </c>
      <c r="D56" t="s">
        <v>140</v>
      </c>
      <c r="E56" t="s">
        <v>140</v>
      </c>
      <c r="F56">
        <v>22</v>
      </c>
      <c r="M56">
        <v>196</v>
      </c>
      <c r="N56">
        <v>15</v>
      </c>
      <c r="O56">
        <v>0</v>
      </c>
      <c r="P56">
        <v>2.96</v>
      </c>
      <c r="Q56">
        <v>1.0900000000000001</v>
      </c>
      <c r="R56">
        <v>189</v>
      </c>
      <c r="T56">
        <f t="shared" si="0"/>
        <v>54</v>
      </c>
      <c r="U56" t="str">
        <f t="shared" si="1"/>
        <v>P</v>
      </c>
      <c r="V56" t="str">
        <f>IF(U56="H",COUNTIF($U$3:$U$419,"H")-COUNTIF(U57:U$419,"H"),"")</f>
        <v/>
      </c>
      <c r="W56">
        <f>IF(U56="P",COUNTIF($U$3:$U$419,"P")-COUNTIF(U57:U$419,"P"),"")</f>
        <v>13</v>
      </c>
      <c r="X56" t="str">
        <f t="shared" si="2"/>
        <v>Alex Cobb</v>
      </c>
    </row>
    <row r="57" spans="1:24">
      <c r="A57">
        <v>55</v>
      </c>
      <c r="B57" t="s">
        <v>249</v>
      </c>
      <c r="C57" t="s">
        <v>146</v>
      </c>
      <c r="D57" t="s">
        <v>140</v>
      </c>
      <c r="E57" t="s">
        <v>140</v>
      </c>
      <c r="F57">
        <v>22</v>
      </c>
      <c r="M57">
        <v>217</v>
      </c>
      <c r="N57">
        <v>15</v>
      </c>
      <c r="O57">
        <v>0</v>
      </c>
      <c r="P57">
        <v>3.01</v>
      </c>
      <c r="Q57">
        <v>1.07</v>
      </c>
      <c r="R57">
        <v>187</v>
      </c>
      <c r="T57">
        <f t="shared" si="0"/>
        <v>55</v>
      </c>
      <c r="U57" t="str">
        <f t="shared" si="1"/>
        <v>P</v>
      </c>
      <c r="V57" t="str">
        <f>IF(U57="H",COUNTIF($U$3:$U$419,"H")-COUNTIF(U58:U$419,"H"),"")</f>
        <v/>
      </c>
      <c r="W57">
        <f>IF(U57="P",COUNTIF($U$3:$U$419,"P")-COUNTIF(U58:U$419,"P"),"")</f>
        <v>14</v>
      </c>
      <c r="X57" t="str">
        <f t="shared" si="2"/>
        <v>Hisashi Iwakuma</v>
      </c>
    </row>
    <row r="58" spans="1:24">
      <c r="A58">
        <v>56</v>
      </c>
      <c r="B58" t="s">
        <v>250</v>
      </c>
      <c r="C58" t="s">
        <v>187</v>
      </c>
      <c r="D58" t="s">
        <v>145</v>
      </c>
      <c r="E58" t="s">
        <v>145</v>
      </c>
      <c r="F58">
        <v>22</v>
      </c>
      <c r="G58">
        <v>541</v>
      </c>
      <c r="H58">
        <v>74</v>
      </c>
      <c r="I58">
        <v>19</v>
      </c>
      <c r="J58">
        <v>80</v>
      </c>
      <c r="K58">
        <v>4</v>
      </c>
      <c r="L58">
        <v>0.28999999999999998</v>
      </c>
      <c r="T58">
        <f t="shared" si="0"/>
        <v>56</v>
      </c>
      <c r="U58" t="str">
        <f t="shared" si="1"/>
        <v>H</v>
      </c>
      <c r="V58">
        <f>IF(U58="H",COUNTIF($U$3:$U$419,"H")-COUNTIF(U59:U$419,"H"),"")</f>
        <v>42</v>
      </c>
      <c r="W58" t="str">
        <f>IF(U58="P",COUNTIF($U$3:$U$419,"P")-COUNTIF(U59:U$419,"P"),"")</f>
        <v/>
      </c>
      <c r="X58" t="str">
        <f t="shared" si="2"/>
        <v>Josh Donaldson</v>
      </c>
    </row>
    <row r="59" spans="1:24">
      <c r="A59">
        <v>57</v>
      </c>
      <c r="B59" t="s">
        <v>251</v>
      </c>
      <c r="C59" t="s">
        <v>177</v>
      </c>
      <c r="D59" t="s">
        <v>143</v>
      </c>
      <c r="E59" t="s">
        <v>143</v>
      </c>
      <c r="F59">
        <v>22</v>
      </c>
      <c r="G59">
        <v>601</v>
      </c>
      <c r="H59">
        <v>83</v>
      </c>
      <c r="I59">
        <v>24</v>
      </c>
      <c r="J59">
        <v>90</v>
      </c>
      <c r="K59">
        <v>12</v>
      </c>
      <c r="L59">
        <v>0.26200000000000001</v>
      </c>
      <c r="T59">
        <f t="shared" si="0"/>
        <v>57</v>
      </c>
      <c r="U59" t="str">
        <f t="shared" si="1"/>
        <v>H</v>
      </c>
      <c r="V59">
        <f>IF(U59="H",COUNTIF($U$3:$U$419,"H")-COUNTIF(U60:U$419,"H"),"")</f>
        <v>43</v>
      </c>
      <c r="W59" t="str">
        <f>IF(U59="P",COUNTIF($U$3:$U$419,"P")-COUNTIF(U60:U$419,"P"),"")</f>
        <v/>
      </c>
      <c r="X59" t="str">
        <f t="shared" si="2"/>
        <v>Hunter Pence</v>
      </c>
    </row>
    <row r="60" spans="1:24">
      <c r="A60">
        <v>58</v>
      </c>
      <c r="B60" t="s">
        <v>252</v>
      </c>
      <c r="C60" t="s">
        <v>152</v>
      </c>
      <c r="D60" t="s">
        <v>140</v>
      </c>
      <c r="E60" t="s">
        <v>140</v>
      </c>
      <c r="F60">
        <v>22</v>
      </c>
      <c r="M60">
        <v>210</v>
      </c>
      <c r="N60">
        <v>16</v>
      </c>
      <c r="O60">
        <v>0</v>
      </c>
      <c r="P60">
        <v>3.14</v>
      </c>
      <c r="Q60">
        <v>1.0900000000000001</v>
      </c>
      <c r="R60">
        <v>201</v>
      </c>
      <c r="T60">
        <f t="shared" si="0"/>
        <v>58</v>
      </c>
      <c r="U60" t="str">
        <f t="shared" si="1"/>
        <v>P</v>
      </c>
      <c r="V60" t="str">
        <f>IF(U60="H",COUNTIF($U$3:$U$419,"H")-COUNTIF(U61:U$419,"H"),"")</f>
        <v/>
      </c>
      <c r="W60">
        <f>IF(U60="P",COUNTIF($U$3:$U$419,"P")-COUNTIF(U61:U$419,"P"),"")</f>
        <v>15</v>
      </c>
      <c r="X60" t="str">
        <f t="shared" si="2"/>
        <v>Homer Bailey</v>
      </c>
    </row>
    <row r="61" spans="1:24">
      <c r="A61">
        <v>59</v>
      </c>
      <c r="B61" t="s">
        <v>253</v>
      </c>
      <c r="C61" t="s">
        <v>182</v>
      </c>
      <c r="D61" t="s">
        <v>140</v>
      </c>
      <c r="E61" t="s">
        <v>140</v>
      </c>
      <c r="F61">
        <v>22</v>
      </c>
      <c r="M61">
        <v>200</v>
      </c>
      <c r="N61">
        <v>15</v>
      </c>
      <c r="O61">
        <v>0</v>
      </c>
      <c r="P61">
        <v>3.12</v>
      </c>
      <c r="Q61">
        <v>1.1499999999999999</v>
      </c>
      <c r="R61">
        <v>191</v>
      </c>
      <c r="T61">
        <f t="shared" si="0"/>
        <v>59</v>
      </c>
      <c r="U61" t="str">
        <f t="shared" si="1"/>
        <v>P</v>
      </c>
      <c r="V61" t="str">
        <f>IF(U61="H",COUNTIF($U$3:$U$419,"H")-COUNTIF(U62:U$419,"H"),"")</f>
        <v/>
      </c>
      <c r="W61">
        <f>IF(U61="P",COUNTIF($U$3:$U$419,"P")-COUNTIF(U62:U$419,"P"),"")</f>
        <v>16</v>
      </c>
      <c r="X61" t="str">
        <f t="shared" si="2"/>
        <v>Julio Teheran</v>
      </c>
    </row>
    <row r="62" spans="1:24">
      <c r="A62">
        <v>60</v>
      </c>
      <c r="B62" t="s">
        <v>254</v>
      </c>
      <c r="C62" t="s">
        <v>619</v>
      </c>
      <c r="D62" t="s">
        <v>141</v>
      </c>
      <c r="E62" t="s">
        <v>141</v>
      </c>
      <c r="F62">
        <v>21</v>
      </c>
      <c r="G62">
        <v>589</v>
      </c>
      <c r="H62">
        <v>82</v>
      </c>
      <c r="I62">
        <v>28</v>
      </c>
      <c r="J62">
        <v>92</v>
      </c>
      <c r="K62">
        <v>8</v>
      </c>
      <c r="L62">
        <v>0.25600000000000001</v>
      </c>
      <c r="T62">
        <f t="shared" si="0"/>
        <v>60</v>
      </c>
      <c r="U62" t="str">
        <f t="shared" si="1"/>
        <v>H</v>
      </c>
      <c r="V62">
        <f>IF(U62="H",COUNTIF($U$3:$U$419,"H")-COUNTIF(U63:U$419,"H"),"")</f>
        <v>44</v>
      </c>
      <c r="W62" t="str">
        <f>IF(U62="P",COUNTIF($U$3:$U$419,"P")-COUNTIF(U63:U$419,"P"),"")</f>
        <v/>
      </c>
      <c r="X62" t="str">
        <f t="shared" si="2"/>
        <v>Anthony Rizzo</v>
      </c>
    </row>
    <row r="63" spans="1:24">
      <c r="A63">
        <v>61</v>
      </c>
      <c r="B63" t="s">
        <v>255</v>
      </c>
      <c r="C63" t="s">
        <v>615</v>
      </c>
      <c r="D63" t="s">
        <v>141</v>
      </c>
      <c r="E63" t="s">
        <v>141</v>
      </c>
      <c r="F63">
        <v>21</v>
      </c>
      <c r="G63">
        <v>574</v>
      </c>
      <c r="H63">
        <v>86</v>
      </c>
      <c r="I63">
        <v>20</v>
      </c>
      <c r="J63">
        <v>94</v>
      </c>
      <c r="K63">
        <v>1</v>
      </c>
      <c r="L63">
        <v>0.28499999999999998</v>
      </c>
      <c r="T63">
        <f t="shared" si="0"/>
        <v>61</v>
      </c>
      <c r="U63" t="str">
        <f t="shared" si="1"/>
        <v>H</v>
      </c>
      <c r="V63">
        <f>IF(U63="H",COUNTIF($U$3:$U$419,"H")-COUNTIF(U64:U$419,"H"),"")</f>
        <v>45</v>
      </c>
      <c r="W63" t="str">
        <f>IF(U63="P",COUNTIF($U$3:$U$419,"P")-COUNTIF(U64:U$419,"P"),"")</f>
        <v/>
      </c>
      <c r="X63" t="str">
        <f t="shared" si="2"/>
        <v>Adrian Gonzalez</v>
      </c>
    </row>
    <row r="64" spans="1:24">
      <c r="A64">
        <v>62</v>
      </c>
      <c r="B64" t="s">
        <v>256</v>
      </c>
      <c r="C64" t="s">
        <v>614</v>
      </c>
      <c r="D64" t="s">
        <v>257</v>
      </c>
      <c r="E64" t="s">
        <v>257</v>
      </c>
      <c r="F64">
        <v>21</v>
      </c>
      <c r="G64">
        <v>581</v>
      </c>
      <c r="H64">
        <v>74</v>
      </c>
      <c r="I64">
        <v>33</v>
      </c>
      <c r="J64">
        <v>89</v>
      </c>
      <c r="K64">
        <v>5</v>
      </c>
      <c r="L64">
        <v>0.24399999999999999</v>
      </c>
      <c r="T64">
        <f t="shared" si="0"/>
        <v>62</v>
      </c>
      <c r="U64" t="str">
        <f t="shared" si="1"/>
        <v>H</v>
      </c>
      <c r="V64">
        <f>IF(U64="H",COUNTIF($U$3:$U$419,"H")-COUNTIF(U65:U$419,"H"),"")</f>
        <v>46</v>
      </c>
      <c r="W64" t="str">
        <f>IF(U64="P",COUNTIF($U$3:$U$419,"P")-COUNTIF(U65:U$419,"P"),"")</f>
        <v/>
      </c>
      <c r="X64" t="str">
        <f t="shared" si="2"/>
        <v>Mark Trumbo</v>
      </c>
    </row>
    <row r="65" spans="1:24">
      <c r="A65">
        <v>63</v>
      </c>
      <c r="B65" t="s">
        <v>258</v>
      </c>
      <c r="C65" t="s">
        <v>618</v>
      </c>
      <c r="D65" t="s">
        <v>141</v>
      </c>
      <c r="E65" t="s">
        <v>141</v>
      </c>
      <c r="F65">
        <v>21</v>
      </c>
      <c r="G65">
        <v>567</v>
      </c>
      <c r="H65">
        <v>78</v>
      </c>
      <c r="I65">
        <v>26</v>
      </c>
      <c r="J65">
        <v>88</v>
      </c>
      <c r="K65">
        <v>2</v>
      </c>
      <c r="L65">
        <v>0.26800000000000002</v>
      </c>
      <c r="T65">
        <f t="shared" si="0"/>
        <v>63</v>
      </c>
      <c r="U65" t="str">
        <f t="shared" si="1"/>
        <v>H</v>
      </c>
      <c r="V65">
        <f>IF(U65="H",COUNTIF($U$3:$U$419,"H")-COUNTIF(U66:U$419,"H"),"")</f>
        <v>47</v>
      </c>
      <c r="W65" t="str">
        <f>IF(U65="P",COUNTIF($U$3:$U$419,"P")-COUNTIF(U66:U$419,"P"),"")</f>
        <v/>
      </c>
      <c r="X65" t="str">
        <f t="shared" si="2"/>
        <v>Jose Abreu</v>
      </c>
    </row>
    <row r="66" spans="1:24">
      <c r="A66">
        <v>64</v>
      </c>
      <c r="B66" t="s">
        <v>259</v>
      </c>
      <c r="C66" t="s">
        <v>3</v>
      </c>
      <c r="D66" t="s">
        <v>140</v>
      </c>
      <c r="E66" t="s">
        <v>140</v>
      </c>
      <c r="F66">
        <v>20</v>
      </c>
      <c r="M66">
        <v>218</v>
      </c>
      <c r="N66">
        <v>16</v>
      </c>
      <c r="O66">
        <v>0</v>
      </c>
      <c r="P66">
        <v>3.26</v>
      </c>
      <c r="Q66">
        <v>1.1100000000000001</v>
      </c>
      <c r="R66">
        <v>176</v>
      </c>
      <c r="T66">
        <f t="shared" si="0"/>
        <v>64</v>
      </c>
      <c r="U66" t="str">
        <f t="shared" si="1"/>
        <v>P</v>
      </c>
      <c r="V66" t="str">
        <f>IF(U66="H",COUNTIF($U$3:$U$419,"H")-COUNTIF(U67:U$419,"H"),"")</f>
        <v/>
      </c>
      <c r="W66">
        <f>IF(U66="P",COUNTIF($U$3:$U$419,"P")-COUNTIF(U67:U$419,"P"),"")</f>
        <v>17</v>
      </c>
      <c r="X66" t="str">
        <f t="shared" si="2"/>
        <v>David Price</v>
      </c>
    </row>
    <row r="67" spans="1:24">
      <c r="A67">
        <v>65</v>
      </c>
      <c r="B67" t="s">
        <v>260</v>
      </c>
      <c r="C67" t="s">
        <v>615</v>
      </c>
      <c r="D67" t="s">
        <v>140</v>
      </c>
      <c r="E67" t="s">
        <v>140</v>
      </c>
      <c r="F67">
        <v>20</v>
      </c>
      <c r="M67">
        <v>213</v>
      </c>
      <c r="N67">
        <v>16</v>
      </c>
      <c r="O67">
        <v>0</v>
      </c>
      <c r="P67">
        <v>3.34</v>
      </c>
      <c r="Q67">
        <v>1.1100000000000001</v>
      </c>
      <c r="R67">
        <v>176</v>
      </c>
      <c r="T67">
        <f t="shared" si="0"/>
        <v>65</v>
      </c>
      <c r="U67" t="str">
        <f t="shared" si="1"/>
        <v>P</v>
      </c>
      <c r="V67" t="str">
        <f>IF(U67="H",COUNTIF($U$3:$U$419,"H")-COUNTIF(U68:U$419,"H"),"")</f>
        <v/>
      </c>
      <c r="W67">
        <f>IF(U67="P",COUNTIF($U$3:$U$419,"P")-COUNTIF(U68:U$419,"P"),"")</f>
        <v>18</v>
      </c>
      <c r="X67" t="str">
        <f t="shared" si="2"/>
        <v>Zack Greinke</v>
      </c>
    </row>
    <row r="68" spans="1:24">
      <c r="A68">
        <v>66</v>
      </c>
      <c r="B68" t="s">
        <v>261</v>
      </c>
      <c r="C68" t="s">
        <v>3</v>
      </c>
      <c r="D68" t="s">
        <v>140</v>
      </c>
      <c r="E68" t="s">
        <v>140</v>
      </c>
      <c r="F68">
        <v>20</v>
      </c>
      <c r="M68">
        <v>197</v>
      </c>
      <c r="N68">
        <v>12</v>
      </c>
      <c r="O68">
        <v>0</v>
      </c>
      <c r="P68">
        <v>3.69</v>
      </c>
      <c r="Q68">
        <v>1.29</v>
      </c>
      <c r="R68">
        <v>187</v>
      </c>
      <c r="T68">
        <f t="shared" ref="T68:T131" si="3">A68</f>
        <v>66</v>
      </c>
      <c r="U68" t="str">
        <f t="shared" ref="U68:U131" si="4">IF(D68="SP","P",IF(D68="RP","P",IF(D68=0,"","H")))</f>
        <v>P</v>
      </c>
      <c r="V68" t="str">
        <f>IF(U68="H",COUNTIF($U$3:$U$419,"H")-COUNTIF(U69:U$419,"H"),"")</f>
        <v/>
      </c>
      <c r="W68">
        <f>IF(U68="P",COUNTIF($U$3:$U$419,"P")-COUNTIF(U69:U$419,"P"),"")</f>
        <v>19</v>
      </c>
      <c r="X68" t="str">
        <f t="shared" ref="X68:X131" si="5">B68</f>
        <v>Matt Moore</v>
      </c>
    </row>
    <row r="69" spans="1:24">
      <c r="A69">
        <v>67</v>
      </c>
      <c r="B69" t="s">
        <v>262</v>
      </c>
      <c r="C69" t="s">
        <v>617</v>
      </c>
      <c r="D69" t="s">
        <v>143</v>
      </c>
      <c r="E69" t="s">
        <v>143</v>
      </c>
      <c r="F69">
        <v>19</v>
      </c>
      <c r="G69">
        <v>523</v>
      </c>
      <c r="H69">
        <v>78</v>
      </c>
      <c r="I69">
        <v>24</v>
      </c>
      <c r="J69">
        <v>88</v>
      </c>
      <c r="K69">
        <v>5</v>
      </c>
      <c r="L69">
        <v>0.27900000000000003</v>
      </c>
      <c r="T69">
        <f t="shared" si="3"/>
        <v>67</v>
      </c>
      <c r="U69" t="str">
        <f t="shared" si="4"/>
        <v>H</v>
      </c>
      <c r="V69">
        <f>IF(U69="H",COUNTIF($U$3:$U$419,"H")-COUNTIF(U70:U$419,"H"),"")</f>
        <v>48</v>
      </c>
      <c r="W69" t="str">
        <f>IF(U69="P",COUNTIF($U$3:$U$419,"P")-COUNTIF(U70:U$419,"P"),"")</f>
        <v/>
      </c>
      <c r="X69" t="str">
        <f t="shared" si="5"/>
        <v>Carlos Beltran</v>
      </c>
    </row>
    <row r="70" spans="1:24">
      <c r="A70">
        <v>68</v>
      </c>
      <c r="B70" t="s">
        <v>263</v>
      </c>
      <c r="C70" t="s">
        <v>148</v>
      </c>
      <c r="D70" t="s">
        <v>140</v>
      </c>
      <c r="E70" t="s">
        <v>140</v>
      </c>
      <c r="F70">
        <v>19</v>
      </c>
      <c r="M70">
        <v>207</v>
      </c>
      <c r="N70">
        <v>16</v>
      </c>
      <c r="O70">
        <v>0</v>
      </c>
      <c r="P70">
        <v>3.28</v>
      </c>
      <c r="Q70">
        <v>1.19</v>
      </c>
      <c r="R70">
        <v>202</v>
      </c>
      <c r="T70">
        <f t="shared" si="3"/>
        <v>68</v>
      </c>
      <c r="U70" t="str">
        <f t="shared" si="4"/>
        <v>P</v>
      </c>
      <c r="V70" t="str">
        <f>IF(U70="H",COUNTIF($U$3:$U$419,"H")-COUNTIF(U71:U$419,"H"),"")</f>
        <v/>
      </c>
      <c r="W70">
        <f>IF(U70="P",COUNTIF($U$3:$U$419,"P")-COUNTIF(U71:U$419,"P"),"")</f>
        <v>20</v>
      </c>
      <c r="X70" t="str">
        <f t="shared" si="5"/>
        <v>Gio Gonzalez</v>
      </c>
    </row>
    <row r="71" spans="1:24">
      <c r="A71">
        <v>69</v>
      </c>
      <c r="B71" t="s">
        <v>264</v>
      </c>
      <c r="C71" t="s">
        <v>179</v>
      </c>
      <c r="D71" t="s">
        <v>143</v>
      </c>
      <c r="E71" t="s">
        <v>143</v>
      </c>
      <c r="F71">
        <v>19</v>
      </c>
      <c r="G71">
        <v>525</v>
      </c>
      <c r="H71">
        <v>93</v>
      </c>
      <c r="I71">
        <v>22</v>
      </c>
      <c r="J71">
        <v>101</v>
      </c>
      <c r="K71">
        <v>5</v>
      </c>
      <c r="L71">
        <v>0.29199999999999998</v>
      </c>
      <c r="T71">
        <f t="shared" si="3"/>
        <v>69</v>
      </c>
      <c r="U71" t="str">
        <f t="shared" si="4"/>
        <v>H</v>
      </c>
      <c r="V71">
        <f>IF(U71="H",COUNTIF($U$3:$U$419,"H")-COUNTIF(U72:U$419,"H"),"")</f>
        <v>49</v>
      </c>
      <c r="W71" t="str">
        <f>IF(U71="P",COUNTIF($U$3:$U$419,"P")-COUNTIF(U72:U$419,"P"),"")</f>
        <v/>
      </c>
      <c r="X71" t="str">
        <f t="shared" si="5"/>
        <v>Matt Holliday</v>
      </c>
    </row>
    <row r="72" spans="1:24">
      <c r="A72">
        <v>70</v>
      </c>
      <c r="B72" t="s">
        <v>265</v>
      </c>
      <c r="C72" t="s">
        <v>17</v>
      </c>
      <c r="D72" t="s">
        <v>140</v>
      </c>
      <c r="E72" t="s">
        <v>140</v>
      </c>
      <c r="F72">
        <v>19</v>
      </c>
      <c r="M72">
        <v>193</v>
      </c>
      <c r="N72">
        <v>14</v>
      </c>
      <c r="O72">
        <v>0</v>
      </c>
      <c r="P72">
        <v>3.24</v>
      </c>
      <c r="Q72">
        <v>1.25</v>
      </c>
      <c r="R72">
        <v>188</v>
      </c>
      <c r="T72">
        <f t="shared" si="3"/>
        <v>70</v>
      </c>
      <c r="U72" t="str">
        <f t="shared" si="4"/>
        <v>P</v>
      </c>
      <c r="V72" t="str">
        <f>IF(U72="H",COUNTIF($U$3:$U$419,"H")-COUNTIF(U73:U$419,"H"),"")</f>
        <v/>
      </c>
      <c r="W72">
        <f>IF(U72="P",COUNTIF($U$3:$U$419,"P")-COUNTIF(U73:U$419,"P"),"")</f>
        <v>21</v>
      </c>
      <c r="X72" t="str">
        <f t="shared" si="5"/>
        <v>Francisco Liriano</v>
      </c>
    </row>
    <row r="73" spans="1:24">
      <c r="A73">
        <v>71</v>
      </c>
      <c r="B73" t="s">
        <v>266</v>
      </c>
      <c r="C73" t="s">
        <v>182</v>
      </c>
      <c r="D73" t="s">
        <v>140</v>
      </c>
      <c r="E73" t="s">
        <v>140</v>
      </c>
      <c r="F73">
        <v>19</v>
      </c>
      <c r="M73">
        <v>208</v>
      </c>
      <c r="N73">
        <v>15</v>
      </c>
      <c r="O73">
        <v>0</v>
      </c>
      <c r="P73">
        <v>3.47</v>
      </c>
      <c r="Q73">
        <v>1.1100000000000001</v>
      </c>
      <c r="R73">
        <v>187</v>
      </c>
      <c r="T73">
        <f t="shared" si="3"/>
        <v>71</v>
      </c>
      <c r="U73" t="str">
        <f t="shared" si="4"/>
        <v>P</v>
      </c>
      <c r="V73" t="str">
        <f>IF(U73="H",COUNTIF($U$3:$U$419,"H")-COUNTIF(U74:U$419,"H"),"")</f>
        <v/>
      </c>
      <c r="W73">
        <f>IF(U73="P",COUNTIF($U$3:$U$419,"P")-COUNTIF(U74:U$419,"P"),"")</f>
        <v>22</v>
      </c>
      <c r="X73" t="str">
        <f t="shared" si="5"/>
        <v>Mike Minor</v>
      </c>
    </row>
    <row r="74" spans="1:24">
      <c r="A74">
        <v>72</v>
      </c>
      <c r="B74" t="s">
        <v>267</v>
      </c>
      <c r="C74" t="s">
        <v>184</v>
      </c>
      <c r="D74" t="s">
        <v>11</v>
      </c>
      <c r="E74" t="s">
        <v>141</v>
      </c>
      <c r="F74">
        <v>19</v>
      </c>
      <c r="G74">
        <v>532</v>
      </c>
      <c r="H74">
        <v>77</v>
      </c>
      <c r="I74">
        <v>26</v>
      </c>
      <c r="J74">
        <v>81</v>
      </c>
      <c r="K74">
        <v>2</v>
      </c>
      <c r="L74">
        <v>0.27800000000000002</v>
      </c>
      <c r="T74">
        <f t="shared" si="3"/>
        <v>72</v>
      </c>
      <c r="U74" t="str">
        <f t="shared" si="4"/>
        <v>H</v>
      </c>
      <c r="V74">
        <f>IF(U74="H",COUNTIF($U$3:$U$419,"H")-COUNTIF(U75:U$419,"H"),"")</f>
        <v>50</v>
      </c>
      <c r="W74" t="str">
        <f>IF(U74="P",COUNTIF($U$3:$U$419,"P")-COUNTIF(U75:U$419,"P"),"")</f>
        <v/>
      </c>
      <c r="X74" t="str">
        <f t="shared" si="5"/>
        <v>David Ortiz</v>
      </c>
    </row>
    <row r="75" spans="1:24">
      <c r="A75">
        <v>73</v>
      </c>
      <c r="B75" t="s">
        <v>268</v>
      </c>
      <c r="C75" t="s">
        <v>180</v>
      </c>
      <c r="D75" t="s">
        <v>11</v>
      </c>
      <c r="E75" t="s">
        <v>141</v>
      </c>
      <c r="F75">
        <v>19</v>
      </c>
      <c r="G75">
        <v>584</v>
      </c>
      <c r="H75">
        <v>81</v>
      </c>
      <c r="I75">
        <v>22</v>
      </c>
      <c r="J75">
        <v>91</v>
      </c>
      <c r="K75">
        <v>1</v>
      </c>
      <c r="L75">
        <v>0.29399999999999998</v>
      </c>
      <c r="T75">
        <f t="shared" si="3"/>
        <v>73</v>
      </c>
      <c r="U75" t="str">
        <f t="shared" si="4"/>
        <v>H</v>
      </c>
      <c r="V75">
        <f>IF(U75="H",COUNTIF($U$3:$U$419,"H")-COUNTIF(U76:U$419,"H"),"")</f>
        <v>51</v>
      </c>
      <c r="W75" t="str">
        <f>IF(U75="P",COUNTIF($U$3:$U$419,"P")-COUNTIF(U76:U$419,"P"),"")</f>
        <v/>
      </c>
      <c r="X75" t="str">
        <f t="shared" si="5"/>
        <v>Billy Butler</v>
      </c>
    </row>
    <row r="76" spans="1:24">
      <c r="A76">
        <v>74</v>
      </c>
      <c r="B76" t="s">
        <v>269</v>
      </c>
      <c r="C76" t="s">
        <v>152</v>
      </c>
      <c r="D76" t="s">
        <v>140</v>
      </c>
      <c r="E76" t="s">
        <v>140</v>
      </c>
      <c r="F76">
        <v>18</v>
      </c>
      <c r="M76">
        <v>209</v>
      </c>
      <c r="N76">
        <v>16</v>
      </c>
      <c r="O76">
        <v>0</v>
      </c>
      <c r="P76">
        <v>3.38</v>
      </c>
      <c r="Q76">
        <v>1.19</v>
      </c>
      <c r="R76">
        <v>186</v>
      </c>
      <c r="T76">
        <f t="shared" si="3"/>
        <v>74</v>
      </c>
      <c r="U76" t="str">
        <f t="shared" si="4"/>
        <v>P</v>
      </c>
      <c r="V76" t="str">
        <f>IF(U76="H",COUNTIF($U$3:$U$419,"H")-COUNTIF(U77:U$419,"H"),"")</f>
        <v/>
      </c>
      <c r="W76">
        <f>IF(U76="P",COUNTIF($U$3:$U$419,"P")-COUNTIF(U77:U$419,"P"),"")</f>
        <v>23</v>
      </c>
      <c r="X76" t="str">
        <f t="shared" si="5"/>
        <v>Mat Latos</v>
      </c>
    </row>
    <row r="77" spans="1:24">
      <c r="A77">
        <v>75</v>
      </c>
      <c r="B77" t="s">
        <v>270</v>
      </c>
      <c r="C77" t="s">
        <v>148</v>
      </c>
      <c r="D77" t="s">
        <v>140</v>
      </c>
      <c r="E77" t="s">
        <v>140</v>
      </c>
      <c r="F77">
        <v>18</v>
      </c>
      <c r="M77">
        <v>210</v>
      </c>
      <c r="N77">
        <v>14</v>
      </c>
      <c r="O77">
        <v>0</v>
      </c>
      <c r="P77">
        <v>3.31</v>
      </c>
      <c r="Q77">
        <v>1.1399999999999999</v>
      </c>
      <c r="R77">
        <v>168</v>
      </c>
      <c r="T77">
        <f t="shared" si="3"/>
        <v>75</v>
      </c>
      <c r="U77" t="str">
        <f t="shared" si="4"/>
        <v>P</v>
      </c>
      <c r="V77" t="str">
        <f>IF(U77="H",COUNTIF($U$3:$U$419,"H")-COUNTIF(U78:U$419,"H"),"")</f>
        <v/>
      </c>
      <c r="W77">
        <f>IF(U77="P",COUNTIF($U$3:$U$419,"P")-COUNTIF(U78:U$419,"P"),"")</f>
        <v>24</v>
      </c>
      <c r="X77" t="str">
        <f t="shared" si="5"/>
        <v>Jordan Zimmermann</v>
      </c>
    </row>
    <row r="78" spans="1:24">
      <c r="A78">
        <v>76</v>
      </c>
      <c r="B78" t="s">
        <v>271</v>
      </c>
      <c r="C78" t="s">
        <v>150</v>
      </c>
      <c r="D78" t="s">
        <v>143</v>
      </c>
      <c r="E78" t="s">
        <v>257</v>
      </c>
      <c r="F78">
        <v>18</v>
      </c>
      <c r="G78">
        <v>503</v>
      </c>
      <c r="H78">
        <v>70</v>
      </c>
      <c r="I78">
        <v>21</v>
      </c>
      <c r="J78">
        <v>81</v>
      </c>
      <c r="K78">
        <v>10</v>
      </c>
      <c r="L78">
        <v>0.28399999999999997</v>
      </c>
      <c r="T78">
        <f t="shared" si="3"/>
        <v>76</v>
      </c>
      <c r="U78" t="str">
        <f t="shared" si="4"/>
        <v>H</v>
      </c>
      <c r="V78">
        <f>IF(U78="H",COUNTIF($U$3:$U$419,"H")-COUNTIF(U79:U$419,"H"),"")</f>
        <v>52</v>
      </c>
      <c r="W78" t="str">
        <f>IF(U78="P",COUNTIF($U$3:$U$419,"P")-COUNTIF(U79:U$419,"P"),"")</f>
        <v/>
      </c>
      <c r="X78" t="str">
        <f t="shared" si="5"/>
        <v>Michael Cuddyer</v>
      </c>
    </row>
    <row r="79" spans="1:24">
      <c r="A79">
        <v>77</v>
      </c>
      <c r="B79" t="s">
        <v>272</v>
      </c>
      <c r="C79" t="s">
        <v>179</v>
      </c>
      <c r="D79" t="s">
        <v>257</v>
      </c>
      <c r="E79" t="s">
        <v>257</v>
      </c>
      <c r="F79">
        <v>18</v>
      </c>
      <c r="G79">
        <v>481</v>
      </c>
      <c r="H79">
        <v>75</v>
      </c>
      <c r="I79">
        <v>19</v>
      </c>
      <c r="J79">
        <v>91</v>
      </c>
      <c r="K79">
        <v>3</v>
      </c>
      <c r="L79">
        <v>0.31</v>
      </c>
      <c r="T79">
        <f t="shared" si="3"/>
        <v>77</v>
      </c>
      <c r="U79" t="str">
        <f t="shared" si="4"/>
        <v>H</v>
      </c>
      <c r="V79">
        <f>IF(U79="H",COUNTIF($U$3:$U$419,"H")-COUNTIF(U80:U$419,"H"),"")</f>
        <v>53</v>
      </c>
      <c r="W79" t="str">
        <f>IF(U79="P",COUNTIF($U$3:$U$419,"P")-COUNTIF(U80:U$419,"P"),"")</f>
        <v/>
      </c>
      <c r="X79" t="str">
        <f t="shared" si="5"/>
        <v>Allen Craig</v>
      </c>
    </row>
    <row r="80" spans="1:24">
      <c r="A80">
        <v>78</v>
      </c>
      <c r="B80" t="s">
        <v>273</v>
      </c>
      <c r="C80" t="s">
        <v>148</v>
      </c>
      <c r="D80" t="s">
        <v>143</v>
      </c>
      <c r="E80" t="s">
        <v>143</v>
      </c>
      <c r="F80">
        <v>18</v>
      </c>
      <c r="G80">
        <v>489</v>
      </c>
      <c r="H80">
        <v>72</v>
      </c>
      <c r="I80">
        <v>22</v>
      </c>
      <c r="J80">
        <v>88</v>
      </c>
      <c r="K80">
        <v>10</v>
      </c>
      <c r="L80">
        <v>0.27900000000000003</v>
      </c>
      <c r="T80">
        <f t="shared" si="3"/>
        <v>78</v>
      </c>
      <c r="U80" t="str">
        <f t="shared" si="4"/>
        <v>H</v>
      </c>
      <c r="V80">
        <f>IF(U80="H",COUNTIF($U$3:$U$419,"H")-COUNTIF(U81:U$419,"H"),"")</f>
        <v>54</v>
      </c>
      <c r="W80" t="str">
        <f>IF(U80="P",COUNTIF($U$3:$U$419,"P")-COUNTIF(U81:U$419,"P"),"")</f>
        <v/>
      </c>
      <c r="X80" t="str">
        <f t="shared" si="5"/>
        <v>Jayson Werth</v>
      </c>
    </row>
    <row r="81" spans="1:24">
      <c r="A81">
        <v>79</v>
      </c>
      <c r="B81" t="s">
        <v>274</v>
      </c>
      <c r="C81" t="s">
        <v>153</v>
      </c>
      <c r="D81" t="s">
        <v>143</v>
      </c>
      <c r="E81" t="s">
        <v>143</v>
      </c>
      <c r="F81">
        <v>17</v>
      </c>
      <c r="G81">
        <v>533</v>
      </c>
      <c r="H81">
        <v>78</v>
      </c>
      <c r="I81">
        <v>24</v>
      </c>
      <c r="J81">
        <v>89</v>
      </c>
      <c r="K81">
        <v>7</v>
      </c>
      <c r="L81">
        <v>0.26900000000000002</v>
      </c>
      <c r="T81">
        <f t="shared" si="3"/>
        <v>79</v>
      </c>
      <c r="U81" t="str">
        <f t="shared" si="4"/>
        <v>H</v>
      </c>
      <c r="V81">
        <f>IF(U81="H",COUNTIF($U$3:$U$419,"H")-COUNTIF(U82:U$419,"H"),"")</f>
        <v>55</v>
      </c>
      <c r="W81" t="str">
        <f>IF(U81="P",COUNTIF($U$3:$U$419,"P")-COUNTIF(U82:U$419,"P"),"")</f>
        <v/>
      </c>
      <c r="X81" t="str">
        <f t="shared" si="5"/>
        <v>Josh Hamilton</v>
      </c>
    </row>
    <row r="82" spans="1:24">
      <c r="A82">
        <v>80</v>
      </c>
      <c r="B82" t="s">
        <v>275</v>
      </c>
      <c r="C82" t="s">
        <v>152</v>
      </c>
      <c r="D82" t="s">
        <v>143</v>
      </c>
      <c r="E82" t="s">
        <v>143</v>
      </c>
      <c r="F82">
        <v>17</v>
      </c>
      <c r="G82">
        <v>350</v>
      </c>
      <c r="H82">
        <v>73</v>
      </c>
      <c r="I82">
        <v>2</v>
      </c>
      <c r="J82">
        <v>28</v>
      </c>
      <c r="K82">
        <v>67</v>
      </c>
      <c r="L82">
        <v>0.25</v>
      </c>
      <c r="T82">
        <f t="shared" si="3"/>
        <v>80</v>
      </c>
      <c r="U82" t="str">
        <f t="shared" si="4"/>
        <v>H</v>
      </c>
      <c r="V82">
        <f>IF(U82="H",COUNTIF($U$3:$U$419,"H")-COUNTIF(U83:U$419,"H"),"")</f>
        <v>56</v>
      </c>
      <c r="W82" t="str">
        <f>IF(U82="P",COUNTIF($U$3:$U$419,"P")-COUNTIF(U83:U$419,"P"),"")</f>
        <v/>
      </c>
      <c r="X82" t="str">
        <f t="shared" si="5"/>
        <v>Billy Hamilton</v>
      </c>
    </row>
    <row r="83" spans="1:24">
      <c r="A83">
        <v>81</v>
      </c>
      <c r="B83" t="s">
        <v>276</v>
      </c>
      <c r="C83" t="s">
        <v>615</v>
      </c>
      <c r="D83" t="s">
        <v>143</v>
      </c>
      <c r="E83" t="s">
        <v>143</v>
      </c>
      <c r="F83">
        <v>17</v>
      </c>
      <c r="G83">
        <v>477</v>
      </c>
      <c r="H83">
        <v>71</v>
      </c>
      <c r="I83">
        <v>22</v>
      </c>
      <c r="J83">
        <v>76</v>
      </c>
      <c r="K83">
        <v>10</v>
      </c>
      <c r="L83">
        <v>0.26600000000000001</v>
      </c>
      <c r="T83">
        <f t="shared" si="3"/>
        <v>81</v>
      </c>
      <c r="U83" t="str">
        <f t="shared" si="4"/>
        <v>H</v>
      </c>
      <c r="V83">
        <f>IF(U83="H",COUNTIF($U$3:$U$419,"H")-COUNTIF(U84:U$419,"H"),"")</f>
        <v>57</v>
      </c>
      <c r="W83" t="str">
        <f>IF(U83="P",COUNTIF($U$3:$U$419,"P")-COUNTIF(U84:U$419,"P"),"")</f>
        <v/>
      </c>
      <c r="X83" t="str">
        <f t="shared" si="5"/>
        <v>Matt Kemp</v>
      </c>
    </row>
    <row r="84" spans="1:24">
      <c r="A84">
        <v>82</v>
      </c>
      <c r="B84" t="s">
        <v>277</v>
      </c>
      <c r="C84" t="s">
        <v>182</v>
      </c>
      <c r="D84" t="s">
        <v>143</v>
      </c>
      <c r="E84" t="s">
        <v>143</v>
      </c>
      <c r="F84">
        <v>17</v>
      </c>
      <c r="G84">
        <v>512</v>
      </c>
      <c r="H84">
        <v>83</v>
      </c>
      <c r="I84">
        <v>19</v>
      </c>
      <c r="J84">
        <v>69</v>
      </c>
      <c r="K84">
        <v>10</v>
      </c>
      <c r="L84">
        <v>0.27300000000000002</v>
      </c>
      <c r="T84">
        <f t="shared" si="3"/>
        <v>82</v>
      </c>
      <c r="U84" t="str">
        <f t="shared" si="4"/>
        <v>H</v>
      </c>
      <c r="V84">
        <f>IF(U84="H",COUNTIF($U$3:$U$419,"H")-COUNTIF(U85:U$419,"H"),"")</f>
        <v>58</v>
      </c>
      <c r="W84" t="str">
        <f>IF(U84="P",COUNTIF($U$3:$U$419,"P")-COUNTIF(U85:U$419,"P"),"")</f>
        <v/>
      </c>
      <c r="X84" t="str">
        <f t="shared" si="5"/>
        <v>Jason Heyward</v>
      </c>
    </row>
    <row r="85" spans="1:24">
      <c r="A85">
        <v>83</v>
      </c>
      <c r="B85" t="s">
        <v>278</v>
      </c>
      <c r="C85" t="s">
        <v>187</v>
      </c>
      <c r="D85" t="s">
        <v>143</v>
      </c>
      <c r="E85" t="s">
        <v>143</v>
      </c>
      <c r="F85">
        <v>17</v>
      </c>
      <c r="G85">
        <v>519</v>
      </c>
      <c r="H85">
        <v>70</v>
      </c>
      <c r="I85">
        <v>25</v>
      </c>
      <c r="J85">
        <v>85</v>
      </c>
      <c r="K85">
        <v>10</v>
      </c>
      <c r="L85">
        <v>0.255</v>
      </c>
      <c r="T85">
        <f t="shared" si="3"/>
        <v>83</v>
      </c>
      <c r="U85" t="str">
        <f t="shared" si="4"/>
        <v>H</v>
      </c>
      <c r="V85">
        <f>IF(U85="H",COUNTIF($U$3:$U$419,"H")-COUNTIF(U86:U$419,"H"),"")</f>
        <v>59</v>
      </c>
      <c r="W85" t="str">
        <f>IF(U85="P",COUNTIF($U$3:$U$419,"P")-COUNTIF(U86:U$419,"P"),"")</f>
        <v/>
      </c>
      <c r="X85" t="str">
        <f t="shared" si="5"/>
        <v>Yoenis Cespedes</v>
      </c>
    </row>
    <row r="86" spans="1:24">
      <c r="A86">
        <v>84</v>
      </c>
      <c r="B86" t="s">
        <v>279</v>
      </c>
      <c r="C86" t="s">
        <v>181</v>
      </c>
      <c r="D86" t="s">
        <v>147</v>
      </c>
      <c r="E86" t="s">
        <v>147</v>
      </c>
      <c r="F86">
        <v>16</v>
      </c>
      <c r="G86">
        <v>582</v>
      </c>
      <c r="H86">
        <v>80</v>
      </c>
      <c r="I86">
        <v>8</v>
      </c>
      <c r="J86">
        <v>63</v>
      </c>
      <c r="K86">
        <v>33</v>
      </c>
      <c r="L86">
        <v>0.29199999999999998</v>
      </c>
      <c r="T86">
        <f t="shared" si="3"/>
        <v>84</v>
      </c>
      <c r="U86" t="str">
        <f t="shared" si="4"/>
        <v>H</v>
      </c>
      <c r="V86">
        <f>IF(U86="H",COUNTIF($U$3:$U$419,"H")-COUNTIF(U87:U$419,"H"),"")</f>
        <v>60</v>
      </c>
      <c r="W86" t="str">
        <f>IF(U86="P",COUNTIF($U$3:$U$419,"P")-COUNTIF(U87:U$419,"P"),"")</f>
        <v/>
      </c>
      <c r="X86" t="str">
        <f t="shared" si="5"/>
        <v>Jose Altuve</v>
      </c>
    </row>
    <row r="87" spans="1:24">
      <c r="A87">
        <v>85</v>
      </c>
      <c r="B87" t="s">
        <v>280</v>
      </c>
      <c r="C87" t="s">
        <v>182</v>
      </c>
      <c r="D87" t="s">
        <v>18</v>
      </c>
      <c r="E87" t="s">
        <v>18</v>
      </c>
      <c r="F87">
        <v>16</v>
      </c>
      <c r="M87">
        <v>65</v>
      </c>
      <c r="N87">
        <v>6</v>
      </c>
      <c r="O87">
        <v>48</v>
      </c>
      <c r="P87">
        <v>2.0299999999999998</v>
      </c>
      <c r="Q87">
        <v>0.91</v>
      </c>
      <c r="R87">
        <v>92</v>
      </c>
      <c r="T87">
        <f t="shared" si="3"/>
        <v>85</v>
      </c>
      <c r="U87" t="str">
        <f t="shared" si="4"/>
        <v>P</v>
      </c>
      <c r="V87" t="str">
        <f>IF(U87="H",COUNTIF($U$3:$U$419,"H")-COUNTIF(U88:U$419,"H"),"")</f>
        <v/>
      </c>
      <c r="W87">
        <f>IF(U87="P",COUNTIF($U$3:$U$419,"P")-COUNTIF(U88:U$419,"P"),"")</f>
        <v>25</v>
      </c>
      <c r="X87" t="str">
        <f t="shared" si="5"/>
        <v>Craig Kimbrel</v>
      </c>
    </row>
    <row r="88" spans="1:24">
      <c r="A88">
        <v>86</v>
      </c>
      <c r="B88" t="s">
        <v>281</v>
      </c>
      <c r="C88" t="s">
        <v>152</v>
      </c>
      <c r="D88" t="s">
        <v>18</v>
      </c>
      <c r="E88" t="s">
        <v>18</v>
      </c>
      <c r="F88">
        <v>16</v>
      </c>
      <c r="M88">
        <v>64</v>
      </c>
      <c r="N88">
        <v>6</v>
      </c>
      <c r="O88">
        <v>46</v>
      </c>
      <c r="P88">
        <v>2.3199999999999998</v>
      </c>
      <c r="Q88">
        <v>1.07</v>
      </c>
      <c r="R88">
        <v>106</v>
      </c>
      <c r="T88">
        <f t="shared" si="3"/>
        <v>86</v>
      </c>
      <c r="U88" t="str">
        <f t="shared" si="4"/>
        <v>P</v>
      </c>
      <c r="V88" t="str">
        <f>IF(U88="H",COUNTIF($U$3:$U$419,"H")-COUNTIF(U89:U$419,"H"),"")</f>
        <v/>
      </c>
      <c r="W88">
        <f>IF(U88="P",COUNTIF($U$3:$U$419,"P")-COUNTIF(U89:U$419,"P"),"")</f>
        <v>26</v>
      </c>
      <c r="X88" t="str">
        <f t="shared" si="5"/>
        <v>Aroldis Chapman</v>
      </c>
    </row>
    <row r="89" spans="1:24">
      <c r="A89">
        <v>87</v>
      </c>
      <c r="B89" t="s">
        <v>282</v>
      </c>
      <c r="C89" t="s">
        <v>615</v>
      </c>
      <c r="D89" t="s">
        <v>18</v>
      </c>
      <c r="E89" t="s">
        <v>18</v>
      </c>
      <c r="F89">
        <v>16</v>
      </c>
      <c r="M89">
        <v>70</v>
      </c>
      <c r="N89">
        <v>4</v>
      </c>
      <c r="O89">
        <v>39</v>
      </c>
      <c r="P89">
        <v>2.23</v>
      </c>
      <c r="Q89">
        <v>0.97</v>
      </c>
      <c r="R89">
        <v>103</v>
      </c>
      <c r="T89">
        <f t="shared" si="3"/>
        <v>87</v>
      </c>
      <c r="U89" t="str">
        <f t="shared" si="4"/>
        <v>P</v>
      </c>
      <c r="V89" t="str">
        <f>IF(U89="H",COUNTIF($U$3:$U$419,"H")-COUNTIF(U90:U$419,"H"),"")</f>
        <v/>
      </c>
      <c r="W89">
        <f>IF(U89="P",COUNTIF($U$3:$U$419,"P")-COUNTIF(U90:U$419,"P"),"")</f>
        <v>27</v>
      </c>
      <c r="X89" t="str">
        <f t="shared" si="5"/>
        <v>Kenley Jansen</v>
      </c>
    </row>
    <row r="90" spans="1:24">
      <c r="A90">
        <v>88</v>
      </c>
      <c r="B90" t="s">
        <v>283</v>
      </c>
      <c r="C90" t="s">
        <v>188</v>
      </c>
      <c r="D90" t="s">
        <v>147</v>
      </c>
      <c r="E90" t="s">
        <v>284</v>
      </c>
      <c r="F90">
        <v>16</v>
      </c>
      <c r="G90">
        <v>552</v>
      </c>
      <c r="H90">
        <v>68</v>
      </c>
      <c r="I90">
        <v>27</v>
      </c>
      <c r="J90">
        <v>74</v>
      </c>
      <c r="K90">
        <v>2</v>
      </c>
      <c r="L90">
        <v>0.25900000000000001</v>
      </c>
      <c r="T90">
        <f t="shared" si="3"/>
        <v>88</v>
      </c>
      <c r="U90" t="str">
        <f t="shared" si="4"/>
        <v>H</v>
      </c>
      <c r="V90">
        <f>IF(U90="H",COUNTIF($U$3:$U$419,"H")-COUNTIF(U91:U$419,"H"),"")</f>
        <v>61</v>
      </c>
      <c r="W90" t="str">
        <f>IF(U90="P",COUNTIF($U$3:$U$419,"P")-COUNTIF(U91:U$419,"P"),"")</f>
        <v/>
      </c>
      <c r="X90" t="str">
        <f t="shared" si="5"/>
        <v>Jedd Gyorko</v>
      </c>
    </row>
    <row r="91" spans="1:24">
      <c r="A91">
        <v>89</v>
      </c>
      <c r="B91" t="s">
        <v>285</v>
      </c>
      <c r="C91" t="s">
        <v>3</v>
      </c>
      <c r="D91" t="s">
        <v>286</v>
      </c>
      <c r="E91" t="s">
        <v>286</v>
      </c>
      <c r="F91">
        <v>15</v>
      </c>
      <c r="G91">
        <v>584</v>
      </c>
      <c r="H91">
        <v>79</v>
      </c>
      <c r="I91">
        <v>14</v>
      </c>
      <c r="J91">
        <v>70</v>
      </c>
      <c r="K91">
        <v>14</v>
      </c>
      <c r="L91">
        <v>0.26800000000000002</v>
      </c>
      <c r="T91">
        <f t="shared" si="3"/>
        <v>89</v>
      </c>
      <c r="U91" t="str">
        <f t="shared" si="4"/>
        <v>H</v>
      </c>
      <c r="V91">
        <f>IF(U91="H",COUNTIF($U$3:$U$419,"H")-COUNTIF(U92:U$419,"H"),"")</f>
        <v>62</v>
      </c>
      <c r="W91" t="str">
        <f>IF(U91="P",COUNTIF($U$3:$U$419,"P")-COUNTIF(U92:U$419,"P"),"")</f>
        <v/>
      </c>
      <c r="X91" t="str">
        <f t="shared" si="5"/>
        <v>Ben Zobrist</v>
      </c>
    </row>
    <row r="92" spans="1:24">
      <c r="A92">
        <v>90</v>
      </c>
      <c r="B92" t="s">
        <v>287</v>
      </c>
      <c r="C92" t="s">
        <v>614</v>
      </c>
      <c r="D92" t="s">
        <v>147</v>
      </c>
      <c r="E92" t="s">
        <v>147</v>
      </c>
      <c r="F92">
        <v>15</v>
      </c>
      <c r="G92">
        <v>537</v>
      </c>
      <c r="H92">
        <v>77</v>
      </c>
      <c r="I92">
        <v>18</v>
      </c>
      <c r="J92">
        <v>72</v>
      </c>
      <c r="K92">
        <v>9</v>
      </c>
      <c r="L92">
        <v>0.28100000000000003</v>
      </c>
      <c r="T92">
        <f t="shared" si="3"/>
        <v>90</v>
      </c>
      <c r="U92" t="str">
        <f t="shared" si="4"/>
        <v>H</v>
      </c>
      <c r="V92">
        <f>IF(U92="H",COUNTIF($U$3:$U$419,"H")-COUNTIF(U93:U$419,"H"),"")</f>
        <v>63</v>
      </c>
      <c r="W92" t="str">
        <f>IF(U92="P",COUNTIF($U$3:$U$419,"P")-COUNTIF(U93:U$419,"P"),"")</f>
        <v/>
      </c>
      <c r="X92" t="str">
        <f t="shared" si="5"/>
        <v>Aaron Hill</v>
      </c>
    </row>
    <row r="93" spans="1:24">
      <c r="A93">
        <v>91</v>
      </c>
      <c r="B93" t="s">
        <v>288</v>
      </c>
      <c r="C93" t="s">
        <v>150</v>
      </c>
      <c r="D93" t="s">
        <v>126</v>
      </c>
      <c r="E93" t="s">
        <v>126</v>
      </c>
      <c r="F93">
        <v>15</v>
      </c>
      <c r="G93">
        <v>491</v>
      </c>
      <c r="H93">
        <v>69</v>
      </c>
      <c r="I93">
        <v>24</v>
      </c>
      <c r="J93">
        <v>82</v>
      </c>
      <c r="K93">
        <v>4</v>
      </c>
      <c r="L93">
        <v>0.27200000000000002</v>
      </c>
      <c r="T93">
        <f t="shared" si="3"/>
        <v>91</v>
      </c>
      <c r="U93" t="str">
        <f t="shared" si="4"/>
        <v>H</v>
      </c>
      <c r="V93">
        <f>IF(U93="H",COUNTIF($U$3:$U$419,"H")-COUNTIF(U94:U$419,"H"),"")</f>
        <v>64</v>
      </c>
      <c r="W93" t="str">
        <f>IF(U93="P",COUNTIF($U$3:$U$419,"P")-COUNTIF(U94:U$419,"P"),"")</f>
        <v/>
      </c>
      <c r="X93" t="str">
        <f t="shared" si="5"/>
        <v>Wilin Rosario</v>
      </c>
    </row>
    <row r="94" spans="1:24">
      <c r="A94">
        <v>92</v>
      </c>
      <c r="B94" t="s">
        <v>289</v>
      </c>
      <c r="C94" t="s">
        <v>177</v>
      </c>
      <c r="D94" t="s">
        <v>290</v>
      </c>
      <c r="E94" t="s">
        <v>291</v>
      </c>
      <c r="F94">
        <v>15</v>
      </c>
      <c r="G94">
        <v>526</v>
      </c>
      <c r="H94">
        <v>70</v>
      </c>
      <c r="I94">
        <v>20</v>
      </c>
      <c r="J94">
        <v>88</v>
      </c>
      <c r="K94">
        <v>2</v>
      </c>
      <c r="L94">
        <v>0.308</v>
      </c>
      <c r="T94">
        <f t="shared" si="3"/>
        <v>92</v>
      </c>
      <c r="U94" t="str">
        <f t="shared" si="4"/>
        <v>H</v>
      </c>
      <c r="V94">
        <f>IF(U94="H",COUNTIF($U$3:$U$419,"H")-COUNTIF(U95:U$419,"H"),"")</f>
        <v>65</v>
      </c>
      <c r="W94" t="str">
        <f>IF(U94="P",COUNTIF($U$3:$U$419,"P")-COUNTIF(U95:U$419,"P"),"")</f>
        <v/>
      </c>
      <c r="X94" t="str">
        <f t="shared" si="5"/>
        <v>Buster Posey</v>
      </c>
    </row>
    <row r="95" spans="1:24">
      <c r="A95">
        <v>93</v>
      </c>
      <c r="B95" t="s">
        <v>292</v>
      </c>
      <c r="C95" t="s">
        <v>178</v>
      </c>
      <c r="D95" t="s">
        <v>290</v>
      </c>
      <c r="E95" t="s">
        <v>291</v>
      </c>
      <c r="F95">
        <v>15</v>
      </c>
      <c r="G95">
        <v>536</v>
      </c>
      <c r="H95">
        <v>79</v>
      </c>
      <c r="I95">
        <v>23</v>
      </c>
      <c r="J95">
        <v>85</v>
      </c>
      <c r="K95">
        <v>3</v>
      </c>
      <c r="L95">
        <v>0.26</v>
      </c>
      <c r="T95">
        <f t="shared" si="3"/>
        <v>93</v>
      </c>
      <c r="U95" t="str">
        <f t="shared" si="4"/>
        <v>H</v>
      </c>
      <c r="V95">
        <f>IF(U95="H",COUNTIF($U$3:$U$419,"H")-COUNTIF(U96:U$419,"H"),"")</f>
        <v>66</v>
      </c>
      <c r="W95" t="str">
        <f>IF(U95="P",COUNTIF($U$3:$U$419,"P")-COUNTIF(U96:U$419,"P"),"")</f>
        <v/>
      </c>
      <c r="X95" t="str">
        <f t="shared" si="5"/>
        <v>Carlos Santana</v>
      </c>
    </row>
    <row r="96" spans="1:24">
      <c r="A96">
        <v>94</v>
      </c>
      <c r="B96" t="s">
        <v>293</v>
      </c>
      <c r="C96" t="s">
        <v>152</v>
      </c>
      <c r="D96" t="s">
        <v>147</v>
      </c>
      <c r="E96" t="s">
        <v>147</v>
      </c>
      <c r="F96">
        <v>15</v>
      </c>
      <c r="G96">
        <v>587</v>
      </c>
      <c r="H96">
        <v>79</v>
      </c>
      <c r="I96">
        <v>17</v>
      </c>
      <c r="J96">
        <v>86</v>
      </c>
      <c r="K96">
        <v>6</v>
      </c>
      <c r="L96">
        <v>0.26900000000000002</v>
      </c>
      <c r="T96">
        <f t="shared" si="3"/>
        <v>94</v>
      </c>
      <c r="U96" t="str">
        <f t="shared" si="4"/>
        <v>H</v>
      </c>
      <c r="V96">
        <f>IF(U96="H",COUNTIF($U$3:$U$419,"H")-COUNTIF(U97:U$419,"H"),"")</f>
        <v>67</v>
      </c>
      <c r="W96" t="str">
        <f>IF(U96="P",COUNTIF($U$3:$U$419,"P")-COUNTIF(U97:U$419,"P"),"")</f>
        <v/>
      </c>
      <c r="X96" t="str">
        <f t="shared" si="5"/>
        <v>Brandon Phillips</v>
      </c>
    </row>
    <row r="97" spans="1:24">
      <c r="A97">
        <v>95</v>
      </c>
      <c r="B97" t="s">
        <v>294</v>
      </c>
      <c r="C97" t="s">
        <v>177</v>
      </c>
      <c r="D97" t="s">
        <v>140</v>
      </c>
      <c r="E97" t="s">
        <v>140</v>
      </c>
      <c r="F97">
        <v>15</v>
      </c>
      <c r="M97">
        <v>204</v>
      </c>
      <c r="N97">
        <v>14</v>
      </c>
      <c r="O97">
        <v>0</v>
      </c>
      <c r="P97">
        <v>3.49</v>
      </c>
      <c r="Q97">
        <v>1.1499999999999999</v>
      </c>
      <c r="R97">
        <v>179</v>
      </c>
      <c r="T97">
        <f t="shared" si="3"/>
        <v>95</v>
      </c>
      <c r="U97" t="str">
        <f t="shared" si="4"/>
        <v>P</v>
      </c>
      <c r="V97" t="str">
        <f>IF(U97="H",COUNTIF($U$3:$U$419,"H")-COUNTIF(U98:U$419,"H"),"")</f>
        <v/>
      </c>
      <c r="W97">
        <f>IF(U97="P",COUNTIF($U$3:$U$419,"P")-COUNTIF(U98:U$419,"P"),"")</f>
        <v>28</v>
      </c>
      <c r="X97" t="str">
        <f t="shared" si="5"/>
        <v>Matt Cain</v>
      </c>
    </row>
    <row r="98" spans="1:24">
      <c r="A98">
        <v>96</v>
      </c>
      <c r="B98" t="s">
        <v>295</v>
      </c>
      <c r="C98" t="s">
        <v>180</v>
      </c>
      <c r="D98" t="s">
        <v>140</v>
      </c>
      <c r="E98" t="s">
        <v>140</v>
      </c>
      <c r="F98">
        <v>15</v>
      </c>
      <c r="M98">
        <v>224</v>
      </c>
      <c r="N98">
        <v>14</v>
      </c>
      <c r="O98">
        <v>0</v>
      </c>
      <c r="P98">
        <v>3.47</v>
      </c>
      <c r="Q98">
        <v>1.22</v>
      </c>
      <c r="R98">
        <v>193</v>
      </c>
      <c r="T98">
        <f t="shared" si="3"/>
        <v>96</v>
      </c>
      <c r="U98" t="str">
        <f t="shared" si="4"/>
        <v>P</v>
      </c>
      <c r="V98" t="str">
        <f>IF(U98="H",COUNTIF($U$3:$U$419,"H")-COUNTIF(U99:U$419,"H"),"")</f>
        <v/>
      </c>
      <c r="W98">
        <f>IF(U98="P",COUNTIF($U$3:$U$419,"P")-COUNTIF(U99:U$419,"P"),"")</f>
        <v>29</v>
      </c>
      <c r="X98" t="str">
        <f t="shared" si="5"/>
        <v>James Shields</v>
      </c>
    </row>
    <row r="99" spans="1:24">
      <c r="A99">
        <v>97</v>
      </c>
      <c r="B99" t="s">
        <v>296</v>
      </c>
      <c r="C99" t="s">
        <v>148</v>
      </c>
      <c r="D99" t="s">
        <v>140</v>
      </c>
      <c r="E99" t="s">
        <v>140</v>
      </c>
      <c r="F99">
        <v>15</v>
      </c>
      <c r="M99">
        <v>217</v>
      </c>
      <c r="N99">
        <v>13</v>
      </c>
      <c r="O99">
        <v>0</v>
      </c>
      <c r="P99">
        <v>3.33</v>
      </c>
      <c r="Q99">
        <v>1.22</v>
      </c>
      <c r="R99">
        <v>164</v>
      </c>
      <c r="T99">
        <f t="shared" si="3"/>
        <v>97</v>
      </c>
      <c r="U99" t="str">
        <f t="shared" si="4"/>
        <v>P</v>
      </c>
      <c r="V99" t="str">
        <f>IF(U99="H",COUNTIF($U$3:$U$419,"H")-COUNTIF(U100:U$419,"H"),"")</f>
        <v/>
      </c>
      <c r="W99">
        <f>IF(U99="P",COUNTIF($U$3:$U$419,"P")-COUNTIF(U100:U$419,"P"),"")</f>
        <v>30</v>
      </c>
      <c r="X99" t="str">
        <f t="shared" si="5"/>
        <v>Doug Fister</v>
      </c>
    </row>
    <row r="100" spans="1:24">
      <c r="A100">
        <v>98</v>
      </c>
      <c r="B100" t="s">
        <v>297</v>
      </c>
      <c r="C100" t="s">
        <v>17</v>
      </c>
      <c r="D100" t="s">
        <v>145</v>
      </c>
      <c r="E100" t="s">
        <v>145</v>
      </c>
      <c r="F100">
        <v>15</v>
      </c>
      <c r="G100">
        <v>540</v>
      </c>
      <c r="H100">
        <v>65</v>
      </c>
      <c r="I100">
        <v>31</v>
      </c>
      <c r="J100">
        <v>89</v>
      </c>
      <c r="K100">
        <v>2</v>
      </c>
      <c r="L100">
        <v>0.23699999999999999</v>
      </c>
      <c r="T100">
        <f t="shared" si="3"/>
        <v>98</v>
      </c>
      <c r="U100" t="str">
        <f t="shared" si="4"/>
        <v>H</v>
      </c>
      <c r="V100">
        <f>IF(U100="H",COUNTIF($U$3:$U$419,"H")-COUNTIF(U101:U$419,"H"),"")</f>
        <v>68</v>
      </c>
      <c r="W100" t="str">
        <f>IF(U100="P",COUNTIF($U$3:$U$419,"P")-COUNTIF(U101:U$419,"P"),"")</f>
        <v/>
      </c>
      <c r="X100" t="str">
        <f t="shared" si="5"/>
        <v>Pedro Alvarez</v>
      </c>
    </row>
    <row r="101" spans="1:24">
      <c r="A101">
        <v>99</v>
      </c>
      <c r="B101" t="s">
        <v>298</v>
      </c>
      <c r="C101" t="s">
        <v>178</v>
      </c>
      <c r="D101" t="s">
        <v>140</v>
      </c>
      <c r="E101" t="s">
        <v>140</v>
      </c>
      <c r="F101">
        <v>14</v>
      </c>
      <c r="M101">
        <v>203</v>
      </c>
      <c r="N101">
        <v>12</v>
      </c>
      <c r="O101">
        <v>0</v>
      </c>
      <c r="P101">
        <v>3.51</v>
      </c>
      <c r="Q101">
        <v>1.22</v>
      </c>
      <c r="R101">
        <v>191</v>
      </c>
      <c r="T101">
        <f t="shared" si="3"/>
        <v>99</v>
      </c>
      <c r="U101" t="str">
        <f t="shared" si="4"/>
        <v>P</v>
      </c>
      <c r="V101" t="str">
        <f>IF(U101="H",COUNTIF($U$3:$U$419,"H")-COUNTIF(U102:U$419,"H"),"")</f>
        <v/>
      </c>
      <c r="W101">
        <f>IF(U101="P",COUNTIF($U$3:$U$419,"P")-COUNTIF(U102:U$419,"P"),"")</f>
        <v>31</v>
      </c>
      <c r="X101" t="str">
        <f t="shared" si="5"/>
        <v>Justin Masterson</v>
      </c>
    </row>
    <row r="102" spans="1:24">
      <c r="A102">
        <v>100</v>
      </c>
      <c r="B102" t="s">
        <v>299</v>
      </c>
      <c r="C102" t="s">
        <v>17</v>
      </c>
      <c r="D102" t="s">
        <v>140</v>
      </c>
      <c r="E102" t="s">
        <v>140</v>
      </c>
      <c r="F102">
        <v>14</v>
      </c>
      <c r="M102">
        <v>198</v>
      </c>
      <c r="N102">
        <v>14</v>
      </c>
      <c r="O102">
        <v>0</v>
      </c>
      <c r="P102">
        <v>3.18</v>
      </c>
      <c r="Q102">
        <v>1.1200000000000001</v>
      </c>
      <c r="R102">
        <v>195</v>
      </c>
      <c r="T102">
        <f t="shared" si="3"/>
        <v>100</v>
      </c>
      <c r="U102" t="str">
        <f t="shared" si="4"/>
        <v>P</v>
      </c>
      <c r="V102" t="str">
        <f>IF(U102="H",COUNTIF($U$3:$U$419,"H")-COUNTIF(U103:U$419,"H"),"")</f>
        <v/>
      </c>
      <c r="W102">
        <f>IF(U102="P",COUNTIF($U$3:$U$419,"P")-COUNTIF(U103:U$419,"P"),"")</f>
        <v>32</v>
      </c>
      <c r="X102" t="str">
        <f t="shared" si="5"/>
        <v>Gerrit Cole</v>
      </c>
    </row>
    <row r="103" spans="1:24">
      <c r="A103">
        <v>101</v>
      </c>
      <c r="B103" t="s">
        <v>300</v>
      </c>
      <c r="C103" t="s">
        <v>187</v>
      </c>
      <c r="D103" t="s">
        <v>140</v>
      </c>
      <c r="E103" t="s">
        <v>140</v>
      </c>
      <c r="F103">
        <v>14</v>
      </c>
      <c r="M103">
        <v>193</v>
      </c>
      <c r="N103">
        <v>13</v>
      </c>
      <c r="O103">
        <v>0</v>
      </c>
      <c r="P103">
        <v>3.32</v>
      </c>
      <c r="Q103">
        <v>1.17</v>
      </c>
      <c r="R103">
        <v>195</v>
      </c>
      <c r="T103">
        <f t="shared" si="3"/>
        <v>101</v>
      </c>
      <c r="U103" t="str">
        <f t="shared" si="4"/>
        <v>P</v>
      </c>
      <c r="V103" t="str">
        <f>IF(U103="H",COUNTIF($U$3:$U$419,"H")-COUNTIF(U104:U$419,"H"),"")</f>
        <v/>
      </c>
      <c r="W103">
        <f>IF(U103="P",COUNTIF($U$3:$U$419,"P")-COUNTIF(U104:U$419,"P"),"")</f>
        <v>33</v>
      </c>
      <c r="X103" t="str">
        <f t="shared" si="5"/>
        <v>Sonny Gray</v>
      </c>
    </row>
    <row r="104" spans="1:24">
      <c r="A104">
        <v>102</v>
      </c>
      <c r="B104" t="s">
        <v>301</v>
      </c>
      <c r="C104" t="s">
        <v>617</v>
      </c>
      <c r="D104" t="s">
        <v>140</v>
      </c>
      <c r="E104" t="s">
        <v>140</v>
      </c>
      <c r="F104">
        <v>14</v>
      </c>
      <c r="M104">
        <v>204</v>
      </c>
      <c r="N104">
        <v>14</v>
      </c>
      <c r="O104">
        <v>0</v>
      </c>
      <c r="P104">
        <v>3.39</v>
      </c>
      <c r="Q104">
        <v>1.1100000000000001</v>
      </c>
      <c r="R104">
        <v>187</v>
      </c>
      <c r="T104">
        <f t="shared" si="3"/>
        <v>102</v>
      </c>
      <c r="U104" t="str">
        <f t="shared" si="4"/>
        <v>P</v>
      </c>
      <c r="V104" t="str">
        <f>IF(U104="H",COUNTIF($U$3:$U$419,"H")-COUNTIF(U105:U$419,"H"),"")</f>
        <v/>
      </c>
      <c r="W104">
        <f>IF(U104="P",COUNTIF($U$3:$U$419,"P")-COUNTIF(U105:U$419,"P"),"")</f>
        <v>34</v>
      </c>
      <c r="X104" t="str">
        <f t="shared" si="5"/>
        <v>Masahiro Tanaka</v>
      </c>
    </row>
    <row r="105" spans="1:24">
      <c r="A105">
        <v>103</v>
      </c>
      <c r="B105" t="s">
        <v>302</v>
      </c>
      <c r="C105" t="s">
        <v>179</v>
      </c>
      <c r="D105" t="s">
        <v>284</v>
      </c>
      <c r="E105" t="s">
        <v>284</v>
      </c>
      <c r="F105">
        <v>13</v>
      </c>
      <c r="G105">
        <v>571</v>
      </c>
      <c r="H105">
        <v>94</v>
      </c>
      <c r="I105">
        <v>12</v>
      </c>
      <c r="J105">
        <v>69</v>
      </c>
      <c r="K105">
        <v>4</v>
      </c>
      <c r="L105">
        <v>0.30399999999999999</v>
      </c>
      <c r="T105">
        <f t="shared" si="3"/>
        <v>103</v>
      </c>
      <c r="U105" t="str">
        <f t="shared" si="4"/>
        <v>H</v>
      </c>
      <c r="V105">
        <f>IF(U105="H",COUNTIF($U$3:$U$419,"H")-COUNTIF(U106:U$419,"H"),"")</f>
        <v>69</v>
      </c>
      <c r="W105" t="str">
        <f>IF(U105="P",COUNTIF($U$3:$U$419,"P")-COUNTIF(U106:U$419,"P"),"")</f>
        <v/>
      </c>
      <c r="X105" t="str">
        <f t="shared" si="5"/>
        <v>Matt Carpenter</v>
      </c>
    </row>
    <row r="106" spans="1:24">
      <c r="A106">
        <v>104</v>
      </c>
      <c r="B106" t="s">
        <v>303</v>
      </c>
      <c r="C106" t="s">
        <v>184</v>
      </c>
      <c r="D106" t="s">
        <v>141</v>
      </c>
      <c r="E106" t="s">
        <v>141</v>
      </c>
      <c r="F106">
        <v>13</v>
      </c>
      <c r="G106">
        <v>502</v>
      </c>
      <c r="H106">
        <v>74</v>
      </c>
      <c r="I106">
        <v>25</v>
      </c>
      <c r="J106">
        <v>87</v>
      </c>
      <c r="K106">
        <v>2</v>
      </c>
      <c r="L106">
        <v>0.251</v>
      </c>
      <c r="T106">
        <f t="shared" si="3"/>
        <v>104</v>
      </c>
      <c r="U106" t="str">
        <f t="shared" si="4"/>
        <v>H</v>
      </c>
      <c r="V106">
        <f>IF(U106="H",COUNTIF($U$3:$U$419,"H")-COUNTIF(U107:U$419,"H"),"")</f>
        <v>70</v>
      </c>
      <c r="W106" t="str">
        <f>IF(U106="P",COUNTIF($U$3:$U$419,"P")-COUNTIF(U107:U$419,"P"),"")</f>
        <v/>
      </c>
      <c r="X106" t="str">
        <f t="shared" si="5"/>
        <v>Mike Napoli</v>
      </c>
    </row>
    <row r="107" spans="1:24">
      <c r="A107">
        <v>105</v>
      </c>
      <c r="B107" t="s">
        <v>304</v>
      </c>
      <c r="C107" t="s">
        <v>187</v>
      </c>
      <c r="D107" t="s">
        <v>257</v>
      </c>
      <c r="E107" t="s">
        <v>257</v>
      </c>
      <c r="F107">
        <v>13</v>
      </c>
      <c r="G107">
        <v>430</v>
      </c>
      <c r="H107">
        <v>69</v>
      </c>
      <c r="I107">
        <v>28</v>
      </c>
      <c r="J107">
        <v>80</v>
      </c>
      <c r="K107">
        <v>3</v>
      </c>
      <c r="L107">
        <v>0.255</v>
      </c>
      <c r="T107">
        <f t="shared" si="3"/>
        <v>105</v>
      </c>
      <c r="U107" t="str">
        <f t="shared" si="4"/>
        <v>H</v>
      </c>
      <c r="V107">
        <f>IF(U107="H",COUNTIF($U$3:$U$419,"H")-COUNTIF(U108:U$419,"H"),"")</f>
        <v>71</v>
      </c>
      <c r="W107" t="str">
        <f>IF(U107="P",COUNTIF($U$3:$U$419,"P")-COUNTIF(U108:U$419,"P"),"")</f>
        <v/>
      </c>
      <c r="X107" t="str">
        <f t="shared" si="5"/>
        <v>Brandon Moss</v>
      </c>
    </row>
    <row r="108" spans="1:24">
      <c r="A108">
        <v>106</v>
      </c>
      <c r="B108" t="s">
        <v>305</v>
      </c>
      <c r="C108" t="s">
        <v>188</v>
      </c>
      <c r="D108" t="s">
        <v>139</v>
      </c>
      <c r="E108" t="s">
        <v>139</v>
      </c>
      <c r="F108">
        <v>13</v>
      </c>
      <c r="G108">
        <v>570</v>
      </c>
      <c r="H108">
        <v>82</v>
      </c>
      <c r="I108">
        <v>4</v>
      </c>
      <c r="J108">
        <v>39</v>
      </c>
      <c r="K108">
        <v>51</v>
      </c>
      <c r="L108">
        <v>0.249</v>
      </c>
      <c r="T108">
        <f t="shared" si="3"/>
        <v>106</v>
      </c>
      <c r="U108" t="str">
        <f t="shared" si="4"/>
        <v>H</v>
      </c>
      <c r="V108">
        <f>IF(U108="H",COUNTIF($U$3:$U$419,"H")-COUNTIF(U109:U$419,"H"),"")</f>
        <v>72</v>
      </c>
      <c r="W108" t="str">
        <f>IF(U108="P",COUNTIF($U$3:$U$419,"P")-COUNTIF(U109:U$419,"P"),"")</f>
        <v/>
      </c>
      <c r="X108" t="str">
        <f t="shared" si="5"/>
        <v>Everth Cabrera</v>
      </c>
    </row>
    <row r="109" spans="1:24">
      <c r="A109">
        <v>107</v>
      </c>
      <c r="B109" t="s">
        <v>306</v>
      </c>
      <c r="C109" t="s">
        <v>146</v>
      </c>
      <c r="D109" t="s">
        <v>141</v>
      </c>
      <c r="E109" t="s">
        <v>141</v>
      </c>
      <c r="F109">
        <v>13</v>
      </c>
      <c r="G109">
        <v>542</v>
      </c>
      <c r="H109">
        <v>72</v>
      </c>
      <c r="I109">
        <v>23</v>
      </c>
      <c r="J109">
        <v>84</v>
      </c>
      <c r="K109">
        <v>3</v>
      </c>
      <c r="L109">
        <v>0.27800000000000002</v>
      </c>
      <c r="T109">
        <f t="shared" si="3"/>
        <v>107</v>
      </c>
      <c r="U109" t="str">
        <f t="shared" si="4"/>
        <v>H</v>
      </c>
      <c r="V109">
        <f>IF(U109="H",COUNTIF($U$3:$U$419,"H")-COUNTIF(U110:U$419,"H"),"")</f>
        <v>73</v>
      </c>
      <c r="W109" t="str">
        <f>IF(U109="P",COUNTIF($U$3:$U$419,"P")-COUNTIF(U110:U$419,"P"),"")</f>
        <v/>
      </c>
      <c r="X109" t="str">
        <f t="shared" si="5"/>
        <v>Corey Hart</v>
      </c>
    </row>
    <row r="110" spans="1:24">
      <c r="A110">
        <v>108</v>
      </c>
      <c r="B110" t="s">
        <v>307</v>
      </c>
      <c r="C110" t="s">
        <v>187</v>
      </c>
      <c r="D110" t="s">
        <v>143</v>
      </c>
      <c r="E110" t="s">
        <v>143</v>
      </c>
      <c r="F110">
        <v>13</v>
      </c>
      <c r="G110">
        <v>498</v>
      </c>
      <c r="H110">
        <v>81</v>
      </c>
      <c r="I110">
        <v>14</v>
      </c>
      <c r="J110">
        <v>52</v>
      </c>
      <c r="K110">
        <v>27</v>
      </c>
      <c r="L110">
        <v>0.26500000000000001</v>
      </c>
      <c r="T110">
        <f t="shared" si="3"/>
        <v>108</v>
      </c>
      <c r="U110" t="str">
        <f t="shared" si="4"/>
        <v>H</v>
      </c>
      <c r="V110">
        <f>IF(U110="H",COUNTIF($U$3:$U$419,"H")-COUNTIF(U111:U$419,"H"),"")</f>
        <v>74</v>
      </c>
      <c r="W110" t="str">
        <f>IF(U110="P",COUNTIF($U$3:$U$419,"P")-COUNTIF(U111:U$419,"P"),"")</f>
        <v/>
      </c>
      <c r="X110" t="str">
        <f t="shared" si="5"/>
        <v>Coco Crisp</v>
      </c>
    </row>
    <row r="111" spans="1:24">
      <c r="A111">
        <v>109</v>
      </c>
      <c r="B111" t="s">
        <v>308</v>
      </c>
      <c r="C111" t="s">
        <v>3</v>
      </c>
      <c r="D111" t="s">
        <v>143</v>
      </c>
      <c r="E111" t="s">
        <v>143</v>
      </c>
      <c r="F111">
        <v>13</v>
      </c>
      <c r="G111">
        <v>541</v>
      </c>
      <c r="H111">
        <v>78</v>
      </c>
      <c r="I111">
        <v>16</v>
      </c>
      <c r="J111">
        <v>64</v>
      </c>
      <c r="K111">
        <v>25</v>
      </c>
      <c r="L111">
        <v>0.245</v>
      </c>
      <c r="T111">
        <f t="shared" si="3"/>
        <v>109</v>
      </c>
      <c r="U111" t="str">
        <f t="shared" si="4"/>
        <v>H</v>
      </c>
      <c r="V111">
        <f>IF(U111="H",COUNTIF($U$3:$U$419,"H")-COUNTIF(U112:U$419,"H"),"")</f>
        <v>75</v>
      </c>
      <c r="W111" t="str">
        <f>IF(U111="P",COUNTIF($U$3:$U$419,"P")-COUNTIF(U112:U$419,"P"),"")</f>
        <v/>
      </c>
      <c r="X111" t="str">
        <f t="shared" si="5"/>
        <v>Desmond Jennings</v>
      </c>
    </row>
    <row r="112" spans="1:24">
      <c r="A112">
        <v>110</v>
      </c>
      <c r="B112" t="s">
        <v>309</v>
      </c>
      <c r="C112" t="s">
        <v>618</v>
      </c>
      <c r="D112" t="s">
        <v>143</v>
      </c>
      <c r="E112" t="s">
        <v>143</v>
      </c>
      <c r="F112">
        <v>13</v>
      </c>
      <c r="G112">
        <v>533</v>
      </c>
      <c r="H112">
        <v>87</v>
      </c>
      <c r="I112">
        <v>12</v>
      </c>
      <c r="J112">
        <v>54</v>
      </c>
      <c r="K112">
        <v>22</v>
      </c>
      <c r="L112">
        <v>0.27200000000000002</v>
      </c>
      <c r="T112">
        <f t="shared" si="3"/>
        <v>110</v>
      </c>
      <c r="U112" t="str">
        <f t="shared" si="4"/>
        <v>H</v>
      </c>
      <c r="V112">
        <f>IF(U112="H",COUNTIF($U$3:$U$419,"H")-COUNTIF(U113:U$419,"H"),"")</f>
        <v>76</v>
      </c>
      <c r="W112" t="str">
        <f>IF(U112="P",COUNTIF($U$3:$U$419,"P")-COUNTIF(U113:U$419,"P"),"")</f>
        <v/>
      </c>
      <c r="X112" t="str">
        <f t="shared" si="5"/>
        <v>Alejandro De Aza</v>
      </c>
    </row>
    <row r="113" spans="1:24">
      <c r="A113">
        <v>111</v>
      </c>
      <c r="B113" t="s">
        <v>310</v>
      </c>
      <c r="C113" t="s">
        <v>184</v>
      </c>
      <c r="D113" t="s">
        <v>143</v>
      </c>
      <c r="E113" t="s">
        <v>143</v>
      </c>
      <c r="F113">
        <v>13</v>
      </c>
      <c r="G113">
        <v>507</v>
      </c>
      <c r="H113">
        <v>77</v>
      </c>
      <c r="I113">
        <v>14</v>
      </c>
      <c r="J113">
        <v>53</v>
      </c>
      <c r="K113">
        <v>24</v>
      </c>
      <c r="L113">
        <v>0.26900000000000002</v>
      </c>
      <c r="T113">
        <f t="shared" si="3"/>
        <v>111</v>
      </c>
      <c r="U113" t="str">
        <f t="shared" si="4"/>
        <v>H</v>
      </c>
      <c r="V113">
        <f>IF(U113="H",COUNTIF($U$3:$U$419,"H")-COUNTIF(U114:U$419,"H"),"")</f>
        <v>77</v>
      </c>
      <c r="W113" t="str">
        <f>IF(U113="P",COUNTIF($U$3:$U$419,"P")-COUNTIF(U114:U$419,"P"),"")</f>
        <v/>
      </c>
      <c r="X113" t="str">
        <f t="shared" si="5"/>
        <v>Shane Victorino</v>
      </c>
    </row>
    <row r="114" spans="1:24">
      <c r="A114">
        <v>112</v>
      </c>
      <c r="B114" t="s">
        <v>311</v>
      </c>
      <c r="C114" t="s">
        <v>180</v>
      </c>
      <c r="D114" t="s">
        <v>18</v>
      </c>
      <c r="E114" t="s">
        <v>18</v>
      </c>
      <c r="F114">
        <v>13</v>
      </c>
      <c r="M114">
        <v>73</v>
      </c>
      <c r="N114">
        <v>4</v>
      </c>
      <c r="O114">
        <v>39</v>
      </c>
      <c r="P114">
        <v>2.41</v>
      </c>
      <c r="Q114">
        <v>1.01</v>
      </c>
      <c r="R114">
        <v>98</v>
      </c>
      <c r="T114">
        <f t="shared" si="3"/>
        <v>112</v>
      </c>
      <c r="U114" t="str">
        <f t="shared" si="4"/>
        <v>P</v>
      </c>
      <c r="V114" t="str">
        <f>IF(U114="H",COUNTIF($U$3:$U$419,"H")-COUNTIF(U115:U$419,"H"),"")</f>
        <v/>
      </c>
      <c r="W114">
        <f>IF(U114="P",COUNTIF($U$3:$U$419,"P")-COUNTIF(U115:U$419,"P"),"")</f>
        <v>35</v>
      </c>
      <c r="X114" t="str">
        <f t="shared" si="5"/>
        <v>Greg Holland</v>
      </c>
    </row>
    <row r="115" spans="1:24">
      <c r="A115">
        <v>113</v>
      </c>
      <c r="B115" t="s">
        <v>312</v>
      </c>
      <c r="C115" t="s">
        <v>146</v>
      </c>
      <c r="D115" t="s">
        <v>145</v>
      </c>
      <c r="E115" t="s">
        <v>145</v>
      </c>
      <c r="F115">
        <v>13</v>
      </c>
      <c r="G115">
        <v>589</v>
      </c>
      <c r="H115">
        <v>83</v>
      </c>
      <c r="I115">
        <v>20</v>
      </c>
      <c r="J115">
        <v>77</v>
      </c>
      <c r="K115">
        <v>10</v>
      </c>
      <c r="L115">
        <v>0.26300000000000001</v>
      </c>
      <c r="T115">
        <f t="shared" si="3"/>
        <v>113</v>
      </c>
      <c r="U115" t="str">
        <f t="shared" si="4"/>
        <v>H</v>
      </c>
      <c r="V115">
        <f>IF(U115="H",COUNTIF($U$3:$U$419,"H")-COUNTIF(U116:U$419,"H"),"")</f>
        <v>78</v>
      </c>
      <c r="W115" t="str">
        <f>IF(U115="P",COUNTIF($U$3:$U$419,"P")-COUNTIF(U116:U$419,"P"),"")</f>
        <v/>
      </c>
      <c r="X115" t="str">
        <f t="shared" si="5"/>
        <v>Kyle Seager</v>
      </c>
    </row>
    <row r="116" spans="1:24">
      <c r="A116">
        <v>114</v>
      </c>
      <c r="B116" t="s">
        <v>313</v>
      </c>
      <c r="C116" t="s">
        <v>179</v>
      </c>
      <c r="D116" t="s">
        <v>18</v>
      </c>
      <c r="E116" t="s">
        <v>18</v>
      </c>
      <c r="F116">
        <v>12</v>
      </c>
      <c r="M116">
        <v>76</v>
      </c>
      <c r="N116">
        <v>5</v>
      </c>
      <c r="O116">
        <v>42</v>
      </c>
      <c r="P116">
        <v>2.67</v>
      </c>
      <c r="Q116">
        <v>1.06</v>
      </c>
      <c r="R116">
        <v>102</v>
      </c>
      <c r="T116">
        <f t="shared" si="3"/>
        <v>114</v>
      </c>
      <c r="U116" t="str">
        <f t="shared" si="4"/>
        <v>P</v>
      </c>
      <c r="V116" t="str">
        <f>IF(U116="H",COUNTIF($U$3:$U$419,"H")-COUNTIF(U117:U$419,"H"),"")</f>
        <v/>
      </c>
      <c r="W116">
        <f>IF(U116="P",COUNTIF($U$3:$U$419,"P")-COUNTIF(U117:U$419,"P"),"")</f>
        <v>36</v>
      </c>
      <c r="X116" t="str">
        <f t="shared" si="5"/>
        <v>Trevor Rosenthal</v>
      </c>
    </row>
    <row r="117" spans="1:24">
      <c r="A117">
        <v>115</v>
      </c>
      <c r="B117" t="s">
        <v>314</v>
      </c>
      <c r="C117" t="s">
        <v>179</v>
      </c>
      <c r="D117" t="s">
        <v>140</v>
      </c>
      <c r="E117" t="s">
        <v>140</v>
      </c>
      <c r="F117">
        <v>12</v>
      </c>
      <c r="M117">
        <v>175</v>
      </c>
      <c r="N117">
        <v>12</v>
      </c>
      <c r="O117">
        <v>0</v>
      </c>
      <c r="P117">
        <v>3.41</v>
      </c>
      <c r="Q117">
        <v>1.0900000000000001</v>
      </c>
      <c r="R117">
        <v>172</v>
      </c>
      <c r="T117">
        <f t="shared" si="3"/>
        <v>115</v>
      </c>
      <c r="U117" t="str">
        <f t="shared" si="4"/>
        <v>P</v>
      </c>
      <c r="V117" t="str">
        <f>IF(U117="H",COUNTIF($U$3:$U$419,"H")-COUNTIF(U118:U$419,"H"),"")</f>
        <v/>
      </c>
      <c r="W117">
        <f>IF(U117="P",COUNTIF($U$3:$U$419,"P")-COUNTIF(U118:U$419,"P"),"")</f>
        <v>37</v>
      </c>
      <c r="X117" t="str">
        <f t="shared" si="5"/>
        <v>Michael Wacha</v>
      </c>
    </row>
    <row r="118" spans="1:24">
      <c r="A118">
        <v>116</v>
      </c>
      <c r="B118" t="s">
        <v>315</v>
      </c>
      <c r="C118" t="s">
        <v>617</v>
      </c>
      <c r="D118" t="s">
        <v>18</v>
      </c>
      <c r="E118" t="s">
        <v>18</v>
      </c>
      <c r="F118">
        <v>12</v>
      </c>
      <c r="M118">
        <v>72</v>
      </c>
      <c r="N118">
        <v>6</v>
      </c>
      <c r="O118">
        <v>39</v>
      </c>
      <c r="P118">
        <v>2.73</v>
      </c>
      <c r="Q118">
        <v>1.06</v>
      </c>
      <c r="R118">
        <v>93</v>
      </c>
      <c r="T118">
        <f t="shared" si="3"/>
        <v>116</v>
      </c>
      <c r="U118" t="str">
        <f t="shared" si="4"/>
        <v>P</v>
      </c>
      <c r="V118" t="str">
        <f>IF(U118="H",COUNTIF($U$3:$U$419,"H")-COUNTIF(U119:U$419,"H"),"")</f>
        <v/>
      </c>
      <c r="W118">
        <f>IF(U118="P",COUNTIF($U$3:$U$419,"P")-COUNTIF(U119:U$419,"P"),"")</f>
        <v>38</v>
      </c>
      <c r="X118" t="str">
        <f t="shared" si="5"/>
        <v>David Robertson</v>
      </c>
    </row>
    <row r="119" spans="1:24">
      <c r="A119">
        <v>117</v>
      </c>
      <c r="B119" t="s">
        <v>316</v>
      </c>
      <c r="C119" t="s">
        <v>179</v>
      </c>
      <c r="D119" t="s">
        <v>141</v>
      </c>
      <c r="E119" t="s">
        <v>141</v>
      </c>
      <c r="F119">
        <v>12</v>
      </c>
      <c r="G119">
        <v>491</v>
      </c>
      <c r="H119">
        <v>69</v>
      </c>
      <c r="I119">
        <v>25</v>
      </c>
      <c r="J119">
        <v>76</v>
      </c>
      <c r="K119">
        <v>1</v>
      </c>
      <c r="L119">
        <v>0.25900000000000001</v>
      </c>
      <c r="T119">
        <f t="shared" si="3"/>
        <v>117</v>
      </c>
      <c r="U119" t="str">
        <f t="shared" si="4"/>
        <v>H</v>
      </c>
      <c r="V119">
        <f>IF(U119="H",COUNTIF($U$3:$U$419,"H")-COUNTIF(U120:U$419,"H"),"")</f>
        <v>79</v>
      </c>
      <c r="W119" t="str">
        <f>IF(U119="P",COUNTIF($U$3:$U$419,"P")-COUNTIF(U120:U$419,"P"),"")</f>
        <v/>
      </c>
      <c r="X119" t="str">
        <f t="shared" si="5"/>
        <v>Matt Adams</v>
      </c>
    </row>
    <row r="120" spans="1:24">
      <c r="A120">
        <v>118</v>
      </c>
      <c r="B120" t="s">
        <v>317</v>
      </c>
      <c r="C120" t="s">
        <v>177</v>
      </c>
      <c r="D120" t="s">
        <v>141</v>
      </c>
      <c r="E120" t="s">
        <v>141</v>
      </c>
      <c r="F120">
        <v>12</v>
      </c>
      <c r="G120">
        <v>522</v>
      </c>
      <c r="H120">
        <v>78</v>
      </c>
      <c r="I120">
        <v>19</v>
      </c>
      <c r="J120">
        <v>75</v>
      </c>
      <c r="K120">
        <v>10</v>
      </c>
      <c r="L120">
        <v>0.28199999999999997</v>
      </c>
      <c r="T120">
        <f t="shared" si="3"/>
        <v>118</v>
      </c>
      <c r="U120" t="str">
        <f t="shared" si="4"/>
        <v>H</v>
      </c>
      <c r="V120">
        <f>IF(U120="H",COUNTIF($U$3:$U$419,"H")-COUNTIF(U121:U$419,"H"),"")</f>
        <v>80</v>
      </c>
      <c r="W120" t="str">
        <f>IF(U120="P",COUNTIF($U$3:$U$419,"P")-COUNTIF(U121:U$419,"P"),"")</f>
        <v/>
      </c>
      <c r="X120" t="str">
        <f t="shared" si="5"/>
        <v>Brandon Belt</v>
      </c>
    </row>
    <row r="121" spans="1:24">
      <c r="A121">
        <v>119</v>
      </c>
      <c r="B121" t="s">
        <v>318</v>
      </c>
      <c r="C121" t="s">
        <v>184</v>
      </c>
      <c r="D121" t="s">
        <v>18</v>
      </c>
      <c r="E121" t="s">
        <v>18</v>
      </c>
      <c r="F121">
        <v>12</v>
      </c>
      <c r="M121">
        <v>71</v>
      </c>
      <c r="N121">
        <v>5</v>
      </c>
      <c r="O121">
        <v>39</v>
      </c>
      <c r="P121">
        <v>2.89</v>
      </c>
      <c r="Q121">
        <v>1.04</v>
      </c>
      <c r="R121">
        <v>94</v>
      </c>
      <c r="T121">
        <f t="shared" si="3"/>
        <v>119</v>
      </c>
      <c r="U121" t="str">
        <f t="shared" si="4"/>
        <v>P</v>
      </c>
      <c r="V121" t="str">
        <f>IF(U121="H",COUNTIF($U$3:$U$419,"H")-COUNTIF(U122:U$419,"H"),"")</f>
        <v/>
      </c>
      <c r="W121">
        <f>IF(U121="P",COUNTIF($U$3:$U$419,"P")-COUNTIF(U122:U$419,"P"),"")</f>
        <v>39</v>
      </c>
      <c r="X121" t="str">
        <f t="shared" si="5"/>
        <v>Koji Uehara</v>
      </c>
    </row>
    <row r="122" spans="1:24">
      <c r="A122">
        <v>120</v>
      </c>
      <c r="B122" t="s">
        <v>319</v>
      </c>
      <c r="C122" t="s">
        <v>150</v>
      </c>
      <c r="D122" t="s">
        <v>145</v>
      </c>
      <c r="E122" t="s">
        <v>145</v>
      </c>
      <c r="F122">
        <v>12</v>
      </c>
      <c r="G122">
        <v>559</v>
      </c>
      <c r="H122">
        <v>74</v>
      </c>
      <c r="I122">
        <v>21</v>
      </c>
      <c r="J122">
        <v>82</v>
      </c>
      <c r="K122">
        <v>3</v>
      </c>
      <c r="L122">
        <v>0.28199999999999997</v>
      </c>
      <c r="T122">
        <f t="shared" si="3"/>
        <v>120</v>
      </c>
      <c r="U122" t="str">
        <f t="shared" si="4"/>
        <v>H</v>
      </c>
      <c r="V122">
        <f>IF(U122="H",COUNTIF($U$3:$U$419,"H")-COUNTIF(U123:U$419,"H"),"")</f>
        <v>81</v>
      </c>
      <c r="W122" t="str">
        <f>IF(U122="P",COUNTIF($U$3:$U$419,"P")-COUNTIF(U123:U$419,"P"),"")</f>
        <v/>
      </c>
      <c r="X122" t="str">
        <f t="shared" si="5"/>
        <v>Nolan Arenado</v>
      </c>
    </row>
    <row r="123" spans="1:24">
      <c r="A123">
        <v>121</v>
      </c>
      <c r="B123" t="s">
        <v>320</v>
      </c>
      <c r="C123" t="s">
        <v>186</v>
      </c>
      <c r="D123" t="s">
        <v>145</v>
      </c>
      <c r="E123" t="s">
        <v>145</v>
      </c>
      <c r="F123">
        <v>12</v>
      </c>
      <c r="G123">
        <v>540</v>
      </c>
      <c r="H123">
        <v>70</v>
      </c>
      <c r="I123">
        <v>17</v>
      </c>
      <c r="J123">
        <v>82</v>
      </c>
      <c r="K123">
        <v>10</v>
      </c>
      <c r="L123">
        <v>0.28499999999999998</v>
      </c>
      <c r="T123">
        <f t="shared" si="3"/>
        <v>121</v>
      </c>
      <c r="U123" t="str">
        <f t="shared" si="4"/>
        <v>H</v>
      </c>
      <c r="V123">
        <f>IF(U123="H",COUNTIF($U$3:$U$419,"H")-COUNTIF(U124:U$419,"H"),"")</f>
        <v>82</v>
      </c>
      <c r="W123" t="str">
        <f>IF(U123="P",COUNTIF($U$3:$U$419,"P")-COUNTIF(U124:U$419,"P"),"")</f>
        <v/>
      </c>
      <c r="X123" t="str">
        <f t="shared" si="5"/>
        <v>Cody Asche</v>
      </c>
    </row>
    <row r="124" spans="1:24">
      <c r="A124">
        <v>122</v>
      </c>
      <c r="B124" t="s">
        <v>321</v>
      </c>
      <c r="C124" t="s">
        <v>184</v>
      </c>
      <c r="D124" t="s">
        <v>145</v>
      </c>
      <c r="E124" t="s">
        <v>145</v>
      </c>
      <c r="F124">
        <v>11</v>
      </c>
      <c r="G124">
        <v>501</v>
      </c>
      <c r="H124">
        <v>69</v>
      </c>
      <c r="I124">
        <v>21</v>
      </c>
      <c r="J124">
        <v>78</v>
      </c>
      <c r="K124">
        <v>4</v>
      </c>
      <c r="L124">
        <v>0.27300000000000002</v>
      </c>
      <c r="T124">
        <f t="shared" si="3"/>
        <v>122</v>
      </c>
      <c r="U124" t="str">
        <f t="shared" si="4"/>
        <v>H</v>
      </c>
      <c r="V124">
        <f>IF(U124="H",COUNTIF($U$3:$U$419,"H")-COUNTIF(U125:U$419,"H"),"")</f>
        <v>83</v>
      </c>
      <c r="W124" t="str">
        <f>IF(U124="P",COUNTIF($U$3:$U$419,"P")-COUNTIF(U125:U$419,"P"),"")</f>
        <v/>
      </c>
      <c r="X124" t="str">
        <f t="shared" si="5"/>
        <v>Will Middlebrooks</v>
      </c>
    </row>
    <row r="125" spans="1:24">
      <c r="A125">
        <v>123</v>
      </c>
      <c r="B125" t="s">
        <v>322</v>
      </c>
      <c r="C125" t="s">
        <v>178</v>
      </c>
      <c r="D125" t="s">
        <v>140</v>
      </c>
      <c r="E125" t="s">
        <v>140</v>
      </c>
      <c r="F125">
        <v>11</v>
      </c>
      <c r="M125">
        <v>170</v>
      </c>
      <c r="N125">
        <v>10</v>
      </c>
      <c r="O125">
        <v>0</v>
      </c>
      <c r="P125">
        <v>3.4</v>
      </c>
      <c r="Q125">
        <v>1.19</v>
      </c>
      <c r="R125">
        <v>180</v>
      </c>
      <c r="T125">
        <f t="shared" si="3"/>
        <v>123</v>
      </c>
      <c r="U125" t="str">
        <f t="shared" si="4"/>
        <v>P</v>
      </c>
      <c r="V125" t="str">
        <f>IF(U125="H",COUNTIF($U$3:$U$419,"H")-COUNTIF(U126:U$419,"H"),"")</f>
        <v/>
      </c>
      <c r="W125">
        <f>IF(U125="P",COUNTIF($U$3:$U$419,"P")-COUNTIF(U126:U$419,"P"),"")</f>
        <v>40</v>
      </c>
      <c r="X125" t="str">
        <f t="shared" si="5"/>
        <v>Danny Salazar</v>
      </c>
    </row>
    <row r="126" spans="1:24">
      <c r="A126">
        <v>124</v>
      </c>
      <c r="B126" t="s">
        <v>323</v>
      </c>
      <c r="C126" t="s">
        <v>152</v>
      </c>
      <c r="D126" t="s">
        <v>140</v>
      </c>
      <c r="E126" t="s">
        <v>140</v>
      </c>
      <c r="F126">
        <v>11</v>
      </c>
      <c r="M126">
        <v>160</v>
      </c>
      <c r="N126">
        <v>12</v>
      </c>
      <c r="O126">
        <v>0</v>
      </c>
      <c r="P126">
        <v>3.46</v>
      </c>
      <c r="Q126">
        <v>1.22</v>
      </c>
      <c r="R126">
        <v>163</v>
      </c>
      <c r="T126">
        <f t="shared" si="3"/>
        <v>124</v>
      </c>
      <c r="U126" t="str">
        <f t="shared" si="4"/>
        <v>P</v>
      </c>
      <c r="V126" t="str">
        <f>IF(U126="H",COUNTIF($U$3:$U$419,"H")-COUNTIF(U127:U$419,"H"),"")</f>
        <v/>
      </c>
      <c r="W126">
        <f>IF(U126="P",COUNTIF($U$3:$U$419,"P")-COUNTIF(U127:U$419,"P"),"")</f>
        <v>41</v>
      </c>
      <c r="X126" t="str">
        <f t="shared" si="5"/>
        <v>Tony Cingrani</v>
      </c>
    </row>
    <row r="127" spans="1:24">
      <c r="A127">
        <v>125</v>
      </c>
      <c r="B127" t="s">
        <v>324</v>
      </c>
      <c r="C127" t="s">
        <v>152</v>
      </c>
      <c r="D127" t="s">
        <v>145</v>
      </c>
      <c r="E127" t="s">
        <v>145</v>
      </c>
      <c r="F127">
        <v>11</v>
      </c>
      <c r="G127">
        <v>542</v>
      </c>
      <c r="H127">
        <v>70</v>
      </c>
      <c r="I127">
        <v>25</v>
      </c>
      <c r="J127">
        <v>79</v>
      </c>
      <c r="K127">
        <v>6</v>
      </c>
      <c r="L127">
        <v>0.252</v>
      </c>
      <c r="T127">
        <f t="shared" si="3"/>
        <v>125</v>
      </c>
      <c r="U127" t="str">
        <f t="shared" si="4"/>
        <v>H</v>
      </c>
      <c r="V127">
        <f>IF(U127="H",COUNTIF($U$3:$U$419,"H")-COUNTIF(U128:U$419,"H"),"")</f>
        <v>84</v>
      </c>
      <c r="W127" t="str">
        <f>IF(U127="P",COUNTIF($U$3:$U$419,"P")-COUNTIF(U128:U$419,"P"),"")</f>
        <v/>
      </c>
      <c r="X127" t="str">
        <f t="shared" si="5"/>
        <v>Todd Frazier</v>
      </c>
    </row>
    <row r="128" spans="1:24">
      <c r="A128">
        <v>126</v>
      </c>
      <c r="B128" t="s">
        <v>325</v>
      </c>
      <c r="C128" t="s">
        <v>186</v>
      </c>
      <c r="D128" t="s">
        <v>140</v>
      </c>
      <c r="E128" t="s">
        <v>140</v>
      </c>
      <c r="F128">
        <v>11</v>
      </c>
      <c r="M128">
        <v>222</v>
      </c>
      <c r="N128">
        <v>11</v>
      </c>
      <c r="O128">
        <v>0</v>
      </c>
      <c r="P128">
        <v>3.68</v>
      </c>
      <c r="Q128">
        <v>1.18</v>
      </c>
      <c r="R128">
        <v>192</v>
      </c>
      <c r="T128">
        <f t="shared" si="3"/>
        <v>126</v>
      </c>
      <c r="U128" t="str">
        <f t="shared" si="4"/>
        <v>P</v>
      </c>
      <c r="V128" t="str">
        <f>IF(U128="H",COUNTIF($U$3:$U$419,"H")-COUNTIF(U129:U$419,"H"),"")</f>
        <v/>
      </c>
      <c r="W128">
        <f>IF(U128="P",COUNTIF($U$3:$U$419,"P")-COUNTIF(U129:U$419,"P"),"")</f>
        <v>42</v>
      </c>
      <c r="X128" t="str">
        <f t="shared" si="5"/>
        <v>Cole Hamels</v>
      </c>
    </row>
    <row r="129" spans="1:24">
      <c r="A129">
        <v>127</v>
      </c>
      <c r="B129" t="s">
        <v>326</v>
      </c>
      <c r="C129" t="s">
        <v>153</v>
      </c>
      <c r="D129" t="s">
        <v>140</v>
      </c>
      <c r="E129" t="s">
        <v>140</v>
      </c>
      <c r="F129">
        <v>11</v>
      </c>
      <c r="M129">
        <v>186</v>
      </c>
      <c r="N129">
        <v>14</v>
      </c>
      <c r="O129">
        <v>0</v>
      </c>
      <c r="P129">
        <v>3.44</v>
      </c>
      <c r="Q129">
        <v>1.1000000000000001</v>
      </c>
      <c r="R129">
        <v>140</v>
      </c>
      <c r="T129">
        <f t="shared" si="3"/>
        <v>127</v>
      </c>
      <c r="U129" t="str">
        <f t="shared" si="4"/>
        <v>P</v>
      </c>
      <c r="V129" t="str">
        <f>IF(U129="H",COUNTIF($U$3:$U$419,"H")-COUNTIF(U130:U$419,"H"),"")</f>
        <v/>
      </c>
      <c r="W129">
        <f>IF(U129="P",COUNTIF($U$3:$U$419,"P")-COUNTIF(U130:U$419,"P"),"")</f>
        <v>43</v>
      </c>
      <c r="X129" t="str">
        <f t="shared" si="5"/>
        <v>Jered Weaver</v>
      </c>
    </row>
    <row r="130" spans="1:24">
      <c r="A130">
        <v>128</v>
      </c>
      <c r="B130" t="s">
        <v>327</v>
      </c>
      <c r="C130" t="s">
        <v>179</v>
      </c>
      <c r="D130" t="s">
        <v>140</v>
      </c>
      <c r="E130" t="s">
        <v>140</v>
      </c>
      <c r="F130">
        <v>11</v>
      </c>
      <c r="M130">
        <v>184</v>
      </c>
      <c r="N130">
        <v>13</v>
      </c>
      <c r="O130">
        <v>0</v>
      </c>
      <c r="P130">
        <v>3.71</v>
      </c>
      <c r="Q130">
        <v>1.25</v>
      </c>
      <c r="R130">
        <v>171</v>
      </c>
      <c r="T130">
        <f t="shared" si="3"/>
        <v>128</v>
      </c>
      <c r="U130" t="str">
        <f t="shared" si="4"/>
        <v>P</v>
      </c>
      <c r="V130" t="str">
        <f>IF(U130="H",COUNTIF($U$3:$U$419,"H")-COUNTIF(U131:U$419,"H"),"")</f>
        <v/>
      </c>
      <c r="W130">
        <f>IF(U130="P",COUNTIF($U$3:$U$419,"P")-COUNTIF(U131:U$419,"P"),"")</f>
        <v>44</v>
      </c>
      <c r="X130" t="str">
        <f t="shared" si="5"/>
        <v>Shelby Miller</v>
      </c>
    </row>
    <row r="131" spans="1:24">
      <c r="A131">
        <v>129</v>
      </c>
      <c r="B131" t="s">
        <v>328</v>
      </c>
      <c r="C131" t="s">
        <v>184</v>
      </c>
      <c r="D131" t="s">
        <v>140</v>
      </c>
      <c r="E131" t="s">
        <v>140</v>
      </c>
      <c r="F131">
        <v>11</v>
      </c>
      <c r="M131">
        <v>202</v>
      </c>
      <c r="N131">
        <v>13</v>
      </c>
      <c r="O131">
        <v>0</v>
      </c>
      <c r="P131">
        <v>3.71</v>
      </c>
      <c r="Q131">
        <v>1.25</v>
      </c>
      <c r="R131">
        <v>171</v>
      </c>
      <c r="T131">
        <f t="shared" si="3"/>
        <v>129</v>
      </c>
      <c r="U131" t="str">
        <f t="shared" si="4"/>
        <v>P</v>
      </c>
      <c r="V131" t="str">
        <f>IF(U131="H",COUNTIF($U$3:$U$419,"H")-COUNTIF(U132:U$419,"H"),"")</f>
        <v/>
      </c>
      <c r="W131">
        <f>IF(U131="P",COUNTIF($U$3:$U$419,"P")-COUNTIF(U132:U$419,"P"),"")</f>
        <v>45</v>
      </c>
      <c r="X131" t="str">
        <f t="shared" si="5"/>
        <v>Jon Lester</v>
      </c>
    </row>
    <row r="132" spans="1:24">
      <c r="A132">
        <v>130</v>
      </c>
      <c r="B132" t="s">
        <v>329</v>
      </c>
      <c r="C132" t="s">
        <v>614</v>
      </c>
      <c r="D132" t="s">
        <v>140</v>
      </c>
      <c r="E132" t="s">
        <v>140</v>
      </c>
      <c r="F132">
        <v>11</v>
      </c>
      <c r="M132">
        <v>205</v>
      </c>
      <c r="N132">
        <v>13</v>
      </c>
      <c r="O132">
        <v>0</v>
      </c>
      <c r="P132">
        <v>3.56</v>
      </c>
      <c r="Q132">
        <v>1.19</v>
      </c>
      <c r="R132">
        <v>172</v>
      </c>
      <c r="T132">
        <f t="shared" ref="T132:T195" si="6">A132</f>
        <v>130</v>
      </c>
      <c r="U132" t="str">
        <f t="shared" ref="U132:U195" si="7">IF(D132="SP","P",IF(D132="RP","P",IF(D132=0,"","H")))</f>
        <v>P</v>
      </c>
      <c r="V132" t="str">
        <f>IF(U132="H",COUNTIF($U$3:$U$419,"H")-COUNTIF(U133:U$419,"H"),"")</f>
        <v/>
      </c>
      <c r="W132">
        <f>IF(U132="P",COUNTIF($U$3:$U$419,"P")-COUNTIF(U133:U$419,"P"),"")</f>
        <v>46</v>
      </c>
      <c r="X132" t="str">
        <f t="shared" ref="X132:X195" si="8">B132</f>
        <v>Patrick Corbin</v>
      </c>
    </row>
    <row r="133" spans="1:24">
      <c r="A133">
        <v>131</v>
      </c>
      <c r="B133" t="s">
        <v>330</v>
      </c>
      <c r="C133" t="s">
        <v>144</v>
      </c>
      <c r="D133" t="s">
        <v>140</v>
      </c>
      <c r="E133" t="s">
        <v>140</v>
      </c>
      <c r="F133">
        <v>11</v>
      </c>
      <c r="M133">
        <v>200</v>
      </c>
      <c r="N133">
        <v>15</v>
      </c>
      <c r="O133">
        <v>0</v>
      </c>
      <c r="P133">
        <v>3.61</v>
      </c>
      <c r="Q133">
        <v>1.24</v>
      </c>
      <c r="R133">
        <v>163</v>
      </c>
      <c r="T133">
        <f t="shared" si="6"/>
        <v>131</v>
      </c>
      <c r="U133" t="str">
        <f t="shared" si="7"/>
        <v>P</v>
      </c>
      <c r="V133" t="str">
        <f>IF(U133="H",COUNTIF($U$3:$U$419,"H")-COUNTIF(U134:U$419,"H"),"")</f>
        <v/>
      </c>
      <c r="W133">
        <f>IF(U133="P",COUNTIF($U$3:$U$419,"P")-COUNTIF(U134:U$419,"P"),"")</f>
        <v>47</v>
      </c>
      <c r="X133" t="str">
        <f t="shared" si="8"/>
        <v>Rick Porcello</v>
      </c>
    </row>
    <row r="134" spans="1:24">
      <c r="A134">
        <v>132</v>
      </c>
      <c r="B134" t="s">
        <v>331</v>
      </c>
      <c r="C134" t="s">
        <v>186</v>
      </c>
      <c r="D134" t="s">
        <v>141</v>
      </c>
      <c r="E134" t="s">
        <v>141</v>
      </c>
      <c r="F134">
        <v>10</v>
      </c>
      <c r="G134">
        <v>465</v>
      </c>
      <c r="H134">
        <v>62</v>
      </c>
      <c r="I134">
        <v>25</v>
      </c>
      <c r="J134">
        <v>78</v>
      </c>
      <c r="K134">
        <v>0</v>
      </c>
      <c r="L134">
        <v>0.23499999999999999</v>
      </c>
      <c r="T134">
        <f t="shared" si="6"/>
        <v>132</v>
      </c>
      <c r="U134" t="str">
        <f t="shared" si="7"/>
        <v>H</v>
      </c>
      <c r="V134">
        <f>IF(U134="H",COUNTIF($U$3:$U$419,"H")-COUNTIF(U135:U$419,"H"),"")</f>
        <v>85</v>
      </c>
      <c r="W134" t="str">
        <f>IF(U134="P",COUNTIF($U$3:$U$419,"P")-COUNTIF(U135:U$419,"P"),"")</f>
        <v/>
      </c>
      <c r="X134" t="str">
        <f t="shared" si="8"/>
        <v>Ryan Howard</v>
      </c>
    </row>
    <row r="135" spans="1:24">
      <c r="A135">
        <v>133</v>
      </c>
      <c r="B135" t="s">
        <v>332</v>
      </c>
      <c r="C135" t="s">
        <v>182</v>
      </c>
      <c r="D135" t="s">
        <v>140</v>
      </c>
      <c r="E135" t="s">
        <v>140</v>
      </c>
      <c r="F135">
        <v>10</v>
      </c>
      <c r="M135">
        <v>206</v>
      </c>
      <c r="N135">
        <v>13</v>
      </c>
      <c r="O135">
        <v>0</v>
      </c>
      <c r="P135">
        <v>3.48</v>
      </c>
      <c r="Q135">
        <v>1.21</v>
      </c>
      <c r="R135">
        <v>155</v>
      </c>
      <c r="T135">
        <f t="shared" si="6"/>
        <v>133</v>
      </c>
      <c r="U135" t="str">
        <f t="shared" si="7"/>
        <v>P</v>
      </c>
      <c r="V135" t="str">
        <f>IF(U135="H",COUNTIF($U$3:$U$419,"H")-COUNTIF(U136:U$419,"H"),"")</f>
        <v/>
      </c>
      <c r="W135">
        <f>IF(U135="P",COUNTIF($U$3:$U$419,"P")-COUNTIF(U136:U$419,"P"),"")</f>
        <v>48</v>
      </c>
      <c r="X135" t="str">
        <f t="shared" si="8"/>
        <v>Kris Medlen</v>
      </c>
    </row>
    <row r="136" spans="1:24">
      <c r="A136">
        <v>134</v>
      </c>
      <c r="B136" t="s">
        <v>333</v>
      </c>
      <c r="C136" t="s">
        <v>179</v>
      </c>
      <c r="D136" t="s">
        <v>143</v>
      </c>
      <c r="E136" t="s">
        <v>143</v>
      </c>
      <c r="F136">
        <v>10</v>
      </c>
      <c r="G136">
        <v>520</v>
      </c>
      <c r="H136">
        <v>74</v>
      </c>
      <c r="I136">
        <v>12</v>
      </c>
      <c r="J136">
        <v>58</v>
      </c>
      <c r="K136">
        <v>20</v>
      </c>
      <c r="L136">
        <v>0.26300000000000001</v>
      </c>
      <c r="T136">
        <f t="shared" si="6"/>
        <v>134</v>
      </c>
      <c r="U136" t="str">
        <f t="shared" si="7"/>
        <v>H</v>
      </c>
      <c r="V136">
        <f>IF(U136="H",COUNTIF($U$3:$U$419,"H")-COUNTIF(U137:U$419,"H"),"")</f>
        <v>86</v>
      </c>
      <c r="W136" t="str">
        <f>IF(U136="P",COUNTIF($U$3:$U$419,"P")-COUNTIF(U137:U$419,"P"),"")</f>
        <v/>
      </c>
      <c r="X136" t="str">
        <f t="shared" si="8"/>
        <v>Peter Bourjos</v>
      </c>
    </row>
    <row r="137" spans="1:24">
      <c r="A137">
        <v>135</v>
      </c>
      <c r="B137" t="s">
        <v>334</v>
      </c>
      <c r="C137" t="s">
        <v>180</v>
      </c>
      <c r="D137" t="s">
        <v>145</v>
      </c>
      <c r="E137" t="s">
        <v>145</v>
      </c>
      <c r="F137">
        <v>10</v>
      </c>
      <c r="G137">
        <v>512</v>
      </c>
      <c r="H137">
        <v>71</v>
      </c>
      <c r="I137">
        <v>20</v>
      </c>
      <c r="J137">
        <v>76</v>
      </c>
      <c r="K137">
        <v>3</v>
      </c>
      <c r="L137">
        <v>0.251</v>
      </c>
      <c r="T137">
        <f t="shared" si="6"/>
        <v>135</v>
      </c>
      <c r="U137" t="str">
        <f t="shared" si="7"/>
        <v>H</v>
      </c>
      <c r="V137">
        <f>IF(U137="H",COUNTIF($U$3:$U$419,"H")-COUNTIF(U138:U$419,"H"),"")</f>
        <v>87</v>
      </c>
      <c r="W137" t="str">
        <f>IF(U137="P",COUNTIF($U$3:$U$419,"P")-COUNTIF(U138:U$419,"P"),"")</f>
        <v/>
      </c>
      <c r="X137" t="str">
        <f t="shared" si="8"/>
        <v>Mike Moustakas</v>
      </c>
    </row>
    <row r="138" spans="1:24">
      <c r="A138">
        <v>136</v>
      </c>
      <c r="B138" t="s">
        <v>335</v>
      </c>
      <c r="C138" t="s">
        <v>186</v>
      </c>
      <c r="D138" t="s">
        <v>147</v>
      </c>
      <c r="E138" t="s">
        <v>147</v>
      </c>
      <c r="F138">
        <v>10</v>
      </c>
      <c r="G138">
        <v>474</v>
      </c>
      <c r="H138">
        <v>65</v>
      </c>
      <c r="I138">
        <v>16</v>
      </c>
      <c r="J138">
        <v>73</v>
      </c>
      <c r="K138">
        <v>10</v>
      </c>
      <c r="L138">
        <v>0.27400000000000002</v>
      </c>
      <c r="T138">
        <f t="shared" si="6"/>
        <v>136</v>
      </c>
      <c r="U138" t="str">
        <f t="shared" si="7"/>
        <v>H</v>
      </c>
      <c r="V138">
        <f>IF(U138="H",COUNTIF($U$3:$U$419,"H")-COUNTIF(U139:U$419,"H"),"")</f>
        <v>88</v>
      </c>
      <c r="W138" t="str">
        <f>IF(U138="P",COUNTIF($U$3:$U$419,"P")-COUNTIF(U139:U$419,"P"),"")</f>
        <v/>
      </c>
      <c r="X138" t="str">
        <f t="shared" si="8"/>
        <v>Chase Utley</v>
      </c>
    </row>
    <row r="139" spans="1:24">
      <c r="A139">
        <v>137</v>
      </c>
      <c r="B139" t="s">
        <v>336</v>
      </c>
      <c r="C139" t="s">
        <v>149</v>
      </c>
      <c r="D139" t="s">
        <v>145</v>
      </c>
      <c r="E139" t="s">
        <v>145</v>
      </c>
      <c r="F139">
        <v>10</v>
      </c>
      <c r="G139">
        <v>546</v>
      </c>
      <c r="H139">
        <v>80</v>
      </c>
      <c r="I139">
        <v>14</v>
      </c>
      <c r="J139">
        <v>61</v>
      </c>
      <c r="K139">
        <v>3</v>
      </c>
      <c r="L139">
        <v>0.28100000000000003</v>
      </c>
      <c r="T139">
        <f t="shared" si="6"/>
        <v>137</v>
      </c>
      <c r="U139" t="str">
        <f t="shared" si="7"/>
        <v>H</v>
      </c>
      <c r="V139">
        <f>IF(U139="H",COUNTIF($U$3:$U$419,"H")-COUNTIF(U140:U$419,"H"),"")</f>
        <v>89</v>
      </c>
      <c r="W139" t="str">
        <f>IF(U139="P",COUNTIF($U$3:$U$419,"P")-COUNTIF(U140:U$419,"P"),"")</f>
        <v/>
      </c>
      <c r="X139" t="str">
        <f t="shared" si="8"/>
        <v>Manny Machado</v>
      </c>
    </row>
    <row r="140" spans="1:24">
      <c r="A140">
        <v>138</v>
      </c>
      <c r="B140" t="s">
        <v>337</v>
      </c>
      <c r="C140" t="s">
        <v>177</v>
      </c>
      <c r="D140" t="s">
        <v>145</v>
      </c>
      <c r="E140" t="s">
        <v>145</v>
      </c>
      <c r="F140">
        <v>10</v>
      </c>
      <c r="G140">
        <v>517</v>
      </c>
      <c r="H140">
        <v>62</v>
      </c>
      <c r="I140">
        <v>17</v>
      </c>
      <c r="J140">
        <v>76</v>
      </c>
      <c r="K140">
        <v>1</v>
      </c>
      <c r="L140">
        <v>0.28499999999999998</v>
      </c>
      <c r="T140">
        <f t="shared" si="6"/>
        <v>138</v>
      </c>
      <c r="U140" t="str">
        <f t="shared" si="7"/>
        <v>H</v>
      </c>
      <c r="V140">
        <f>IF(U140="H",COUNTIF($U$3:$U$419,"H")-COUNTIF(U141:U$419,"H"),"")</f>
        <v>90</v>
      </c>
      <c r="W140" t="str">
        <f>IF(U140="P",COUNTIF($U$3:$U$419,"P")-COUNTIF(U141:U$419,"P"),"")</f>
        <v/>
      </c>
      <c r="X140" t="str">
        <f t="shared" si="8"/>
        <v>Pablo Sandoval</v>
      </c>
    </row>
    <row r="141" spans="1:24">
      <c r="A141">
        <v>139</v>
      </c>
      <c r="B141" t="s">
        <v>338</v>
      </c>
      <c r="C141" t="s">
        <v>153</v>
      </c>
      <c r="D141" t="s">
        <v>147</v>
      </c>
      <c r="E141" t="s">
        <v>147</v>
      </c>
      <c r="F141">
        <v>10</v>
      </c>
      <c r="G141">
        <v>519</v>
      </c>
      <c r="H141">
        <v>62</v>
      </c>
      <c r="I141">
        <v>15</v>
      </c>
      <c r="J141">
        <v>70</v>
      </c>
      <c r="K141">
        <v>10</v>
      </c>
      <c r="L141">
        <v>0.28399999999999997</v>
      </c>
      <c r="T141">
        <f t="shared" si="6"/>
        <v>139</v>
      </c>
      <c r="U141" t="str">
        <f t="shared" si="7"/>
        <v>H</v>
      </c>
      <c r="V141">
        <f>IF(U141="H",COUNTIF($U$3:$U$419,"H")-COUNTIF(U142:U$419,"H"),"")</f>
        <v>91</v>
      </c>
      <c r="W141" t="str">
        <f>IF(U141="P",COUNTIF($U$3:$U$419,"P")-COUNTIF(U142:U$419,"P"),"")</f>
        <v/>
      </c>
      <c r="X141" t="str">
        <f t="shared" si="8"/>
        <v>Howie Kendrick</v>
      </c>
    </row>
    <row r="142" spans="1:24">
      <c r="A142">
        <v>140</v>
      </c>
      <c r="B142" t="s">
        <v>339</v>
      </c>
      <c r="C142" t="s">
        <v>16</v>
      </c>
      <c r="D142" t="s">
        <v>145</v>
      </c>
      <c r="E142" t="s">
        <v>284</v>
      </c>
      <c r="F142">
        <v>10</v>
      </c>
      <c r="G142">
        <v>490</v>
      </c>
      <c r="H142">
        <v>69</v>
      </c>
      <c r="I142">
        <v>14</v>
      </c>
      <c r="J142">
        <v>74</v>
      </c>
      <c r="K142">
        <v>12</v>
      </c>
      <c r="L142">
        <v>0.26800000000000002</v>
      </c>
      <c r="T142">
        <f t="shared" si="6"/>
        <v>140</v>
      </c>
      <c r="U142" t="str">
        <f t="shared" si="7"/>
        <v>H</v>
      </c>
      <c r="V142">
        <f>IF(U142="H",COUNTIF($U$3:$U$419,"H")-COUNTIF(U143:U$419,"H"),"")</f>
        <v>92</v>
      </c>
      <c r="W142" t="str">
        <f>IF(U142="P",COUNTIF($U$3:$U$419,"P")-COUNTIF(U143:U$419,"P"),"")</f>
        <v/>
      </c>
      <c r="X142" t="str">
        <f t="shared" si="8"/>
        <v>Brett Lawrie</v>
      </c>
    </row>
    <row r="143" spans="1:24">
      <c r="A143">
        <v>141</v>
      </c>
      <c r="B143" t="s">
        <v>340</v>
      </c>
      <c r="C143" t="s">
        <v>182</v>
      </c>
      <c r="D143" t="s">
        <v>139</v>
      </c>
      <c r="E143" t="s">
        <v>139</v>
      </c>
      <c r="F143">
        <v>10</v>
      </c>
      <c r="G143">
        <v>564</v>
      </c>
      <c r="H143">
        <v>66</v>
      </c>
      <c r="I143">
        <v>14</v>
      </c>
      <c r="J143">
        <v>74</v>
      </c>
      <c r="K143">
        <v>12</v>
      </c>
      <c r="L143">
        <v>0.25900000000000001</v>
      </c>
      <c r="T143">
        <f t="shared" si="6"/>
        <v>141</v>
      </c>
      <c r="U143" t="str">
        <f t="shared" si="7"/>
        <v>H</v>
      </c>
      <c r="V143">
        <f>IF(U143="H",COUNTIF($U$3:$U$419,"H")-COUNTIF(U144:U$419,"H"),"")</f>
        <v>93</v>
      </c>
      <c r="W143" t="str">
        <f>IF(U143="P",COUNTIF($U$3:$U$419,"P")-COUNTIF(U144:U$419,"P"),"")</f>
        <v/>
      </c>
      <c r="X143" t="str">
        <f t="shared" si="8"/>
        <v>Andrelton Simmons</v>
      </c>
    </row>
    <row r="144" spans="1:24">
      <c r="A144">
        <v>142</v>
      </c>
      <c r="B144" t="s">
        <v>341</v>
      </c>
      <c r="C144" t="s">
        <v>619</v>
      </c>
      <c r="D144" t="s">
        <v>139</v>
      </c>
      <c r="E144" t="s">
        <v>139</v>
      </c>
      <c r="F144">
        <v>9</v>
      </c>
      <c r="G144">
        <v>603</v>
      </c>
      <c r="H144">
        <v>76</v>
      </c>
      <c r="I144">
        <v>12</v>
      </c>
      <c r="J144">
        <v>54</v>
      </c>
      <c r="K144">
        <v>18</v>
      </c>
      <c r="L144">
        <v>0.27400000000000002</v>
      </c>
      <c r="T144">
        <f t="shared" si="6"/>
        <v>142</v>
      </c>
      <c r="U144" t="str">
        <f t="shared" si="7"/>
        <v>H</v>
      </c>
      <c r="V144">
        <f>IF(U144="H",COUNTIF($U$3:$U$419,"H")-COUNTIF(U145:U$419,"H"),"")</f>
        <v>94</v>
      </c>
      <c r="W144" t="str">
        <f>IF(U144="P",COUNTIF($U$3:$U$419,"P")-COUNTIF(U145:U$419,"P"),"")</f>
        <v/>
      </c>
      <c r="X144" t="str">
        <f t="shared" si="8"/>
        <v>Starlin Castro</v>
      </c>
    </row>
    <row r="145" spans="1:24">
      <c r="A145">
        <v>143</v>
      </c>
      <c r="B145" t="s">
        <v>342</v>
      </c>
      <c r="C145" t="s">
        <v>146</v>
      </c>
      <c r="D145" t="s">
        <v>139</v>
      </c>
      <c r="E145" t="s">
        <v>343</v>
      </c>
      <c r="F145">
        <v>9</v>
      </c>
      <c r="G145">
        <v>552</v>
      </c>
      <c r="H145">
        <v>69</v>
      </c>
      <c r="I145">
        <v>14</v>
      </c>
      <c r="J145">
        <v>62</v>
      </c>
      <c r="K145">
        <v>13</v>
      </c>
      <c r="L145">
        <v>0.27200000000000002</v>
      </c>
      <c r="T145">
        <f t="shared" si="6"/>
        <v>143</v>
      </c>
      <c r="U145" t="str">
        <f t="shared" si="7"/>
        <v>H</v>
      </c>
      <c r="V145">
        <f>IF(U145="H",COUNTIF($U$3:$U$419,"H")-COUNTIF(U146:U$419,"H"),"")</f>
        <v>95</v>
      </c>
      <c r="W145" t="str">
        <f>IF(U145="P",COUNTIF($U$3:$U$419,"P")-COUNTIF(U146:U$419,"P"),"")</f>
        <v/>
      </c>
      <c r="X145" t="str">
        <f t="shared" si="8"/>
        <v>Brad Miller</v>
      </c>
    </row>
    <row r="146" spans="1:24">
      <c r="A146">
        <v>144</v>
      </c>
      <c r="B146" t="s">
        <v>344</v>
      </c>
      <c r="C146" t="s">
        <v>151</v>
      </c>
      <c r="D146" t="s">
        <v>147</v>
      </c>
      <c r="E146" t="s">
        <v>345</v>
      </c>
      <c r="F146">
        <v>9</v>
      </c>
      <c r="G146">
        <v>559</v>
      </c>
      <c r="H146">
        <v>77</v>
      </c>
      <c r="I146">
        <v>10</v>
      </c>
      <c r="J146">
        <v>59</v>
      </c>
      <c r="K146">
        <v>15</v>
      </c>
      <c r="L146">
        <v>0.27200000000000002</v>
      </c>
      <c r="T146">
        <f t="shared" si="6"/>
        <v>144</v>
      </c>
      <c r="U146" t="str">
        <f t="shared" si="7"/>
        <v>H</v>
      </c>
      <c r="V146">
        <f>IF(U146="H",COUNTIF($U$3:$U$419,"H")-COUNTIF(U147:U$419,"H"),"")</f>
        <v>96</v>
      </c>
      <c r="W146" t="str">
        <f>IF(U146="P",COUNTIF($U$3:$U$419,"P")-COUNTIF(U147:U$419,"P"),"")</f>
        <v/>
      </c>
      <c r="X146" t="str">
        <f t="shared" si="8"/>
        <v>Jurickson Profar</v>
      </c>
    </row>
    <row r="147" spans="1:24">
      <c r="A147">
        <v>145</v>
      </c>
      <c r="B147" t="s">
        <v>346</v>
      </c>
      <c r="C147" t="s">
        <v>186</v>
      </c>
      <c r="D147" t="s">
        <v>139</v>
      </c>
      <c r="E147" t="s">
        <v>139</v>
      </c>
      <c r="F147">
        <v>9</v>
      </c>
      <c r="G147">
        <v>578</v>
      </c>
      <c r="H147">
        <v>71</v>
      </c>
      <c r="I147">
        <v>12</v>
      </c>
      <c r="J147">
        <v>57</v>
      </c>
      <c r="K147">
        <v>20</v>
      </c>
      <c r="L147">
        <v>0.249</v>
      </c>
      <c r="T147">
        <f t="shared" si="6"/>
        <v>145</v>
      </c>
      <c r="U147" t="str">
        <f t="shared" si="7"/>
        <v>H</v>
      </c>
      <c r="V147">
        <f>IF(U147="H",COUNTIF($U$3:$U$419,"H")-COUNTIF(U148:U$419,"H"),"")</f>
        <v>97</v>
      </c>
      <c r="W147" t="str">
        <f>IF(U147="P",COUNTIF($U$3:$U$419,"P")-COUNTIF(U148:U$419,"P"),"")</f>
        <v/>
      </c>
      <c r="X147" t="str">
        <f t="shared" si="8"/>
        <v>Jimmy Rollins</v>
      </c>
    </row>
    <row r="148" spans="1:24">
      <c r="A148">
        <v>146</v>
      </c>
      <c r="B148" t="s">
        <v>347</v>
      </c>
      <c r="C148" t="s">
        <v>177</v>
      </c>
      <c r="D148" t="s">
        <v>18</v>
      </c>
      <c r="E148" t="s">
        <v>18</v>
      </c>
      <c r="F148">
        <v>9</v>
      </c>
      <c r="M148">
        <v>54</v>
      </c>
      <c r="N148">
        <v>4</v>
      </c>
      <c r="O148">
        <v>35</v>
      </c>
      <c r="P148">
        <v>2.89</v>
      </c>
      <c r="Q148">
        <v>1.06</v>
      </c>
      <c r="R148">
        <v>51</v>
      </c>
      <c r="T148">
        <f t="shared" si="6"/>
        <v>146</v>
      </c>
      <c r="U148" t="str">
        <f t="shared" si="7"/>
        <v>P</v>
      </c>
      <c r="V148" t="str">
        <f>IF(U148="H",COUNTIF($U$3:$U$419,"H")-COUNTIF(U149:U$419,"H"),"")</f>
        <v/>
      </c>
      <c r="W148">
        <f>IF(U148="P",COUNTIF($U$3:$U$419,"P")-COUNTIF(U149:U$419,"P"),"")</f>
        <v>49</v>
      </c>
      <c r="X148" t="str">
        <f t="shared" si="8"/>
        <v>Sergio Romo</v>
      </c>
    </row>
    <row r="149" spans="1:24">
      <c r="A149">
        <v>147</v>
      </c>
      <c r="B149" t="s">
        <v>348</v>
      </c>
      <c r="C149" t="s">
        <v>183</v>
      </c>
      <c r="D149" t="s">
        <v>18</v>
      </c>
      <c r="E149" t="s">
        <v>18</v>
      </c>
      <c r="F149">
        <v>9</v>
      </c>
      <c r="M149">
        <v>68</v>
      </c>
      <c r="N149">
        <v>3</v>
      </c>
      <c r="O149">
        <v>33</v>
      </c>
      <c r="P149">
        <v>2.74</v>
      </c>
      <c r="Q149">
        <v>1.06</v>
      </c>
      <c r="R149">
        <v>75</v>
      </c>
      <c r="T149">
        <f t="shared" si="6"/>
        <v>147</v>
      </c>
      <c r="U149" t="str">
        <f t="shared" si="7"/>
        <v>P</v>
      </c>
      <c r="V149" t="str">
        <f>IF(U149="H",COUNTIF($U$3:$U$419,"H")-COUNTIF(U150:U$419,"H"),"")</f>
        <v/>
      </c>
      <c r="W149">
        <f>IF(U149="P",COUNTIF($U$3:$U$419,"P")-COUNTIF(U150:U$419,"P"),"")</f>
        <v>50</v>
      </c>
      <c r="X149" t="str">
        <f t="shared" si="8"/>
        <v>Glen Perkins</v>
      </c>
    </row>
    <row r="150" spans="1:24">
      <c r="A150">
        <v>148</v>
      </c>
      <c r="B150" t="s">
        <v>349</v>
      </c>
      <c r="C150" t="s">
        <v>144</v>
      </c>
      <c r="D150" t="s">
        <v>18</v>
      </c>
      <c r="E150" t="s">
        <v>18</v>
      </c>
      <c r="F150">
        <v>9</v>
      </c>
      <c r="M150">
        <v>66</v>
      </c>
      <c r="N150">
        <v>6</v>
      </c>
      <c r="O150">
        <v>37</v>
      </c>
      <c r="P150">
        <v>3.11</v>
      </c>
      <c r="Q150">
        <v>1.1200000000000001</v>
      </c>
      <c r="R150">
        <v>68</v>
      </c>
      <c r="T150">
        <f t="shared" si="6"/>
        <v>148</v>
      </c>
      <c r="U150" t="str">
        <f t="shared" si="7"/>
        <v>P</v>
      </c>
      <c r="V150" t="str">
        <f>IF(U150="H",COUNTIF($U$3:$U$419,"H")-COUNTIF(U151:U$419,"H"),"")</f>
        <v/>
      </c>
      <c r="W150">
        <f>IF(U150="P",COUNTIF($U$3:$U$419,"P")-COUNTIF(U151:U$419,"P"),"")</f>
        <v>51</v>
      </c>
      <c r="X150" t="str">
        <f t="shared" si="8"/>
        <v>Joe Nathan</v>
      </c>
    </row>
    <row r="151" spans="1:24">
      <c r="A151">
        <v>149</v>
      </c>
      <c r="B151" t="s">
        <v>350</v>
      </c>
      <c r="C151" t="s">
        <v>614</v>
      </c>
      <c r="D151" t="s">
        <v>18</v>
      </c>
      <c r="E151" t="s">
        <v>18</v>
      </c>
      <c r="F151">
        <v>9</v>
      </c>
      <c r="M151">
        <v>77</v>
      </c>
      <c r="N151">
        <v>6</v>
      </c>
      <c r="O151">
        <v>38</v>
      </c>
      <c r="P151">
        <v>3.33</v>
      </c>
      <c r="Q151">
        <v>1.1399999999999999</v>
      </c>
      <c r="R151">
        <v>75</v>
      </c>
      <c r="T151">
        <f t="shared" si="6"/>
        <v>149</v>
      </c>
      <c r="U151" t="str">
        <f t="shared" si="7"/>
        <v>P</v>
      </c>
      <c r="V151" t="str">
        <f>IF(U151="H",COUNTIF($U$3:$U$419,"H")-COUNTIF(U152:U$419,"H"),"")</f>
        <v/>
      </c>
      <c r="W151">
        <f>IF(U151="P",COUNTIF($U$3:$U$419,"P")-COUNTIF(U152:U$419,"P"),"")</f>
        <v>52</v>
      </c>
      <c r="X151" t="str">
        <f t="shared" si="8"/>
        <v>Addison Reed</v>
      </c>
    </row>
    <row r="152" spans="1:24">
      <c r="A152">
        <v>150</v>
      </c>
      <c r="B152" t="s">
        <v>351</v>
      </c>
      <c r="C152" t="s">
        <v>17</v>
      </c>
      <c r="D152" t="s">
        <v>18</v>
      </c>
      <c r="E152" t="s">
        <v>18</v>
      </c>
      <c r="F152">
        <v>9</v>
      </c>
      <c r="M152">
        <v>60</v>
      </c>
      <c r="N152">
        <v>4</v>
      </c>
      <c r="O152">
        <v>35</v>
      </c>
      <c r="P152">
        <v>3.19</v>
      </c>
      <c r="Q152">
        <v>1.04</v>
      </c>
      <c r="R152">
        <v>70</v>
      </c>
      <c r="T152">
        <f t="shared" si="6"/>
        <v>150</v>
      </c>
      <c r="U152" t="str">
        <f t="shared" si="7"/>
        <v>P</v>
      </c>
      <c r="V152" t="str">
        <f>IF(U152="H",COUNTIF($U$3:$U$419,"H")-COUNTIF(U153:U$419,"H"),"")</f>
        <v/>
      </c>
      <c r="W152">
        <f>IF(U152="P",COUNTIF($U$3:$U$419,"P")-COUNTIF(U153:U$419,"P"),"")</f>
        <v>53</v>
      </c>
      <c r="X152" t="str">
        <f t="shared" si="8"/>
        <v>Jason Grilli</v>
      </c>
    </row>
    <row r="153" spans="1:24">
      <c r="A153">
        <v>151</v>
      </c>
      <c r="B153" t="s">
        <v>352</v>
      </c>
      <c r="C153" t="s">
        <v>180</v>
      </c>
      <c r="D153" t="s">
        <v>143</v>
      </c>
      <c r="E153" t="s">
        <v>143</v>
      </c>
      <c r="F153">
        <v>9</v>
      </c>
      <c r="G153">
        <v>588</v>
      </c>
      <c r="H153">
        <v>92</v>
      </c>
      <c r="I153">
        <v>10</v>
      </c>
      <c r="J153">
        <v>53</v>
      </c>
      <c r="K153">
        <v>24</v>
      </c>
      <c r="L153">
        <v>0.29299999999999998</v>
      </c>
      <c r="T153">
        <f t="shared" si="6"/>
        <v>151</v>
      </c>
      <c r="U153" t="str">
        <f t="shared" si="7"/>
        <v>H</v>
      </c>
      <c r="V153">
        <f>IF(U153="H",COUNTIF($U$3:$U$419,"H")-COUNTIF(U154:U$419,"H"),"")</f>
        <v>98</v>
      </c>
      <c r="W153" t="str">
        <f>IF(U153="P",COUNTIF($U$3:$U$419,"P")-COUNTIF(U154:U$419,"P"),"")</f>
        <v/>
      </c>
      <c r="X153" t="str">
        <f t="shared" si="8"/>
        <v>Norichika Aoki</v>
      </c>
    </row>
    <row r="154" spans="1:24">
      <c r="A154">
        <v>152</v>
      </c>
      <c r="B154" t="s">
        <v>353</v>
      </c>
      <c r="C154" t="s">
        <v>617</v>
      </c>
      <c r="D154" t="s">
        <v>143</v>
      </c>
      <c r="E154" t="s">
        <v>143</v>
      </c>
      <c r="F154">
        <v>9</v>
      </c>
      <c r="G154">
        <v>544</v>
      </c>
      <c r="H154">
        <v>72</v>
      </c>
      <c r="I154">
        <v>26</v>
      </c>
      <c r="J154">
        <v>91</v>
      </c>
      <c r="K154">
        <v>8</v>
      </c>
      <c r="L154">
        <v>0.251</v>
      </c>
      <c r="T154">
        <f t="shared" si="6"/>
        <v>152</v>
      </c>
      <c r="U154" t="str">
        <f t="shared" si="7"/>
        <v>H</v>
      </c>
      <c r="V154">
        <f>IF(U154="H",COUNTIF($U$3:$U$419,"H")-COUNTIF(U155:U$419,"H"),"")</f>
        <v>99</v>
      </c>
      <c r="W154" t="str">
        <f>IF(U154="P",COUNTIF($U$3:$U$419,"P")-COUNTIF(U155:U$419,"P"),"")</f>
        <v/>
      </c>
      <c r="X154" t="str">
        <f t="shared" si="8"/>
        <v>Alfonso Soriano</v>
      </c>
    </row>
    <row r="155" spans="1:24">
      <c r="A155">
        <v>153</v>
      </c>
      <c r="B155" t="s">
        <v>354</v>
      </c>
      <c r="C155" t="s">
        <v>186</v>
      </c>
      <c r="D155" t="s">
        <v>143</v>
      </c>
      <c r="E155" t="s">
        <v>143</v>
      </c>
      <c r="F155">
        <v>9</v>
      </c>
      <c r="G155">
        <v>508</v>
      </c>
      <c r="H155">
        <v>62</v>
      </c>
      <c r="I155">
        <v>21</v>
      </c>
      <c r="J155">
        <v>73</v>
      </c>
      <c r="K155">
        <v>10</v>
      </c>
      <c r="L155">
        <v>0.255</v>
      </c>
      <c r="T155">
        <f t="shared" si="6"/>
        <v>153</v>
      </c>
      <c r="U155" t="str">
        <f t="shared" si="7"/>
        <v>H</v>
      </c>
      <c r="V155">
        <f>IF(U155="H",COUNTIF($U$3:$U$419,"H")-COUNTIF(U156:U$419,"H"),"")</f>
        <v>100</v>
      </c>
      <c r="W155" t="str">
        <f>IF(U155="P",COUNTIF($U$3:$U$419,"P")-COUNTIF(U156:U$419,"P"),"")</f>
        <v/>
      </c>
      <c r="X155" t="str">
        <f t="shared" si="8"/>
        <v>Domonic Brown</v>
      </c>
    </row>
    <row r="156" spans="1:24">
      <c r="A156">
        <v>154</v>
      </c>
      <c r="B156" t="s">
        <v>355</v>
      </c>
      <c r="C156" t="s">
        <v>616</v>
      </c>
      <c r="D156" t="s">
        <v>143</v>
      </c>
      <c r="E156" t="s">
        <v>143</v>
      </c>
      <c r="F156">
        <v>9</v>
      </c>
      <c r="G156">
        <v>532</v>
      </c>
      <c r="H156">
        <v>76</v>
      </c>
      <c r="I156">
        <v>28</v>
      </c>
      <c r="J156">
        <v>86</v>
      </c>
      <c r="K156">
        <v>12</v>
      </c>
      <c r="L156">
        <v>0.23499999999999999</v>
      </c>
      <c r="T156">
        <f t="shared" si="6"/>
        <v>154</v>
      </c>
      <c r="U156" t="str">
        <f t="shared" si="7"/>
        <v>H</v>
      </c>
      <c r="V156">
        <f>IF(U156="H",COUNTIF($U$3:$U$419,"H")-COUNTIF(U157:U$419,"H"),"")</f>
        <v>101</v>
      </c>
      <c r="W156" t="str">
        <f>IF(U156="P",COUNTIF($U$3:$U$419,"P")-COUNTIF(U157:U$419,"P"),"")</f>
        <v/>
      </c>
      <c r="X156" t="str">
        <f t="shared" si="8"/>
        <v>Curtis Granderson</v>
      </c>
    </row>
    <row r="157" spans="1:24">
      <c r="A157">
        <v>155</v>
      </c>
      <c r="B157" t="s">
        <v>356</v>
      </c>
      <c r="C157" t="s">
        <v>181</v>
      </c>
      <c r="D157" t="s">
        <v>143</v>
      </c>
      <c r="E157" t="s">
        <v>143</v>
      </c>
      <c r="F157">
        <v>9</v>
      </c>
      <c r="G157">
        <v>537</v>
      </c>
      <c r="H157">
        <v>74</v>
      </c>
      <c r="I157">
        <v>10</v>
      </c>
      <c r="J157">
        <v>42</v>
      </c>
      <c r="K157">
        <v>22</v>
      </c>
      <c r="L157">
        <v>0.26700000000000002</v>
      </c>
      <c r="T157">
        <f t="shared" si="6"/>
        <v>155</v>
      </c>
      <c r="U157" t="str">
        <f t="shared" si="7"/>
        <v>H</v>
      </c>
      <c r="V157">
        <f>IF(U157="H",COUNTIF($U$3:$U$419,"H")-COUNTIF(U158:U$419,"H"),"")</f>
        <v>102</v>
      </c>
      <c r="W157" t="str">
        <f>IF(U157="P",COUNTIF($U$3:$U$419,"P")-COUNTIF(U158:U$419,"P"),"")</f>
        <v/>
      </c>
      <c r="X157" t="str">
        <f t="shared" si="8"/>
        <v>Dexter Fowler</v>
      </c>
    </row>
    <row r="158" spans="1:24">
      <c r="A158">
        <v>156</v>
      </c>
      <c r="B158" t="s">
        <v>357</v>
      </c>
      <c r="C158" t="s">
        <v>144</v>
      </c>
      <c r="D158" t="s">
        <v>143</v>
      </c>
      <c r="E158" t="s">
        <v>143</v>
      </c>
      <c r="F158">
        <v>9</v>
      </c>
      <c r="G158">
        <v>519</v>
      </c>
      <c r="H158">
        <v>76</v>
      </c>
      <c r="I158">
        <v>15</v>
      </c>
      <c r="J158">
        <v>72</v>
      </c>
      <c r="K158">
        <v>14</v>
      </c>
      <c r="L158">
        <v>0.26800000000000002</v>
      </c>
      <c r="T158">
        <f t="shared" si="6"/>
        <v>156</v>
      </c>
      <c r="U158" t="str">
        <f t="shared" si="7"/>
        <v>H</v>
      </c>
      <c r="V158">
        <f>IF(U158="H",COUNTIF($U$3:$U$419,"H")-COUNTIF(U159:U$419,"H"),"")</f>
        <v>103</v>
      </c>
      <c r="W158" t="str">
        <f>IF(U158="P",COUNTIF($U$3:$U$419,"P")-COUNTIF(U159:U$419,"P"),"")</f>
        <v/>
      </c>
      <c r="X158" t="str">
        <f t="shared" si="8"/>
        <v>Austin Jackson</v>
      </c>
    </row>
    <row r="159" spans="1:24">
      <c r="A159">
        <v>157</v>
      </c>
      <c r="B159" t="s">
        <v>358</v>
      </c>
      <c r="C159" t="s">
        <v>144</v>
      </c>
      <c r="D159" t="s">
        <v>143</v>
      </c>
      <c r="E159" t="s">
        <v>143</v>
      </c>
      <c r="F159">
        <v>9</v>
      </c>
      <c r="G159">
        <v>562</v>
      </c>
      <c r="H159">
        <v>77</v>
      </c>
      <c r="I159">
        <v>17</v>
      </c>
      <c r="J159">
        <v>90</v>
      </c>
      <c r="K159">
        <v>5</v>
      </c>
      <c r="L159">
        <v>0.28799999999999998</v>
      </c>
      <c r="T159">
        <f t="shared" si="6"/>
        <v>157</v>
      </c>
      <c r="U159" t="str">
        <f t="shared" si="7"/>
        <v>H</v>
      </c>
      <c r="V159">
        <f>IF(U159="H",COUNTIF($U$3:$U$419,"H")-COUNTIF(U160:U$419,"H"),"")</f>
        <v>104</v>
      </c>
      <c r="W159" t="str">
        <f>IF(U159="P",COUNTIF($U$3:$U$419,"P")-COUNTIF(U160:U$419,"P"),"")</f>
        <v/>
      </c>
      <c r="X159" t="str">
        <f t="shared" si="8"/>
        <v>Torii Hunter</v>
      </c>
    </row>
    <row r="160" spans="1:24">
      <c r="A160">
        <v>158</v>
      </c>
      <c r="B160" t="s">
        <v>359</v>
      </c>
      <c r="C160" t="s">
        <v>620</v>
      </c>
      <c r="D160" t="s">
        <v>143</v>
      </c>
      <c r="E160" t="s">
        <v>143</v>
      </c>
      <c r="F160">
        <v>9</v>
      </c>
      <c r="G160">
        <v>505</v>
      </c>
      <c r="H160">
        <v>60</v>
      </c>
      <c r="I160">
        <v>25</v>
      </c>
      <c r="J160">
        <v>74</v>
      </c>
      <c r="K160">
        <v>6</v>
      </c>
      <c r="L160">
        <v>0.25900000000000001</v>
      </c>
      <c r="T160">
        <f t="shared" si="6"/>
        <v>158</v>
      </c>
      <c r="U160" t="str">
        <f t="shared" si="7"/>
        <v>H</v>
      </c>
      <c r="V160">
        <f>IF(U160="H",COUNTIF($U$3:$U$419,"H")-COUNTIF(U161:U$419,"H"),"")</f>
        <v>105</v>
      </c>
      <c r="W160" t="str">
        <f>IF(U160="P",COUNTIF($U$3:$U$419,"P")-COUNTIF(U161:U$419,"P"),"")</f>
        <v/>
      </c>
      <c r="X160" t="str">
        <f t="shared" si="8"/>
        <v>Nelson Cruz</v>
      </c>
    </row>
    <row r="161" spans="1:24">
      <c r="A161">
        <v>159</v>
      </c>
      <c r="B161" t="s">
        <v>360</v>
      </c>
      <c r="C161" t="s">
        <v>188</v>
      </c>
      <c r="D161" t="s">
        <v>143</v>
      </c>
      <c r="E161" t="s">
        <v>143</v>
      </c>
      <c r="F161">
        <v>8</v>
      </c>
      <c r="G161">
        <v>477</v>
      </c>
      <c r="H161">
        <v>61</v>
      </c>
      <c r="I161">
        <v>15</v>
      </c>
      <c r="J161">
        <v>49</v>
      </c>
      <c r="K161">
        <v>22</v>
      </c>
      <c r="L161">
        <v>0.255</v>
      </c>
      <c r="T161">
        <f t="shared" si="6"/>
        <v>159</v>
      </c>
      <c r="U161" t="str">
        <f t="shared" si="7"/>
        <v>H</v>
      </c>
      <c r="V161">
        <f>IF(U161="H",COUNTIF($U$3:$U$419,"H")-COUNTIF(U162:U$419,"H"),"")</f>
        <v>106</v>
      </c>
      <c r="W161" t="str">
        <f>IF(U161="P",COUNTIF($U$3:$U$419,"P")-COUNTIF(U162:U$419,"P"),"")</f>
        <v/>
      </c>
      <c r="X161" t="str">
        <f t="shared" si="8"/>
        <v>Will Venable</v>
      </c>
    </row>
    <row r="162" spans="1:24">
      <c r="A162">
        <v>160</v>
      </c>
      <c r="B162" t="s">
        <v>361</v>
      </c>
      <c r="C162" t="s">
        <v>620</v>
      </c>
      <c r="D162" t="s">
        <v>141</v>
      </c>
      <c r="E162" t="s">
        <v>141</v>
      </c>
      <c r="F162">
        <v>8</v>
      </c>
      <c r="G162">
        <v>542</v>
      </c>
      <c r="H162">
        <v>70</v>
      </c>
      <c r="I162">
        <v>23</v>
      </c>
      <c r="J162">
        <v>88</v>
      </c>
      <c r="K162">
        <v>0</v>
      </c>
      <c r="L162">
        <v>0.27900000000000003</v>
      </c>
      <c r="T162">
        <f t="shared" si="6"/>
        <v>160</v>
      </c>
      <c r="U162" t="str">
        <f t="shared" si="7"/>
        <v>H</v>
      </c>
      <c r="V162">
        <f>IF(U162="H",COUNTIF($U$3:$U$419,"H")-COUNTIF(U163:U$419,"H"),"")</f>
        <v>107</v>
      </c>
      <c r="W162" t="str">
        <f>IF(U162="P",COUNTIF($U$3:$U$419,"P")-COUNTIF(U163:U$419,"P"),"")</f>
        <v/>
      </c>
      <c r="X162" t="str">
        <f t="shared" si="8"/>
        <v>Kendrys Morales</v>
      </c>
    </row>
    <row r="163" spans="1:24">
      <c r="A163">
        <v>161</v>
      </c>
      <c r="B163" t="s">
        <v>362</v>
      </c>
      <c r="C163" t="s">
        <v>617</v>
      </c>
      <c r="D163" t="s">
        <v>141</v>
      </c>
      <c r="E163" t="s">
        <v>141</v>
      </c>
      <c r="F163">
        <v>8</v>
      </c>
      <c r="G163">
        <v>490</v>
      </c>
      <c r="H163">
        <v>74</v>
      </c>
      <c r="I163">
        <v>23</v>
      </c>
      <c r="J163">
        <v>81</v>
      </c>
      <c r="K163">
        <v>0</v>
      </c>
      <c r="L163">
        <v>0.25</v>
      </c>
      <c r="T163">
        <f t="shared" si="6"/>
        <v>161</v>
      </c>
      <c r="U163" t="str">
        <f t="shared" si="7"/>
        <v>H</v>
      </c>
      <c r="V163">
        <f>IF(U163="H",COUNTIF($U$3:$U$419,"H")-COUNTIF(U164:U$419,"H"),"")</f>
        <v>108</v>
      </c>
      <c r="W163" t="str">
        <f>IF(U163="P",COUNTIF($U$3:$U$419,"P")-COUNTIF(U164:U$419,"P"),"")</f>
        <v/>
      </c>
      <c r="X163" t="str">
        <f t="shared" si="8"/>
        <v>Mark Teixeira</v>
      </c>
    </row>
    <row r="164" spans="1:24">
      <c r="A164">
        <v>162</v>
      </c>
      <c r="B164" t="s">
        <v>363</v>
      </c>
      <c r="C164" t="s">
        <v>180</v>
      </c>
      <c r="D164" t="s">
        <v>139</v>
      </c>
      <c r="E164" t="s">
        <v>139</v>
      </c>
      <c r="F164">
        <v>8</v>
      </c>
      <c r="G164">
        <v>577</v>
      </c>
      <c r="H164">
        <v>64</v>
      </c>
      <c r="I164">
        <v>6</v>
      </c>
      <c r="J164">
        <v>60</v>
      </c>
      <c r="K164">
        <v>32</v>
      </c>
      <c r="L164">
        <v>0.26300000000000001</v>
      </c>
      <c r="T164">
        <f t="shared" si="6"/>
        <v>162</v>
      </c>
      <c r="U164" t="str">
        <f t="shared" si="7"/>
        <v>H</v>
      </c>
      <c r="V164">
        <f>IF(U164="H",COUNTIF($U$3:$U$419,"H")-COUNTIF(U165:U$419,"H"),"")</f>
        <v>109</v>
      </c>
      <c r="W164" t="str">
        <f>IF(U164="P",COUNTIF($U$3:$U$419,"P")-COUNTIF(U165:U$419,"P"),"")</f>
        <v/>
      </c>
      <c r="X164" t="str">
        <f t="shared" si="8"/>
        <v>Alcides Escobar</v>
      </c>
    </row>
    <row r="165" spans="1:24">
      <c r="A165">
        <v>163</v>
      </c>
      <c r="B165" t="s">
        <v>364</v>
      </c>
      <c r="C165" t="s">
        <v>178</v>
      </c>
      <c r="D165" t="s">
        <v>139</v>
      </c>
      <c r="E165" t="s">
        <v>139</v>
      </c>
      <c r="F165">
        <v>8</v>
      </c>
      <c r="G165">
        <v>534</v>
      </c>
      <c r="H165">
        <v>69</v>
      </c>
      <c r="I165">
        <v>15</v>
      </c>
      <c r="J165">
        <v>73</v>
      </c>
      <c r="K165">
        <v>10</v>
      </c>
      <c r="L165">
        <v>0.26200000000000001</v>
      </c>
      <c r="T165">
        <f t="shared" si="6"/>
        <v>163</v>
      </c>
      <c r="U165" t="str">
        <f t="shared" si="7"/>
        <v>H</v>
      </c>
      <c r="V165">
        <f>IF(U165="H",COUNTIF($U$3:$U$419,"H")-COUNTIF(U166:U$419,"H"),"")</f>
        <v>110</v>
      </c>
      <c r="W165" t="str">
        <f>IF(U165="P",COUNTIF($U$3:$U$419,"P")-COUNTIF(U166:U$419,"P"),"")</f>
        <v/>
      </c>
      <c r="X165" t="str">
        <f t="shared" si="8"/>
        <v>Asdrubal Cabrera</v>
      </c>
    </row>
    <row r="166" spans="1:24">
      <c r="A166">
        <v>164</v>
      </c>
      <c r="B166" t="s">
        <v>365</v>
      </c>
      <c r="C166" t="s">
        <v>188</v>
      </c>
      <c r="D166" t="s">
        <v>140</v>
      </c>
      <c r="E166" t="s">
        <v>140</v>
      </c>
      <c r="F166">
        <v>8</v>
      </c>
      <c r="M166">
        <v>194</v>
      </c>
      <c r="N166">
        <v>10</v>
      </c>
      <c r="O166">
        <v>0</v>
      </c>
      <c r="P166">
        <v>3.45</v>
      </c>
      <c r="Q166">
        <v>1.1399999999999999</v>
      </c>
      <c r="R166">
        <v>145</v>
      </c>
      <c r="T166">
        <f t="shared" si="6"/>
        <v>164</v>
      </c>
      <c r="U166" t="str">
        <f t="shared" si="7"/>
        <v>P</v>
      </c>
      <c r="V166" t="str">
        <f>IF(U166="H",COUNTIF($U$3:$U$419,"H")-COUNTIF(U167:U$419,"H"),"")</f>
        <v/>
      </c>
      <c r="W166">
        <f>IF(U166="P",COUNTIF($U$3:$U$419,"P")-COUNTIF(U167:U$419,"P"),"")</f>
        <v>54</v>
      </c>
      <c r="X166" t="str">
        <f t="shared" si="8"/>
        <v>Andrew Cashner</v>
      </c>
    </row>
    <row r="167" spans="1:24">
      <c r="A167">
        <v>165</v>
      </c>
      <c r="B167" t="s">
        <v>366</v>
      </c>
      <c r="C167" t="s">
        <v>149</v>
      </c>
      <c r="D167" t="s">
        <v>140</v>
      </c>
      <c r="E167" t="s">
        <v>140</v>
      </c>
      <c r="F167">
        <v>8</v>
      </c>
      <c r="M167">
        <v>212</v>
      </c>
      <c r="N167">
        <v>12</v>
      </c>
      <c r="O167">
        <v>0</v>
      </c>
      <c r="P167">
        <v>3.69</v>
      </c>
      <c r="Q167">
        <v>1.25</v>
      </c>
      <c r="R167">
        <v>188</v>
      </c>
      <c r="T167">
        <f t="shared" si="6"/>
        <v>165</v>
      </c>
      <c r="U167" t="str">
        <f t="shared" si="7"/>
        <v>P</v>
      </c>
      <c r="V167" t="str">
        <f>IF(U167="H",COUNTIF($U$3:$U$419,"H")-COUNTIF(U168:U$419,"H"),"")</f>
        <v/>
      </c>
      <c r="W167">
        <f>IF(U167="P",COUNTIF($U$3:$U$419,"P")-COUNTIF(U168:U$419,"P"),"")</f>
        <v>55</v>
      </c>
      <c r="X167" t="str">
        <f t="shared" si="8"/>
        <v>Chris Tillman</v>
      </c>
    </row>
    <row r="168" spans="1:24">
      <c r="A168">
        <v>166</v>
      </c>
      <c r="B168" t="s">
        <v>367</v>
      </c>
      <c r="C168" t="s">
        <v>3</v>
      </c>
      <c r="D168" t="s">
        <v>140</v>
      </c>
      <c r="E168" t="s">
        <v>140</v>
      </c>
      <c r="F168">
        <v>8</v>
      </c>
      <c r="M168">
        <v>175</v>
      </c>
      <c r="N168">
        <v>13</v>
      </c>
      <c r="O168">
        <v>0</v>
      </c>
      <c r="P168">
        <v>3.54</v>
      </c>
      <c r="Q168">
        <v>1.22</v>
      </c>
      <c r="R168">
        <v>152</v>
      </c>
      <c r="T168">
        <f t="shared" si="6"/>
        <v>166</v>
      </c>
      <c r="U168" t="str">
        <f t="shared" si="7"/>
        <v>P</v>
      </c>
      <c r="V168" t="str">
        <f>IF(U168="H",COUNTIF($U$3:$U$419,"H")-COUNTIF(U169:U$419,"H"),"")</f>
        <v/>
      </c>
      <c r="W168">
        <f>IF(U168="P",COUNTIF($U$3:$U$419,"P")-COUNTIF(U169:U$419,"P"),"")</f>
        <v>56</v>
      </c>
      <c r="X168" t="str">
        <f t="shared" si="8"/>
        <v>Chris Archer</v>
      </c>
    </row>
    <row r="169" spans="1:24">
      <c r="A169">
        <v>167</v>
      </c>
      <c r="B169" t="s">
        <v>368</v>
      </c>
      <c r="C169" t="s">
        <v>615</v>
      </c>
      <c r="D169" t="s">
        <v>140</v>
      </c>
      <c r="E169" t="s">
        <v>140</v>
      </c>
      <c r="F169">
        <v>8</v>
      </c>
      <c r="M169">
        <v>204</v>
      </c>
      <c r="N169">
        <v>13</v>
      </c>
      <c r="O169">
        <v>0</v>
      </c>
      <c r="P169">
        <v>3.52</v>
      </c>
      <c r="Q169">
        <v>1.22</v>
      </c>
      <c r="R169">
        <v>147</v>
      </c>
      <c r="T169">
        <f t="shared" si="6"/>
        <v>167</v>
      </c>
      <c r="U169" t="str">
        <f t="shared" si="7"/>
        <v>P</v>
      </c>
      <c r="V169" t="str">
        <f>IF(U169="H",COUNTIF($U$3:$U$419,"H")-COUNTIF(U170:U$419,"H"),"")</f>
        <v/>
      </c>
      <c r="W169">
        <f>IF(U169="P",COUNTIF($U$3:$U$419,"P")-COUNTIF(U170:U$419,"P"),"")</f>
        <v>57</v>
      </c>
      <c r="X169" t="str">
        <f t="shared" si="8"/>
        <v>Hyun-Jin Ryu</v>
      </c>
    </row>
    <row r="170" spans="1:24">
      <c r="A170">
        <v>168</v>
      </c>
      <c r="B170" t="s">
        <v>369</v>
      </c>
      <c r="C170" t="s">
        <v>617</v>
      </c>
      <c r="D170" t="s">
        <v>126</v>
      </c>
      <c r="E170" t="s">
        <v>126</v>
      </c>
      <c r="F170">
        <v>7</v>
      </c>
      <c r="G170">
        <v>456</v>
      </c>
      <c r="H170">
        <v>61</v>
      </c>
      <c r="I170">
        <v>23</v>
      </c>
      <c r="J170">
        <v>77</v>
      </c>
      <c r="K170">
        <v>2</v>
      </c>
      <c r="L170">
        <v>0.251</v>
      </c>
      <c r="T170">
        <f t="shared" si="6"/>
        <v>168</v>
      </c>
      <c r="U170" t="str">
        <f t="shared" si="7"/>
        <v>H</v>
      </c>
      <c r="V170">
        <f>IF(U170="H",COUNTIF($U$3:$U$419,"H")-COUNTIF(U171:U$419,"H"),"")</f>
        <v>111</v>
      </c>
      <c r="W170" t="str">
        <f>IF(U170="P",COUNTIF($U$3:$U$419,"P")-COUNTIF(U171:U$419,"P"),"")</f>
        <v/>
      </c>
      <c r="X170" t="str">
        <f t="shared" si="8"/>
        <v>Brian McCann</v>
      </c>
    </row>
    <row r="171" spans="1:24">
      <c r="A171">
        <v>169</v>
      </c>
      <c r="B171" t="s">
        <v>370</v>
      </c>
      <c r="C171" t="s">
        <v>149</v>
      </c>
      <c r="D171" t="s">
        <v>126</v>
      </c>
      <c r="E171" t="s">
        <v>126</v>
      </c>
      <c r="F171">
        <v>7</v>
      </c>
      <c r="G171">
        <v>529</v>
      </c>
      <c r="H171">
        <v>62</v>
      </c>
      <c r="I171">
        <v>22</v>
      </c>
      <c r="J171">
        <v>74</v>
      </c>
      <c r="K171">
        <v>3</v>
      </c>
      <c r="L171">
        <v>0.247</v>
      </c>
      <c r="T171">
        <f t="shared" si="6"/>
        <v>169</v>
      </c>
      <c r="U171" t="str">
        <f t="shared" si="7"/>
        <v>H</v>
      </c>
      <c r="V171">
        <f>IF(U171="H",COUNTIF($U$3:$U$419,"H")-COUNTIF(U172:U$419,"H"),"")</f>
        <v>112</v>
      </c>
      <c r="W171" t="str">
        <f>IF(U171="P",COUNTIF($U$3:$U$419,"P")-COUNTIF(U172:U$419,"P"),"")</f>
        <v/>
      </c>
      <c r="X171" t="str">
        <f t="shared" si="8"/>
        <v>Matt Wieters</v>
      </c>
    </row>
    <row r="172" spans="1:24">
      <c r="A172">
        <v>170</v>
      </c>
      <c r="B172" t="s">
        <v>371</v>
      </c>
      <c r="C172" t="s">
        <v>179</v>
      </c>
      <c r="D172" t="s">
        <v>126</v>
      </c>
      <c r="E172" t="s">
        <v>291</v>
      </c>
      <c r="F172">
        <v>7</v>
      </c>
      <c r="G172">
        <v>499</v>
      </c>
      <c r="H172">
        <v>66</v>
      </c>
      <c r="I172">
        <v>10</v>
      </c>
      <c r="J172">
        <v>77</v>
      </c>
      <c r="K172">
        <v>6</v>
      </c>
      <c r="L172">
        <v>0.31</v>
      </c>
      <c r="T172">
        <f t="shared" si="6"/>
        <v>170</v>
      </c>
      <c r="U172" t="str">
        <f t="shared" si="7"/>
        <v>H</v>
      </c>
      <c r="V172">
        <f>IF(U172="H",COUNTIF($U$3:$U$419,"H")-COUNTIF(U173:U$419,"H"),"")</f>
        <v>113</v>
      </c>
      <c r="W172" t="str">
        <f>IF(U172="P",COUNTIF($U$3:$U$419,"P")-COUNTIF(U173:U$419,"P"),"")</f>
        <v/>
      </c>
      <c r="X172" t="str">
        <f t="shared" si="8"/>
        <v>Yadier Molina</v>
      </c>
    </row>
    <row r="173" spans="1:24">
      <c r="A173">
        <v>171</v>
      </c>
      <c r="B173" t="s">
        <v>372</v>
      </c>
      <c r="C173" t="s">
        <v>618</v>
      </c>
      <c r="D173" t="s">
        <v>143</v>
      </c>
      <c r="E173" t="s">
        <v>143</v>
      </c>
      <c r="F173">
        <v>7</v>
      </c>
      <c r="G173">
        <v>555</v>
      </c>
      <c r="H173">
        <v>75</v>
      </c>
      <c r="I173">
        <v>18</v>
      </c>
      <c r="J173">
        <v>79</v>
      </c>
      <c r="K173">
        <v>14</v>
      </c>
      <c r="L173">
        <v>0.28699999999999998</v>
      </c>
      <c r="T173">
        <f t="shared" si="6"/>
        <v>171</v>
      </c>
      <c r="U173" t="str">
        <f t="shared" si="7"/>
        <v>H</v>
      </c>
      <c r="V173">
        <f>IF(U173="H",COUNTIF($U$3:$U$419,"H")-COUNTIF(U174:U$419,"H"),"")</f>
        <v>114</v>
      </c>
      <c r="W173" t="str">
        <f>IF(U173="P",COUNTIF($U$3:$U$419,"P")-COUNTIF(U174:U$419,"P"),"")</f>
        <v/>
      </c>
      <c r="X173" t="str">
        <f t="shared" si="8"/>
        <v>Avisail Garcia</v>
      </c>
    </row>
    <row r="174" spans="1:24">
      <c r="A174">
        <v>172</v>
      </c>
      <c r="B174" t="s">
        <v>373</v>
      </c>
      <c r="C174" t="s">
        <v>151</v>
      </c>
      <c r="D174" t="s">
        <v>143</v>
      </c>
      <c r="E174" t="s">
        <v>143</v>
      </c>
      <c r="F174">
        <v>7</v>
      </c>
      <c r="G174">
        <v>512</v>
      </c>
      <c r="H174">
        <v>68</v>
      </c>
      <c r="I174">
        <v>10</v>
      </c>
      <c r="J174">
        <v>55</v>
      </c>
      <c r="K174">
        <v>29</v>
      </c>
      <c r="L174">
        <v>0.26500000000000001</v>
      </c>
      <c r="T174">
        <f t="shared" si="6"/>
        <v>172</v>
      </c>
      <c r="U174" t="str">
        <f t="shared" si="7"/>
        <v>H</v>
      </c>
      <c r="V174">
        <f>IF(U174="H",COUNTIF($U$3:$U$419,"H")-COUNTIF(U175:U$419,"H"),"")</f>
        <v>115</v>
      </c>
      <c r="W174" t="str">
        <f>IF(U174="P",COUNTIF($U$3:$U$419,"P")-COUNTIF(U175:U$419,"P"),"")</f>
        <v/>
      </c>
      <c r="X174" t="str">
        <f t="shared" si="8"/>
        <v>Leonys Martin</v>
      </c>
    </row>
    <row r="175" spans="1:24">
      <c r="A175">
        <v>173</v>
      </c>
      <c r="B175" t="s">
        <v>374</v>
      </c>
      <c r="C175" t="s">
        <v>178</v>
      </c>
      <c r="D175" t="s">
        <v>143</v>
      </c>
      <c r="E175" t="s">
        <v>143</v>
      </c>
      <c r="F175">
        <v>7</v>
      </c>
      <c r="G175">
        <v>522</v>
      </c>
      <c r="H175">
        <v>69</v>
      </c>
      <c r="I175">
        <v>12</v>
      </c>
      <c r="J175">
        <v>77</v>
      </c>
      <c r="K175">
        <v>20</v>
      </c>
      <c r="L175">
        <v>0.28000000000000003</v>
      </c>
      <c r="T175">
        <f t="shared" si="6"/>
        <v>173</v>
      </c>
      <c r="U175" t="str">
        <f t="shared" si="7"/>
        <v>H</v>
      </c>
      <c r="V175">
        <f>IF(U175="H",COUNTIF($U$3:$U$419,"H")-COUNTIF(U176:U$419,"H"),"")</f>
        <v>116</v>
      </c>
      <c r="W175" t="str">
        <f>IF(U175="P",COUNTIF($U$3:$U$419,"P")-COUNTIF(U176:U$419,"P"),"")</f>
        <v/>
      </c>
      <c r="X175" t="str">
        <f t="shared" si="8"/>
        <v>Michael Brantley</v>
      </c>
    </row>
    <row r="176" spans="1:24">
      <c r="A176">
        <v>174</v>
      </c>
      <c r="B176" t="s">
        <v>375</v>
      </c>
      <c r="C176" t="s">
        <v>617</v>
      </c>
      <c r="D176" t="s">
        <v>143</v>
      </c>
      <c r="E176" t="s">
        <v>143</v>
      </c>
      <c r="F176">
        <v>7</v>
      </c>
      <c r="G176">
        <v>527</v>
      </c>
      <c r="H176">
        <v>64</v>
      </c>
      <c r="I176">
        <v>7</v>
      </c>
      <c r="J176">
        <v>54</v>
      </c>
      <c r="K176">
        <v>22</v>
      </c>
      <c r="L176">
        <v>0.27900000000000003</v>
      </c>
      <c r="T176">
        <f t="shared" si="6"/>
        <v>174</v>
      </c>
      <c r="U176" t="str">
        <f t="shared" si="7"/>
        <v>H</v>
      </c>
      <c r="V176">
        <f>IF(U176="H",COUNTIF($U$3:$U$419,"H")-COUNTIF(U177:U$419,"H"),"")</f>
        <v>117</v>
      </c>
      <c r="W176" t="str">
        <f>IF(U176="P",COUNTIF($U$3:$U$419,"P")-COUNTIF(U177:U$419,"P"),"")</f>
        <v/>
      </c>
      <c r="X176" t="str">
        <f t="shared" si="8"/>
        <v>Brett Gardner</v>
      </c>
    </row>
    <row r="177" spans="1:24">
      <c r="A177">
        <v>175</v>
      </c>
      <c r="B177" t="s">
        <v>376</v>
      </c>
      <c r="C177" t="s">
        <v>615</v>
      </c>
      <c r="D177" t="s">
        <v>143</v>
      </c>
      <c r="E177" t="s">
        <v>143</v>
      </c>
      <c r="F177">
        <v>7</v>
      </c>
      <c r="G177">
        <v>478</v>
      </c>
      <c r="H177">
        <v>82</v>
      </c>
      <c r="I177">
        <v>10</v>
      </c>
      <c r="J177">
        <v>51</v>
      </c>
      <c r="K177">
        <v>22</v>
      </c>
      <c r="L177">
        <v>0.27</v>
      </c>
      <c r="T177">
        <f t="shared" si="6"/>
        <v>175</v>
      </c>
      <c r="U177" t="str">
        <f t="shared" si="7"/>
        <v>H</v>
      </c>
      <c r="V177">
        <f>IF(U177="H",COUNTIF($U$3:$U$419,"H")-COUNTIF(U178:U$419,"H"),"")</f>
        <v>118</v>
      </c>
      <c r="W177" t="str">
        <f>IF(U177="P",COUNTIF($U$3:$U$419,"P")-COUNTIF(U178:U$419,"P"),"")</f>
        <v/>
      </c>
      <c r="X177" t="str">
        <f t="shared" si="8"/>
        <v>Carl Crawford</v>
      </c>
    </row>
    <row r="178" spans="1:24">
      <c r="A178">
        <v>176</v>
      </c>
      <c r="B178" t="s">
        <v>377</v>
      </c>
      <c r="C178" t="s">
        <v>182</v>
      </c>
      <c r="D178" t="s">
        <v>143</v>
      </c>
      <c r="E178" t="s">
        <v>143</v>
      </c>
      <c r="F178">
        <v>6</v>
      </c>
      <c r="G178">
        <v>519</v>
      </c>
      <c r="H178">
        <v>47</v>
      </c>
      <c r="I178">
        <v>15</v>
      </c>
      <c r="J178">
        <v>61</v>
      </c>
      <c r="K178">
        <v>19</v>
      </c>
      <c r="L178">
        <v>0.22900000000000001</v>
      </c>
      <c r="T178">
        <f t="shared" si="6"/>
        <v>176</v>
      </c>
      <c r="U178" t="str">
        <f t="shared" si="7"/>
        <v>H</v>
      </c>
      <c r="V178">
        <f>IF(U178="H",COUNTIF($U$3:$U$419,"H")-COUNTIF(U179:U$419,"H"),"")</f>
        <v>119</v>
      </c>
      <c r="W178" t="str">
        <f>IF(U178="P",COUNTIF($U$3:$U$419,"P")-COUNTIF(U179:U$419,"P"),"")</f>
        <v/>
      </c>
      <c r="X178" t="str">
        <f t="shared" si="8"/>
        <v>B.J. Upton</v>
      </c>
    </row>
    <row r="179" spans="1:24">
      <c r="A179">
        <v>177</v>
      </c>
      <c r="B179" t="s">
        <v>378</v>
      </c>
      <c r="C179" t="s">
        <v>153</v>
      </c>
      <c r="D179" t="s">
        <v>143</v>
      </c>
      <c r="E179" t="s">
        <v>143</v>
      </c>
      <c r="F179">
        <v>6</v>
      </c>
      <c r="G179">
        <v>487</v>
      </c>
      <c r="H179">
        <v>68</v>
      </c>
      <c r="I179">
        <v>14</v>
      </c>
      <c r="J179">
        <v>62</v>
      </c>
      <c r="K179">
        <v>10</v>
      </c>
      <c r="L179">
        <v>0.28899999999999998</v>
      </c>
      <c r="T179">
        <f t="shared" si="6"/>
        <v>177</v>
      </c>
      <c r="U179" t="str">
        <f t="shared" si="7"/>
        <v>H</v>
      </c>
      <c r="V179">
        <f>IF(U179="H",COUNTIF($U$3:$U$419,"H")-COUNTIF(U180:U$419,"H"),"")</f>
        <v>120</v>
      </c>
      <c r="W179" t="str">
        <f>IF(U179="P",COUNTIF($U$3:$U$419,"P")-COUNTIF(U180:U$419,"P"),"")</f>
        <v/>
      </c>
      <c r="X179" t="str">
        <f t="shared" si="8"/>
        <v>Kole Calhoun</v>
      </c>
    </row>
    <row r="180" spans="1:24">
      <c r="A180">
        <v>178</v>
      </c>
      <c r="B180" t="s">
        <v>379</v>
      </c>
      <c r="C180" t="s">
        <v>188</v>
      </c>
      <c r="D180" t="s">
        <v>145</v>
      </c>
      <c r="E180" t="s">
        <v>145</v>
      </c>
      <c r="F180">
        <v>6</v>
      </c>
      <c r="G180">
        <v>507</v>
      </c>
      <c r="H180">
        <v>72</v>
      </c>
      <c r="I180">
        <v>15</v>
      </c>
      <c r="J180">
        <v>75</v>
      </c>
      <c r="K180">
        <v>10</v>
      </c>
      <c r="L180">
        <v>0.26100000000000001</v>
      </c>
      <c r="T180">
        <f t="shared" si="6"/>
        <v>178</v>
      </c>
      <c r="U180" t="str">
        <f t="shared" si="7"/>
        <v>H</v>
      </c>
      <c r="V180">
        <f>IF(U180="H",COUNTIF($U$3:$U$419,"H")-COUNTIF(U181:U$419,"H"),"")</f>
        <v>121</v>
      </c>
      <c r="W180" t="str">
        <f>IF(U180="P",COUNTIF($U$3:$U$419,"P")-COUNTIF(U181:U$419,"P"),"")</f>
        <v/>
      </c>
      <c r="X180" t="str">
        <f t="shared" si="8"/>
        <v>Chase Headley</v>
      </c>
    </row>
    <row r="181" spans="1:24">
      <c r="A181">
        <v>179</v>
      </c>
      <c r="B181" t="s">
        <v>380</v>
      </c>
      <c r="C181" t="s">
        <v>142</v>
      </c>
      <c r="D181" t="s">
        <v>145</v>
      </c>
      <c r="E181" t="s">
        <v>145</v>
      </c>
      <c r="F181">
        <v>6</v>
      </c>
      <c r="G181">
        <v>454</v>
      </c>
      <c r="H181">
        <v>64</v>
      </c>
      <c r="I181">
        <v>16</v>
      </c>
      <c r="J181">
        <v>69</v>
      </c>
      <c r="K181">
        <v>1</v>
      </c>
      <c r="L181">
        <v>0.27800000000000002</v>
      </c>
      <c r="T181">
        <f t="shared" si="6"/>
        <v>179</v>
      </c>
      <c r="U181" t="str">
        <f t="shared" si="7"/>
        <v>H</v>
      </c>
      <c r="V181">
        <f>IF(U181="H",COUNTIF($U$3:$U$419,"H")-COUNTIF(U182:U$419,"H"),"")</f>
        <v>122</v>
      </c>
      <c r="W181" t="str">
        <f>IF(U181="P",COUNTIF($U$3:$U$419,"P")-COUNTIF(U182:U$419,"P"),"")</f>
        <v/>
      </c>
      <c r="X181" t="str">
        <f t="shared" si="8"/>
        <v>Aramis Ramirez</v>
      </c>
    </row>
    <row r="182" spans="1:24">
      <c r="A182">
        <v>180</v>
      </c>
      <c r="B182" t="s">
        <v>381</v>
      </c>
      <c r="C182" t="s">
        <v>153</v>
      </c>
      <c r="D182" t="s">
        <v>145</v>
      </c>
      <c r="E182" t="s">
        <v>145</v>
      </c>
      <c r="F182">
        <v>6</v>
      </c>
      <c r="G182">
        <v>512</v>
      </c>
      <c r="H182">
        <v>68</v>
      </c>
      <c r="I182">
        <v>16</v>
      </c>
      <c r="J182">
        <v>79</v>
      </c>
      <c r="K182">
        <v>2</v>
      </c>
      <c r="L182">
        <v>0.26</v>
      </c>
      <c r="T182">
        <f t="shared" si="6"/>
        <v>180</v>
      </c>
      <c r="U182" t="str">
        <f t="shared" si="7"/>
        <v>H</v>
      </c>
      <c r="V182">
        <f>IF(U182="H",COUNTIF($U$3:$U$419,"H")-COUNTIF(U183:U$419,"H"),"")</f>
        <v>123</v>
      </c>
      <c r="W182" t="str">
        <f>IF(U182="P",COUNTIF($U$3:$U$419,"P")-COUNTIF(U183:U$419,"P"),"")</f>
        <v/>
      </c>
      <c r="X182" t="str">
        <f t="shared" si="8"/>
        <v>David Freese</v>
      </c>
    </row>
    <row r="183" spans="1:24">
      <c r="A183">
        <v>181</v>
      </c>
      <c r="B183" t="s">
        <v>382</v>
      </c>
      <c r="C183" t="s">
        <v>150</v>
      </c>
      <c r="D183" t="s">
        <v>141</v>
      </c>
      <c r="E183" t="s">
        <v>141</v>
      </c>
      <c r="F183">
        <v>6</v>
      </c>
      <c r="G183">
        <v>514</v>
      </c>
      <c r="H183">
        <v>67</v>
      </c>
      <c r="I183">
        <v>22</v>
      </c>
      <c r="J183">
        <v>78</v>
      </c>
      <c r="K183">
        <v>0</v>
      </c>
      <c r="L183">
        <v>0.26500000000000001</v>
      </c>
      <c r="T183">
        <f t="shared" si="6"/>
        <v>181</v>
      </c>
      <c r="U183" t="str">
        <f t="shared" si="7"/>
        <v>H</v>
      </c>
      <c r="V183">
        <f>IF(U183="H",COUNTIF($U$3:$U$419,"H")-COUNTIF(U184:U$419,"H"),"")</f>
        <v>124</v>
      </c>
      <c r="W183" t="str">
        <f>IF(U183="P",COUNTIF($U$3:$U$419,"P")-COUNTIF(U184:U$419,"P"),"")</f>
        <v/>
      </c>
      <c r="X183" t="str">
        <f t="shared" si="8"/>
        <v>Justin Morneau</v>
      </c>
    </row>
    <row r="184" spans="1:24">
      <c r="A184">
        <v>182</v>
      </c>
      <c r="B184" t="s">
        <v>383</v>
      </c>
      <c r="C184" t="s">
        <v>617</v>
      </c>
      <c r="D184" t="s">
        <v>140</v>
      </c>
      <c r="E184" t="s">
        <v>140</v>
      </c>
      <c r="F184">
        <v>6</v>
      </c>
      <c r="M184">
        <v>203</v>
      </c>
      <c r="N184">
        <v>13</v>
      </c>
      <c r="O184">
        <v>0</v>
      </c>
      <c r="P184">
        <v>3.57</v>
      </c>
      <c r="Q184">
        <v>1.18</v>
      </c>
      <c r="R184">
        <v>142</v>
      </c>
      <c r="T184">
        <f t="shared" si="6"/>
        <v>182</v>
      </c>
      <c r="U184" t="str">
        <f t="shared" si="7"/>
        <v>P</v>
      </c>
      <c r="V184" t="str">
        <f>IF(U184="H",COUNTIF($U$3:$U$419,"H")-COUNTIF(U185:U$419,"H"),"")</f>
        <v/>
      </c>
      <c r="W184">
        <f>IF(U184="P",COUNTIF($U$3:$U$419,"P")-COUNTIF(U185:U$419,"P"),"")</f>
        <v>58</v>
      </c>
      <c r="X184" t="str">
        <f t="shared" si="8"/>
        <v>Hiroki Kuroda</v>
      </c>
    </row>
    <row r="185" spans="1:24">
      <c r="A185">
        <v>183</v>
      </c>
      <c r="B185" t="s">
        <v>384</v>
      </c>
      <c r="C185" t="s">
        <v>188</v>
      </c>
      <c r="D185" t="s">
        <v>140</v>
      </c>
      <c r="E185" t="s">
        <v>140</v>
      </c>
      <c r="F185">
        <v>6</v>
      </c>
      <c r="M185">
        <v>190</v>
      </c>
      <c r="N185">
        <v>9</v>
      </c>
      <c r="O185">
        <v>0</v>
      </c>
      <c r="P185">
        <v>3.74</v>
      </c>
      <c r="Q185">
        <v>1.29</v>
      </c>
      <c r="R185">
        <v>184</v>
      </c>
      <c r="T185">
        <f t="shared" si="6"/>
        <v>183</v>
      </c>
      <c r="U185" t="str">
        <f t="shared" si="7"/>
        <v>P</v>
      </c>
      <c r="V185" t="str">
        <f>IF(U185="H",COUNTIF($U$3:$U$419,"H")-COUNTIF(U186:U$419,"H"),"")</f>
        <v/>
      </c>
      <c r="W185">
        <f>IF(U185="P",COUNTIF($U$3:$U$419,"P")-COUNTIF(U186:U$419,"P"),"")</f>
        <v>59</v>
      </c>
      <c r="X185" t="str">
        <f t="shared" si="8"/>
        <v>Josh Johnson</v>
      </c>
    </row>
    <row r="186" spans="1:24">
      <c r="A186">
        <v>184</v>
      </c>
      <c r="B186" t="s">
        <v>385</v>
      </c>
      <c r="C186" t="s">
        <v>187</v>
      </c>
      <c r="D186" t="s">
        <v>140</v>
      </c>
      <c r="E186" t="s">
        <v>140</v>
      </c>
      <c r="F186">
        <v>6</v>
      </c>
      <c r="M186">
        <v>197</v>
      </c>
      <c r="N186">
        <v>12</v>
      </c>
      <c r="O186">
        <v>0</v>
      </c>
      <c r="P186">
        <v>3.71</v>
      </c>
      <c r="Q186">
        <v>1.17</v>
      </c>
      <c r="R186">
        <v>159</v>
      </c>
      <c r="T186">
        <f t="shared" si="6"/>
        <v>184</v>
      </c>
      <c r="U186" t="str">
        <f t="shared" si="7"/>
        <v>P</v>
      </c>
      <c r="V186" t="str">
        <f>IF(U186="H",COUNTIF($U$3:$U$419,"H")-COUNTIF(U187:U$419,"H"),"")</f>
        <v/>
      </c>
      <c r="W186">
        <f>IF(U186="P",COUNTIF($U$3:$U$419,"P")-COUNTIF(U187:U$419,"P"),"")</f>
        <v>60</v>
      </c>
      <c r="X186" t="str">
        <f t="shared" si="8"/>
        <v>A.J. Griffin</v>
      </c>
    </row>
    <row r="187" spans="1:24">
      <c r="A187">
        <v>185</v>
      </c>
      <c r="B187" t="s">
        <v>386</v>
      </c>
      <c r="C187" t="s">
        <v>617</v>
      </c>
      <c r="D187" t="s">
        <v>140</v>
      </c>
      <c r="E187" t="s">
        <v>140</v>
      </c>
      <c r="F187">
        <v>6</v>
      </c>
      <c r="M187">
        <v>205</v>
      </c>
      <c r="N187">
        <v>14</v>
      </c>
      <c r="O187">
        <v>0</v>
      </c>
      <c r="P187">
        <v>3.78</v>
      </c>
      <c r="Q187">
        <v>1.29</v>
      </c>
      <c r="R187">
        <v>165</v>
      </c>
      <c r="T187">
        <f t="shared" si="6"/>
        <v>185</v>
      </c>
      <c r="U187" t="str">
        <f t="shared" si="7"/>
        <v>P</v>
      </c>
      <c r="V187" t="str">
        <f>IF(U187="H",COUNTIF($U$3:$U$419,"H")-COUNTIF(U188:U$419,"H"),"")</f>
        <v/>
      </c>
      <c r="W187">
        <f>IF(U187="P",COUNTIF($U$3:$U$419,"P")-COUNTIF(U188:U$419,"P"),"")</f>
        <v>61</v>
      </c>
      <c r="X187" t="str">
        <f t="shared" si="8"/>
        <v>CC Sabathia</v>
      </c>
    </row>
    <row r="188" spans="1:24">
      <c r="A188">
        <v>186</v>
      </c>
      <c r="B188" t="s">
        <v>387</v>
      </c>
      <c r="C188" t="s">
        <v>152</v>
      </c>
      <c r="D188" t="s">
        <v>140</v>
      </c>
      <c r="E188" t="s">
        <v>140</v>
      </c>
      <c r="F188">
        <v>6</v>
      </c>
      <c r="M188">
        <v>172</v>
      </c>
      <c r="N188">
        <v>13</v>
      </c>
      <c r="O188">
        <v>0</v>
      </c>
      <c r="P188">
        <v>3.37</v>
      </c>
      <c r="Q188">
        <v>1.19</v>
      </c>
      <c r="R188">
        <v>134</v>
      </c>
      <c r="T188">
        <f t="shared" si="6"/>
        <v>186</v>
      </c>
      <c r="U188" t="str">
        <f t="shared" si="7"/>
        <v>P</v>
      </c>
      <c r="V188" t="str">
        <f>IF(U188="H",COUNTIF($U$3:$U$419,"H")-COUNTIF(U189:U$419,"H"),"")</f>
        <v/>
      </c>
      <c r="W188">
        <f>IF(U188="P",COUNTIF($U$3:$U$419,"P")-COUNTIF(U189:U$419,"P"),"")</f>
        <v>62</v>
      </c>
      <c r="X188" t="str">
        <f t="shared" si="8"/>
        <v>Johnny Cueto</v>
      </c>
    </row>
    <row r="189" spans="1:24">
      <c r="A189">
        <v>187</v>
      </c>
      <c r="B189" t="s">
        <v>388</v>
      </c>
      <c r="C189" t="s">
        <v>177</v>
      </c>
      <c r="D189" t="s">
        <v>140</v>
      </c>
      <c r="E189" t="s">
        <v>140</v>
      </c>
      <c r="F189">
        <v>6</v>
      </c>
      <c r="M189">
        <v>201</v>
      </c>
      <c r="N189">
        <v>11</v>
      </c>
      <c r="O189">
        <v>0</v>
      </c>
      <c r="P189">
        <v>3.71</v>
      </c>
      <c r="Q189">
        <v>1.29</v>
      </c>
      <c r="R189">
        <v>186</v>
      </c>
      <c r="T189">
        <f t="shared" si="6"/>
        <v>187</v>
      </c>
      <c r="U189" t="str">
        <f t="shared" si="7"/>
        <v>P</v>
      </c>
      <c r="V189" t="str">
        <f>IF(U189="H",COUNTIF($U$3:$U$419,"H")-COUNTIF(U190:U$419,"H"),"")</f>
        <v/>
      </c>
      <c r="W189">
        <f>IF(U189="P",COUNTIF($U$3:$U$419,"P")-COUNTIF(U190:U$419,"P"),"")</f>
        <v>63</v>
      </c>
      <c r="X189" t="str">
        <f t="shared" si="8"/>
        <v>Tim Lincecum</v>
      </c>
    </row>
    <row r="190" spans="1:24">
      <c r="A190">
        <v>188</v>
      </c>
      <c r="B190" t="s">
        <v>389</v>
      </c>
      <c r="C190" t="s">
        <v>16</v>
      </c>
      <c r="D190" t="s">
        <v>140</v>
      </c>
      <c r="E190" t="s">
        <v>140</v>
      </c>
      <c r="F190">
        <v>6</v>
      </c>
      <c r="M190">
        <v>219</v>
      </c>
      <c r="N190">
        <v>15</v>
      </c>
      <c r="O190">
        <v>0</v>
      </c>
      <c r="P190">
        <v>3.97</v>
      </c>
      <c r="Q190">
        <v>1.22</v>
      </c>
      <c r="R190">
        <v>182</v>
      </c>
      <c r="T190">
        <f t="shared" si="6"/>
        <v>188</v>
      </c>
      <c r="U190" t="str">
        <f t="shared" si="7"/>
        <v>P</v>
      </c>
      <c r="V190" t="str">
        <f>IF(U190="H",COUNTIF($U$3:$U$419,"H")-COUNTIF(U191:U$419,"H"),"")</f>
        <v/>
      </c>
      <c r="W190">
        <f>IF(U190="P",COUNTIF($U$3:$U$419,"P")-COUNTIF(U191:U$419,"P"),"")</f>
        <v>64</v>
      </c>
      <c r="X190" t="str">
        <f t="shared" si="8"/>
        <v>R.A. Dickey</v>
      </c>
    </row>
    <row r="191" spans="1:24">
      <c r="A191">
        <v>189</v>
      </c>
      <c r="B191" t="s">
        <v>390</v>
      </c>
      <c r="C191" t="s">
        <v>179</v>
      </c>
      <c r="D191" t="s">
        <v>140</v>
      </c>
      <c r="E191" t="s">
        <v>140</v>
      </c>
      <c r="F191">
        <v>6</v>
      </c>
      <c r="M191">
        <v>189</v>
      </c>
      <c r="N191">
        <v>12</v>
      </c>
      <c r="O191">
        <v>0</v>
      </c>
      <c r="P191">
        <v>3.88</v>
      </c>
      <c r="Q191">
        <v>1.3</v>
      </c>
      <c r="R191">
        <v>178</v>
      </c>
      <c r="T191">
        <f t="shared" si="6"/>
        <v>189</v>
      </c>
      <c r="U191" t="str">
        <f t="shared" si="7"/>
        <v>P</v>
      </c>
      <c r="V191" t="str">
        <f>IF(U191="H",COUNTIF($U$3:$U$419,"H")-COUNTIF(U192:U$419,"H"),"")</f>
        <v/>
      </c>
      <c r="W191">
        <f>IF(U191="P",COUNTIF($U$3:$U$419,"P")-COUNTIF(U192:U$419,"P"),"")</f>
        <v>65</v>
      </c>
      <c r="X191" t="str">
        <f t="shared" si="8"/>
        <v>Lance Lynn</v>
      </c>
    </row>
    <row r="192" spans="1:24">
      <c r="A192">
        <v>190</v>
      </c>
      <c r="B192" t="s">
        <v>391</v>
      </c>
      <c r="C192" t="s">
        <v>153</v>
      </c>
      <c r="D192" t="s">
        <v>140</v>
      </c>
      <c r="E192" t="s">
        <v>140</v>
      </c>
      <c r="F192">
        <v>6</v>
      </c>
      <c r="M192">
        <v>200</v>
      </c>
      <c r="N192">
        <v>13</v>
      </c>
      <c r="O192">
        <v>0</v>
      </c>
      <c r="P192">
        <v>3.93</v>
      </c>
      <c r="Q192">
        <v>1.35</v>
      </c>
      <c r="R192">
        <v>172</v>
      </c>
      <c r="T192">
        <f t="shared" si="6"/>
        <v>190</v>
      </c>
      <c r="U192" t="str">
        <f t="shared" si="7"/>
        <v>P</v>
      </c>
      <c r="V192" t="str">
        <f>IF(U192="H",COUNTIF($U$3:$U$419,"H")-COUNTIF(U193:U$419,"H"),"")</f>
        <v/>
      </c>
      <c r="W192">
        <f>IF(U192="P",COUNTIF($U$3:$U$419,"P")-COUNTIF(U193:U$419,"P"),"")</f>
        <v>66</v>
      </c>
      <c r="X192" t="str">
        <f t="shared" si="8"/>
        <v>C.J. Wilson</v>
      </c>
    </row>
    <row r="193" spans="1:24">
      <c r="A193">
        <v>191</v>
      </c>
      <c r="B193" t="s">
        <v>392</v>
      </c>
      <c r="C193" t="s">
        <v>184</v>
      </c>
      <c r="D193" t="s">
        <v>140</v>
      </c>
      <c r="E193" t="s">
        <v>140</v>
      </c>
      <c r="F193">
        <v>6</v>
      </c>
      <c r="M193">
        <v>175</v>
      </c>
      <c r="N193">
        <v>13</v>
      </c>
      <c r="O193">
        <v>0</v>
      </c>
      <c r="P193">
        <v>3.98</v>
      </c>
      <c r="Q193">
        <v>1.21</v>
      </c>
      <c r="R193">
        <v>149</v>
      </c>
      <c r="T193">
        <f t="shared" si="6"/>
        <v>191</v>
      </c>
      <c r="U193" t="str">
        <f t="shared" si="7"/>
        <v>P</v>
      </c>
      <c r="V193" t="str">
        <f>IF(U193="H",COUNTIF($U$3:$U$419,"H")-COUNTIF(U194:U$419,"H"),"")</f>
        <v/>
      </c>
      <c r="W193">
        <f>IF(U193="P",COUNTIF($U$3:$U$419,"P")-COUNTIF(U194:U$419,"P"),"")</f>
        <v>67</v>
      </c>
      <c r="X193" t="str">
        <f t="shared" si="8"/>
        <v>Jake Peavy</v>
      </c>
    </row>
    <row r="194" spans="1:24">
      <c r="A194">
        <v>192</v>
      </c>
      <c r="B194" t="s">
        <v>393</v>
      </c>
      <c r="C194" t="s">
        <v>616</v>
      </c>
      <c r="D194" t="s">
        <v>140</v>
      </c>
      <c r="E194" t="s">
        <v>140</v>
      </c>
      <c r="F194">
        <v>6</v>
      </c>
      <c r="M194">
        <v>191</v>
      </c>
      <c r="N194">
        <v>9</v>
      </c>
      <c r="O194">
        <v>0</v>
      </c>
      <c r="P194">
        <v>3.87</v>
      </c>
      <c r="Q194">
        <v>1.32</v>
      </c>
      <c r="R194">
        <v>172</v>
      </c>
      <c r="T194">
        <f t="shared" si="6"/>
        <v>192</v>
      </c>
      <c r="U194" t="str">
        <f t="shared" si="7"/>
        <v>P</v>
      </c>
      <c r="V194" t="str">
        <f>IF(U194="H",COUNTIF($U$3:$U$419,"H")-COUNTIF(U195:U$419,"H"),"")</f>
        <v/>
      </c>
      <c r="W194">
        <f>IF(U194="P",COUNTIF($U$3:$U$419,"P")-COUNTIF(U195:U$419,"P"),"")</f>
        <v>68</v>
      </c>
      <c r="X194" t="str">
        <f t="shared" si="8"/>
        <v>Zack Wheeler</v>
      </c>
    </row>
    <row r="195" spans="1:24">
      <c r="A195">
        <v>193</v>
      </c>
      <c r="B195" t="s">
        <v>394</v>
      </c>
      <c r="C195" t="s">
        <v>184</v>
      </c>
      <c r="D195" t="s">
        <v>140</v>
      </c>
      <c r="E195" t="s">
        <v>140</v>
      </c>
      <c r="F195">
        <v>6</v>
      </c>
      <c r="M195">
        <v>140</v>
      </c>
      <c r="N195">
        <v>13</v>
      </c>
      <c r="O195">
        <v>0</v>
      </c>
      <c r="P195">
        <v>3.34</v>
      </c>
      <c r="Q195">
        <v>1.22</v>
      </c>
      <c r="R195">
        <v>117</v>
      </c>
      <c r="T195">
        <f t="shared" si="6"/>
        <v>193</v>
      </c>
      <c r="U195" t="str">
        <f t="shared" si="7"/>
        <v>P</v>
      </c>
      <c r="V195" t="str">
        <f>IF(U195="H",COUNTIF($U$3:$U$419,"H")-COUNTIF(U196:U$419,"H"),"")</f>
        <v/>
      </c>
      <c r="W195">
        <f>IF(U195="P",COUNTIF($U$3:$U$419,"P")-COUNTIF(U196:U$419,"P"),"")</f>
        <v>69</v>
      </c>
      <c r="X195" t="str">
        <f t="shared" si="8"/>
        <v>Clay Buchholz</v>
      </c>
    </row>
    <row r="196" spans="1:24">
      <c r="A196">
        <v>194</v>
      </c>
      <c r="B196" t="s">
        <v>395</v>
      </c>
      <c r="C196" t="s">
        <v>620</v>
      </c>
      <c r="D196" t="s">
        <v>140</v>
      </c>
      <c r="E196" t="s">
        <v>140</v>
      </c>
      <c r="F196">
        <v>6</v>
      </c>
      <c r="M196">
        <v>202</v>
      </c>
      <c r="N196">
        <v>13</v>
      </c>
      <c r="O196">
        <v>0</v>
      </c>
      <c r="P196">
        <v>3.78</v>
      </c>
      <c r="Q196">
        <v>1.26</v>
      </c>
      <c r="R196">
        <v>184</v>
      </c>
      <c r="T196">
        <f t="shared" ref="T196:T259" si="9">A196</f>
        <v>194</v>
      </c>
      <c r="U196" t="str">
        <f t="shared" ref="U196:U259" si="10">IF(D196="SP","P",IF(D196="RP","P",IF(D196=0,"","H")))</f>
        <v>P</v>
      </c>
      <c r="V196" t="str">
        <f>IF(U196="H",COUNTIF($U$3:$U$419,"H")-COUNTIF(U197:U$419,"H"),"")</f>
        <v/>
      </c>
      <c r="W196">
        <f>IF(U196="P",COUNTIF($U$3:$U$419,"P")-COUNTIF(U197:U$419,"P"),"")</f>
        <v>70</v>
      </c>
      <c r="X196" t="str">
        <f t="shared" ref="X196:X259" si="11">B196</f>
        <v>A.J. Burnett</v>
      </c>
    </row>
    <row r="197" spans="1:24">
      <c r="A197">
        <v>195</v>
      </c>
      <c r="B197" t="s">
        <v>396</v>
      </c>
      <c r="C197" t="s">
        <v>178</v>
      </c>
      <c r="D197" t="s">
        <v>140</v>
      </c>
      <c r="E197" t="s">
        <v>140</v>
      </c>
      <c r="F197">
        <v>6</v>
      </c>
      <c r="M197">
        <v>174</v>
      </c>
      <c r="N197">
        <v>10</v>
      </c>
      <c r="O197">
        <v>0</v>
      </c>
      <c r="P197">
        <v>3.78</v>
      </c>
      <c r="Q197">
        <v>1.28</v>
      </c>
      <c r="R197">
        <v>155</v>
      </c>
      <c r="T197">
        <f t="shared" si="9"/>
        <v>195</v>
      </c>
      <c r="U197" t="str">
        <f t="shared" si="10"/>
        <v>P</v>
      </c>
      <c r="V197" t="str">
        <f>IF(U197="H",COUNTIF($U$3:$U$419,"H")-COUNTIF(U198:U$419,"H"),"")</f>
        <v/>
      </c>
      <c r="W197">
        <f>IF(U197="P",COUNTIF($U$3:$U$419,"P")-COUNTIF(U198:U$419,"P"),"")</f>
        <v>71</v>
      </c>
      <c r="X197" t="str">
        <f t="shared" si="11"/>
        <v>Corey Kluber</v>
      </c>
    </row>
    <row r="198" spans="1:24">
      <c r="A198">
        <v>196</v>
      </c>
      <c r="B198" t="s">
        <v>397</v>
      </c>
      <c r="C198" t="s">
        <v>620</v>
      </c>
      <c r="D198" t="s">
        <v>140</v>
      </c>
      <c r="E198" t="s">
        <v>140</v>
      </c>
      <c r="F198">
        <v>5</v>
      </c>
      <c r="M198">
        <v>201</v>
      </c>
      <c r="N198">
        <v>12</v>
      </c>
      <c r="O198">
        <v>0</v>
      </c>
      <c r="P198">
        <v>3.89</v>
      </c>
      <c r="Q198">
        <v>1.35</v>
      </c>
      <c r="R198">
        <v>189</v>
      </c>
      <c r="T198">
        <f t="shared" si="9"/>
        <v>196</v>
      </c>
      <c r="U198" t="str">
        <f t="shared" si="10"/>
        <v>P</v>
      </c>
      <c r="V198" t="str">
        <f>IF(U198="H",COUNTIF($U$3:$U$419,"H")-COUNTIF(U199:U$419,"H"),"")</f>
        <v/>
      </c>
      <c r="W198">
        <f>IF(U198="P",COUNTIF($U$3:$U$419,"P")-COUNTIF(U199:U$419,"P"),"")</f>
        <v>72</v>
      </c>
      <c r="X198" t="str">
        <f t="shared" si="11"/>
        <v>Ubaldo Jimenez</v>
      </c>
    </row>
    <row r="199" spans="1:24">
      <c r="A199">
        <v>197</v>
      </c>
      <c r="B199" t="s">
        <v>398</v>
      </c>
      <c r="C199" t="s">
        <v>146</v>
      </c>
      <c r="D199" t="s">
        <v>140</v>
      </c>
      <c r="E199" t="s">
        <v>140</v>
      </c>
      <c r="F199">
        <v>5</v>
      </c>
      <c r="M199">
        <v>170</v>
      </c>
      <c r="N199">
        <v>7</v>
      </c>
      <c r="O199">
        <v>0</v>
      </c>
      <c r="P199">
        <v>3.88</v>
      </c>
      <c r="Q199">
        <v>1.37</v>
      </c>
      <c r="R199">
        <v>162</v>
      </c>
      <c r="T199">
        <f t="shared" si="9"/>
        <v>197</v>
      </c>
      <c r="U199" t="str">
        <f t="shared" si="10"/>
        <v>P</v>
      </c>
      <c r="V199" t="str">
        <f>IF(U199="H",COUNTIF($U$3:$U$419,"H")-COUNTIF(U200:U$419,"H"),"")</f>
        <v/>
      </c>
      <c r="W199">
        <f>IF(U199="P",COUNTIF($U$3:$U$419,"P")-COUNTIF(U200:U$419,"P"),"")</f>
        <v>73</v>
      </c>
      <c r="X199" t="str">
        <f t="shared" si="11"/>
        <v>Taijuan Walker</v>
      </c>
    </row>
    <row r="200" spans="1:24">
      <c r="A200">
        <v>198</v>
      </c>
      <c r="B200" t="s">
        <v>399</v>
      </c>
      <c r="C200" t="s">
        <v>144</v>
      </c>
      <c r="D200" t="s">
        <v>18</v>
      </c>
      <c r="E200" t="s">
        <v>18</v>
      </c>
      <c r="F200">
        <v>5</v>
      </c>
      <c r="M200">
        <v>110</v>
      </c>
      <c r="N200">
        <v>7</v>
      </c>
      <c r="O200">
        <v>0</v>
      </c>
      <c r="P200">
        <v>3.34</v>
      </c>
      <c r="Q200">
        <v>1.1599999999999999</v>
      </c>
      <c r="R200">
        <v>96</v>
      </c>
      <c r="T200">
        <f t="shared" si="9"/>
        <v>198</v>
      </c>
      <c r="U200" t="str">
        <f t="shared" si="10"/>
        <v>P</v>
      </c>
      <c r="V200" t="str">
        <f>IF(U200="H",COUNTIF($U$3:$U$419,"H")-COUNTIF(U201:U$419,"H"),"")</f>
        <v/>
      </c>
      <c r="W200">
        <f>IF(U200="P",COUNTIF($U$3:$U$419,"P")-COUNTIF(U201:U$419,"P"),"")</f>
        <v>74</v>
      </c>
      <c r="X200" t="str">
        <f t="shared" si="11"/>
        <v>Drew Smyly</v>
      </c>
    </row>
    <row r="201" spans="1:24">
      <c r="A201">
        <v>199</v>
      </c>
      <c r="B201" t="s">
        <v>400</v>
      </c>
      <c r="C201" t="s">
        <v>614</v>
      </c>
      <c r="D201" t="s">
        <v>140</v>
      </c>
      <c r="E201" t="s">
        <v>140</v>
      </c>
      <c r="F201">
        <v>5</v>
      </c>
      <c r="M201">
        <v>195</v>
      </c>
      <c r="N201">
        <v>11</v>
      </c>
      <c r="O201">
        <v>0</v>
      </c>
      <c r="P201">
        <v>3.88</v>
      </c>
      <c r="Q201">
        <v>1.1599999999999999</v>
      </c>
      <c r="R201">
        <v>149</v>
      </c>
      <c r="T201">
        <f t="shared" si="9"/>
        <v>199</v>
      </c>
      <c r="U201" t="str">
        <f t="shared" si="10"/>
        <v>P</v>
      </c>
      <c r="V201" t="str">
        <f>IF(U201="H",COUNTIF($U$3:$U$419,"H")-COUNTIF(U202:U$419,"H"),"")</f>
        <v/>
      </c>
      <c r="W201">
        <f>IF(U201="P",COUNTIF($U$3:$U$419,"P")-COUNTIF(U202:U$419,"P"),"")</f>
        <v>75</v>
      </c>
      <c r="X201" t="str">
        <f t="shared" si="11"/>
        <v>Randall Delgado</v>
      </c>
    </row>
    <row r="202" spans="1:24">
      <c r="A202">
        <v>200</v>
      </c>
      <c r="B202" t="s">
        <v>401</v>
      </c>
      <c r="C202" t="s">
        <v>151</v>
      </c>
      <c r="D202" t="s">
        <v>140</v>
      </c>
      <c r="E202" t="s">
        <v>140</v>
      </c>
      <c r="F202">
        <v>5</v>
      </c>
      <c r="M202">
        <v>145</v>
      </c>
      <c r="N202">
        <v>12</v>
      </c>
      <c r="O202">
        <v>0</v>
      </c>
      <c r="P202">
        <v>3.78</v>
      </c>
      <c r="Q202">
        <v>1.29</v>
      </c>
      <c r="R202">
        <v>111</v>
      </c>
      <c r="T202">
        <f t="shared" si="9"/>
        <v>200</v>
      </c>
      <c r="U202" t="str">
        <f t="shared" si="10"/>
        <v>P</v>
      </c>
      <c r="V202" t="str">
        <f>IF(U202="H",COUNTIF($U$3:$U$419,"H")-COUNTIF(U203:U$419,"H"),"")</f>
        <v/>
      </c>
      <c r="W202">
        <f>IF(U202="P",COUNTIF($U$3:$U$419,"P")-COUNTIF(U203:U$419,"P"),"")</f>
        <v>76</v>
      </c>
      <c r="X202" t="str">
        <f t="shared" si="11"/>
        <v>Martin Perez</v>
      </c>
    </row>
    <row r="203" spans="1:24">
      <c r="A203">
        <v>201</v>
      </c>
      <c r="B203" t="s">
        <v>402</v>
      </c>
      <c r="C203" t="s">
        <v>619</v>
      </c>
      <c r="D203" t="s">
        <v>140</v>
      </c>
      <c r="E203" t="s">
        <v>140</v>
      </c>
      <c r="F203">
        <v>5</v>
      </c>
      <c r="M203">
        <v>199</v>
      </c>
      <c r="N203">
        <v>10</v>
      </c>
      <c r="O203">
        <v>0</v>
      </c>
      <c r="P203">
        <v>3.88</v>
      </c>
      <c r="Q203">
        <v>1.32</v>
      </c>
      <c r="R203">
        <v>197</v>
      </c>
      <c r="T203">
        <f t="shared" si="9"/>
        <v>201</v>
      </c>
      <c r="U203" t="str">
        <f t="shared" si="10"/>
        <v>P</v>
      </c>
      <c r="V203" t="str">
        <f>IF(U203="H",COUNTIF($U$3:$U$419,"H")-COUNTIF(U204:U$419,"H"),"")</f>
        <v/>
      </c>
      <c r="W203">
        <f>IF(U203="P",COUNTIF($U$3:$U$419,"P")-COUNTIF(U204:U$419,"P"),"")</f>
        <v>77</v>
      </c>
      <c r="X203" t="str">
        <f t="shared" si="11"/>
        <v>Jeff Samardzija</v>
      </c>
    </row>
    <row r="204" spans="1:24">
      <c r="A204">
        <v>202</v>
      </c>
      <c r="B204" t="s">
        <v>403</v>
      </c>
      <c r="C204" t="s">
        <v>182</v>
      </c>
      <c r="D204" t="s">
        <v>140</v>
      </c>
      <c r="E204" t="s">
        <v>140</v>
      </c>
      <c r="F204">
        <v>5</v>
      </c>
      <c r="M204">
        <v>180</v>
      </c>
      <c r="N204">
        <v>12</v>
      </c>
      <c r="O204">
        <v>0</v>
      </c>
      <c r="P204">
        <v>3.77</v>
      </c>
      <c r="Q204">
        <v>1.24</v>
      </c>
      <c r="R204">
        <v>151</v>
      </c>
      <c r="T204">
        <f t="shared" si="9"/>
        <v>202</v>
      </c>
      <c r="U204" t="str">
        <f t="shared" si="10"/>
        <v>P</v>
      </c>
      <c r="V204" t="str">
        <f>IF(U204="H",COUNTIF($U$3:$U$419,"H")-COUNTIF(U205:U$419,"H"),"")</f>
        <v/>
      </c>
      <c r="W204">
        <f>IF(U204="P",COUNTIF($U$3:$U$419,"P")-COUNTIF(U205:U$419,"P"),"")</f>
        <v>78</v>
      </c>
      <c r="X204" t="str">
        <f t="shared" si="11"/>
        <v>Brandon Beachy</v>
      </c>
    </row>
    <row r="205" spans="1:24">
      <c r="A205">
        <v>203</v>
      </c>
      <c r="B205" t="s">
        <v>404</v>
      </c>
      <c r="C205" t="s">
        <v>148</v>
      </c>
      <c r="D205" t="s">
        <v>18</v>
      </c>
      <c r="E205" t="s">
        <v>18</v>
      </c>
      <c r="F205">
        <v>5</v>
      </c>
      <c r="M205">
        <v>64</v>
      </c>
      <c r="N205">
        <v>4</v>
      </c>
      <c r="O205">
        <v>38</v>
      </c>
      <c r="P205">
        <v>3.67</v>
      </c>
      <c r="Q205">
        <v>1.2</v>
      </c>
      <c r="R205">
        <v>50</v>
      </c>
      <c r="T205">
        <f t="shared" si="9"/>
        <v>203</v>
      </c>
      <c r="U205" t="str">
        <f t="shared" si="10"/>
        <v>P</v>
      </c>
      <c r="V205" t="str">
        <f>IF(U205="H",COUNTIF($U$3:$U$419,"H")-COUNTIF(U206:U$419,"H"),"")</f>
        <v/>
      </c>
      <c r="W205">
        <f>IF(U205="P",COUNTIF($U$3:$U$419,"P")-COUNTIF(U206:U$419,"P"),"")</f>
        <v>79</v>
      </c>
      <c r="X205" t="str">
        <f t="shared" si="11"/>
        <v>Rafael Soriano</v>
      </c>
    </row>
    <row r="206" spans="1:24">
      <c r="A206">
        <v>204</v>
      </c>
      <c r="B206" t="s">
        <v>405</v>
      </c>
      <c r="C206" t="s">
        <v>16</v>
      </c>
      <c r="D206" t="s">
        <v>18</v>
      </c>
      <c r="E206" t="s">
        <v>18</v>
      </c>
      <c r="F206">
        <v>5</v>
      </c>
      <c r="M206">
        <v>61</v>
      </c>
      <c r="N206">
        <v>5</v>
      </c>
      <c r="O206">
        <v>37</v>
      </c>
      <c r="P206">
        <v>3.48</v>
      </c>
      <c r="Q206">
        <v>1.05</v>
      </c>
      <c r="R206">
        <v>56</v>
      </c>
      <c r="T206">
        <f t="shared" si="9"/>
        <v>204</v>
      </c>
      <c r="U206" t="str">
        <f t="shared" si="10"/>
        <v>P</v>
      </c>
      <c r="V206" t="str">
        <f>IF(U206="H",COUNTIF($U$3:$U$419,"H")-COUNTIF(U207:U$419,"H"),"")</f>
        <v/>
      </c>
      <c r="W206">
        <f>IF(U206="P",COUNTIF($U$3:$U$419,"P")-COUNTIF(U207:U$419,"P"),"")</f>
        <v>80</v>
      </c>
      <c r="X206" t="str">
        <f t="shared" si="11"/>
        <v>Casey Janssen</v>
      </c>
    </row>
    <row r="207" spans="1:24">
      <c r="A207">
        <v>205</v>
      </c>
      <c r="B207" t="s">
        <v>406</v>
      </c>
      <c r="C207" t="s">
        <v>187</v>
      </c>
      <c r="D207" t="s">
        <v>343</v>
      </c>
      <c r="E207" t="s">
        <v>343</v>
      </c>
      <c r="F207">
        <v>5</v>
      </c>
      <c r="G207">
        <v>544</v>
      </c>
      <c r="H207">
        <v>70</v>
      </c>
      <c r="I207">
        <v>15</v>
      </c>
      <c r="J207">
        <v>76</v>
      </c>
      <c r="K207">
        <v>2</v>
      </c>
      <c r="L207">
        <v>0.26</v>
      </c>
      <c r="T207">
        <f t="shared" si="9"/>
        <v>205</v>
      </c>
      <c r="U207" t="str">
        <f t="shared" si="10"/>
        <v>H</v>
      </c>
      <c r="V207">
        <f>IF(U207="H",COUNTIF($U$3:$U$419,"H")-COUNTIF(U208:U$419,"H"),"")</f>
        <v>125</v>
      </c>
      <c r="W207" t="str">
        <f>IF(U207="P",COUNTIF($U$3:$U$419,"P")-COUNTIF(U208:U$419,"P"),"")</f>
        <v/>
      </c>
      <c r="X207" t="str">
        <f t="shared" si="11"/>
        <v>Jed Lowrie</v>
      </c>
    </row>
    <row r="208" spans="1:24">
      <c r="A208">
        <v>206</v>
      </c>
      <c r="B208" t="s">
        <v>407</v>
      </c>
      <c r="C208" t="s">
        <v>188</v>
      </c>
      <c r="D208" t="s">
        <v>18</v>
      </c>
      <c r="E208" t="s">
        <v>18</v>
      </c>
      <c r="F208">
        <v>5</v>
      </c>
      <c r="M208">
        <v>59</v>
      </c>
      <c r="N208">
        <v>3</v>
      </c>
      <c r="O208">
        <v>32</v>
      </c>
      <c r="P208">
        <v>3.23</v>
      </c>
      <c r="Q208">
        <v>1.08</v>
      </c>
      <c r="R208">
        <v>51</v>
      </c>
      <c r="T208">
        <f t="shared" si="9"/>
        <v>206</v>
      </c>
      <c r="U208" t="str">
        <f t="shared" si="10"/>
        <v>P</v>
      </c>
      <c r="V208" t="str">
        <f>IF(U208="H",COUNTIF($U$3:$U$419,"H")-COUNTIF(U209:U$419,"H"),"")</f>
        <v/>
      </c>
      <c r="W208">
        <f>IF(U208="P",COUNTIF($U$3:$U$419,"P")-COUNTIF(U209:U$419,"P"),"")</f>
        <v>81</v>
      </c>
      <c r="X208" t="str">
        <f t="shared" si="11"/>
        <v>Huston Street</v>
      </c>
    </row>
    <row r="209" spans="1:24">
      <c r="A209">
        <v>207</v>
      </c>
      <c r="B209" t="s">
        <v>408</v>
      </c>
      <c r="C209" t="s">
        <v>614</v>
      </c>
      <c r="D209" t="s">
        <v>409</v>
      </c>
      <c r="E209" t="s">
        <v>409</v>
      </c>
      <c r="F209">
        <v>5</v>
      </c>
      <c r="G209">
        <v>587</v>
      </c>
      <c r="H209">
        <v>65</v>
      </c>
      <c r="I209">
        <v>13</v>
      </c>
      <c r="J209">
        <v>76</v>
      </c>
      <c r="K209">
        <v>5</v>
      </c>
      <c r="L209">
        <v>0.27700000000000002</v>
      </c>
      <c r="T209">
        <f t="shared" si="9"/>
        <v>207</v>
      </c>
      <c r="U209" t="str">
        <f t="shared" si="10"/>
        <v>H</v>
      </c>
      <c r="V209">
        <f>IF(U209="H",COUNTIF($U$3:$U$419,"H")-COUNTIF(U210:U$419,"H"),"")</f>
        <v>126</v>
      </c>
      <c r="W209" t="str">
        <f>IF(U209="P",COUNTIF($U$3:$U$419,"P")-COUNTIF(U210:U$419,"P"),"")</f>
        <v/>
      </c>
      <c r="X209" t="str">
        <f t="shared" si="11"/>
        <v>Martin Prado</v>
      </c>
    </row>
    <row r="210" spans="1:24">
      <c r="A210">
        <v>208</v>
      </c>
      <c r="B210" t="s">
        <v>410</v>
      </c>
      <c r="C210" t="s">
        <v>185</v>
      </c>
      <c r="D210" t="s">
        <v>18</v>
      </c>
      <c r="E210" t="s">
        <v>18</v>
      </c>
      <c r="F210">
        <v>4</v>
      </c>
      <c r="M210">
        <v>70</v>
      </c>
      <c r="N210">
        <v>3</v>
      </c>
      <c r="O210">
        <v>29</v>
      </c>
      <c r="P210">
        <v>2.84</v>
      </c>
      <c r="Q210">
        <v>1.06</v>
      </c>
      <c r="R210">
        <v>71</v>
      </c>
      <c r="T210">
        <f t="shared" si="9"/>
        <v>208</v>
      </c>
      <c r="U210" t="str">
        <f t="shared" si="10"/>
        <v>P</v>
      </c>
      <c r="V210" t="str">
        <f>IF(U210="H",COUNTIF($U$3:$U$419,"H")-COUNTIF(U211:U$419,"H"),"")</f>
        <v/>
      </c>
      <c r="W210">
        <f>IF(U210="P",COUNTIF($U$3:$U$419,"P")-COUNTIF(U211:U$419,"P"),"")</f>
        <v>82</v>
      </c>
      <c r="X210" t="str">
        <f t="shared" si="11"/>
        <v>Steve Cishek</v>
      </c>
    </row>
    <row r="211" spans="1:24">
      <c r="A211">
        <v>209</v>
      </c>
      <c r="B211" t="s">
        <v>411</v>
      </c>
      <c r="C211" t="s">
        <v>186</v>
      </c>
      <c r="D211" t="s">
        <v>18</v>
      </c>
      <c r="E211" t="s">
        <v>18</v>
      </c>
      <c r="F211">
        <v>4</v>
      </c>
      <c r="M211">
        <v>61</v>
      </c>
      <c r="N211">
        <v>5</v>
      </c>
      <c r="O211">
        <v>35</v>
      </c>
      <c r="P211">
        <v>3.39</v>
      </c>
      <c r="Q211">
        <v>1.1200000000000001</v>
      </c>
      <c r="R211">
        <v>54</v>
      </c>
      <c r="T211">
        <f t="shared" si="9"/>
        <v>209</v>
      </c>
      <c r="U211" t="str">
        <f t="shared" si="10"/>
        <v>P</v>
      </c>
      <c r="V211" t="str">
        <f>IF(U211="H",COUNTIF($U$3:$U$419,"H")-COUNTIF(U212:U$419,"H"),"")</f>
        <v/>
      </c>
      <c r="W211">
        <f>IF(U211="P",COUNTIF($U$3:$U$419,"P")-COUNTIF(U212:U$419,"P"),"")</f>
        <v>83</v>
      </c>
      <c r="X211" t="str">
        <f t="shared" si="11"/>
        <v>Jonathan Papelbon</v>
      </c>
    </row>
    <row r="212" spans="1:24">
      <c r="A212">
        <v>210</v>
      </c>
      <c r="B212" t="s">
        <v>412</v>
      </c>
      <c r="C212" t="s">
        <v>148</v>
      </c>
      <c r="D212" t="s">
        <v>147</v>
      </c>
      <c r="E212" t="s">
        <v>284</v>
      </c>
      <c r="F212">
        <v>4</v>
      </c>
      <c r="G212">
        <v>527</v>
      </c>
      <c r="H212">
        <v>72</v>
      </c>
      <c r="I212">
        <v>14</v>
      </c>
      <c r="J212">
        <v>74</v>
      </c>
      <c r="K212">
        <v>4</v>
      </c>
      <c r="L212">
        <v>0.27900000000000003</v>
      </c>
      <c r="T212">
        <f t="shared" si="9"/>
        <v>210</v>
      </c>
      <c r="U212" t="str">
        <f t="shared" si="10"/>
        <v>H</v>
      </c>
      <c r="V212">
        <f>IF(U212="H",COUNTIF($U$3:$U$419,"H")-COUNTIF(U213:U$419,"H"),"")</f>
        <v>127</v>
      </c>
      <c r="W212" t="str">
        <f>IF(U212="P",COUNTIF($U$3:$U$419,"P")-COUNTIF(U213:U$419,"P"),"")</f>
        <v/>
      </c>
      <c r="X212" t="str">
        <f t="shared" si="11"/>
        <v>Anthony Rendon</v>
      </c>
    </row>
    <row r="213" spans="1:24">
      <c r="A213">
        <v>211</v>
      </c>
      <c r="B213" t="s">
        <v>413</v>
      </c>
      <c r="C213" t="s">
        <v>187</v>
      </c>
      <c r="D213" t="s">
        <v>18</v>
      </c>
      <c r="E213" t="s">
        <v>18</v>
      </c>
      <c r="F213">
        <v>4</v>
      </c>
      <c r="M213">
        <v>68</v>
      </c>
      <c r="N213">
        <v>4</v>
      </c>
      <c r="O213">
        <v>39</v>
      </c>
      <c r="P213">
        <v>3.51</v>
      </c>
      <c r="Q213">
        <v>1.21</v>
      </c>
      <c r="R213">
        <v>51</v>
      </c>
      <c r="T213">
        <f t="shared" si="9"/>
        <v>211</v>
      </c>
      <c r="U213" t="str">
        <f t="shared" si="10"/>
        <v>P</v>
      </c>
      <c r="V213" t="str">
        <f>IF(U213="H",COUNTIF($U$3:$U$419,"H")-COUNTIF(U214:U$419,"H"),"")</f>
        <v/>
      </c>
      <c r="W213">
        <f>IF(U213="P",COUNTIF($U$3:$U$419,"P")-COUNTIF(U214:U$419,"P"),"")</f>
        <v>84</v>
      </c>
      <c r="X213" t="str">
        <f t="shared" si="11"/>
        <v>Jim Johnson</v>
      </c>
    </row>
    <row r="214" spans="1:24">
      <c r="A214">
        <v>212</v>
      </c>
      <c r="B214" t="s">
        <v>414</v>
      </c>
      <c r="C214" t="s">
        <v>149</v>
      </c>
      <c r="D214" t="s">
        <v>139</v>
      </c>
      <c r="E214" t="s">
        <v>139</v>
      </c>
      <c r="F214">
        <v>4</v>
      </c>
      <c r="G214">
        <v>578</v>
      </c>
      <c r="H214">
        <v>61</v>
      </c>
      <c r="I214">
        <v>23</v>
      </c>
      <c r="J214">
        <v>70</v>
      </c>
      <c r="K214">
        <v>2</v>
      </c>
      <c r="L214">
        <v>0.245</v>
      </c>
      <c r="T214">
        <f t="shared" si="9"/>
        <v>212</v>
      </c>
      <c r="U214" t="str">
        <f t="shared" si="10"/>
        <v>H</v>
      </c>
      <c r="V214">
        <f>IF(U214="H",COUNTIF($U$3:$U$419,"H")-COUNTIF(U215:U$419,"H"),"")</f>
        <v>128</v>
      </c>
      <c r="W214" t="str">
        <f>IF(U214="P",COUNTIF($U$3:$U$419,"P")-COUNTIF(U215:U$419,"P"),"")</f>
        <v/>
      </c>
      <c r="X214" t="str">
        <f t="shared" si="11"/>
        <v>J.J. Hardy</v>
      </c>
    </row>
    <row r="215" spans="1:24">
      <c r="A215">
        <v>213</v>
      </c>
      <c r="B215" t="s">
        <v>415</v>
      </c>
      <c r="C215" t="s">
        <v>180</v>
      </c>
      <c r="D215" t="s">
        <v>126</v>
      </c>
      <c r="E215" t="s">
        <v>126</v>
      </c>
      <c r="F215">
        <v>4</v>
      </c>
      <c r="G215">
        <v>507</v>
      </c>
      <c r="H215">
        <v>72</v>
      </c>
      <c r="I215">
        <v>15</v>
      </c>
      <c r="J215">
        <v>84</v>
      </c>
      <c r="K215">
        <v>1</v>
      </c>
      <c r="L215">
        <v>0.29799999999999999</v>
      </c>
      <c r="T215">
        <f t="shared" si="9"/>
        <v>213</v>
      </c>
      <c r="U215" t="str">
        <f t="shared" si="10"/>
        <v>H</v>
      </c>
      <c r="V215">
        <f>IF(U215="H",COUNTIF($U$3:$U$419,"H")-COUNTIF(U216:U$419,"H"),"")</f>
        <v>129</v>
      </c>
      <c r="W215" t="str">
        <f>IF(U215="P",COUNTIF($U$3:$U$419,"P")-COUNTIF(U216:U$419,"P"),"")</f>
        <v/>
      </c>
      <c r="X215" t="str">
        <f t="shared" si="11"/>
        <v>Salvador Perez</v>
      </c>
    </row>
    <row r="216" spans="1:24">
      <c r="A216">
        <v>214</v>
      </c>
      <c r="B216" t="s">
        <v>416</v>
      </c>
      <c r="C216" t="s">
        <v>153</v>
      </c>
      <c r="D216" t="s">
        <v>18</v>
      </c>
      <c r="E216" t="s">
        <v>18</v>
      </c>
      <c r="F216">
        <v>4</v>
      </c>
      <c r="M216">
        <v>72</v>
      </c>
      <c r="N216">
        <v>4</v>
      </c>
      <c r="O216">
        <v>36</v>
      </c>
      <c r="P216">
        <v>3.62</v>
      </c>
      <c r="Q216">
        <v>1.22</v>
      </c>
      <c r="R216">
        <v>91</v>
      </c>
      <c r="T216">
        <f t="shared" si="9"/>
        <v>214</v>
      </c>
      <c r="U216" t="str">
        <f t="shared" si="10"/>
        <v>P</v>
      </c>
      <c r="V216" t="str">
        <f>IF(U216="H",COUNTIF($U$3:$U$419,"H")-COUNTIF(U217:U$419,"H"),"")</f>
        <v/>
      </c>
      <c r="W216">
        <f>IF(U216="P",COUNTIF($U$3:$U$419,"P")-COUNTIF(U217:U$419,"P"),"")</f>
        <v>85</v>
      </c>
      <c r="X216" t="str">
        <f t="shared" si="11"/>
        <v>Ernesto Frieri</v>
      </c>
    </row>
    <row r="217" spans="1:24">
      <c r="A217">
        <v>215</v>
      </c>
      <c r="B217" t="s">
        <v>417</v>
      </c>
      <c r="C217" t="s">
        <v>618</v>
      </c>
      <c r="D217" t="s">
        <v>139</v>
      </c>
      <c r="E217" t="s">
        <v>139</v>
      </c>
      <c r="F217">
        <v>4</v>
      </c>
      <c r="G217">
        <v>582</v>
      </c>
      <c r="H217">
        <v>64</v>
      </c>
      <c r="I217">
        <v>8</v>
      </c>
      <c r="J217">
        <v>69</v>
      </c>
      <c r="K217">
        <v>20</v>
      </c>
      <c r="L217">
        <v>0.26800000000000002</v>
      </c>
      <c r="T217">
        <f t="shared" si="9"/>
        <v>215</v>
      </c>
      <c r="U217" t="str">
        <f t="shared" si="10"/>
        <v>H</v>
      </c>
      <c r="V217">
        <f>IF(U217="H",COUNTIF($U$3:$U$419,"H")-COUNTIF(U218:U$419,"H"),"")</f>
        <v>130</v>
      </c>
      <c r="W217" t="str">
        <f>IF(U217="P",COUNTIF($U$3:$U$419,"P")-COUNTIF(U218:U$419,"P"),"")</f>
        <v/>
      </c>
      <c r="X217" t="str">
        <f t="shared" si="11"/>
        <v>Alexei Ramirez</v>
      </c>
    </row>
    <row r="218" spans="1:24">
      <c r="A218">
        <v>216</v>
      </c>
      <c r="B218" t="s">
        <v>418</v>
      </c>
      <c r="C218" t="s">
        <v>142</v>
      </c>
      <c r="D218" t="s">
        <v>126</v>
      </c>
      <c r="E218" t="s">
        <v>291</v>
      </c>
      <c r="F218">
        <v>4</v>
      </c>
      <c r="G218">
        <v>495</v>
      </c>
      <c r="H218">
        <v>52</v>
      </c>
      <c r="I218">
        <v>15</v>
      </c>
      <c r="J218">
        <v>72</v>
      </c>
      <c r="K218">
        <v>6</v>
      </c>
      <c r="L218">
        <v>0.28599999999999998</v>
      </c>
      <c r="T218">
        <f t="shared" si="9"/>
        <v>216</v>
      </c>
      <c r="U218" t="str">
        <f t="shared" si="10"/>
        <v>H</v>
      </c>
      <c r="V218">
        <f>IF(U218="H",COUNTIF($U$3:$U$419,"H")-COUNTIF(U219:U$419,"H"),"")</f>
        <v>131</v>
      </c>
      <c r="W218" t="str">
        <f>IF(U218="P",COUNTIF($U$3:$U$419,"P")-COUNTIF(U219:U$419,"P"),"")</f>
        <v/>
      </c>
      <c r="X218" t="str">
        <f t="shared" si="11"/>
        <v>Jonathan Lucroy</v>
      </c>
    </row>
    <row r="219" spans="1:24">
      <c r="A219">
        <v>217</v>
      </c>
      <c r="B219" t="s">
        <v>419</v>
      </c>
      <c r="C219" t="s">
        <v>153</v>
      </c>
      <c r="D219" t="s">
        <v>139</v>
      </c>
      <c r="E219" t="s">
        <v>139</v>
      </c>
      <c r="F219">
        <v>4</v>
      </c>
      <c r="G219">
        <v>549</v>
      </c>
      <c r="H219">
        <v>79</v>
      </c>
      <c r="I219">
        <v>6</v>
      </c>
      <c r="J219">
        <v>51</v>
      </c>
      <c r="K219">
        <v>15</v>
      </c>
      <c r="L219">
        <v>0.27800000000000002</v>
      </c>
      <c r="T219">
        <f t="shared" si="9"/>
        <v>217</v>
      </c>
      <c r="U219" t="str">
        <f t="shared" si="10"/>
        <v>H</v>
      </c>
      <c r="V219">
        <f>IF(U219="H",COUNTIF($U$3:$U$419,"H")-COUNTIF(U220:U$419,"H"),"")</f>
        <v>132</v>
      </c>
      <c r="W219" t="str">
        <f>IF(U219="P",COUNTIF($U$3:$U$419,"P")-COUNTIF(U220:U$419,"P"),"")</f>
        <v/>
      </c>
      <c r="X219" t="str">
        <f t="shared" si="11"/>
        <v>Erick Aybar</v>
      </c>
    </row>
    <row r="220" spans="1:24">
      <c r="A220">
        <v>218</v>
      </c>
      <c r="B220" t="s">
        <v>420</v>
      </c>
      <c r="C220" t="s">
        <v>181</v>
      </c>
      <c r="D220" t="s">
        <v>126</v>
      </c>
      <c r="E220" t="s">
        <v>126</v>
      </c>
      <c r="F220">
        <v>4</v>
      </c>
      <c r="G220">
        <v>511</v>
      </c>
      <c r="H220">
        <v>61</v>
      </c>
      <c r="I220">
        <v>16</v>
      </c>
      <c r="J220">
        <v>79</v>
      </c>
      <c r="K220">
        <v>3</v>
      </c>
      <c r="L220">
        <v>0.27400000000000002</v>
      </c>
      <c r="T220">
        <f t="shared" si="9"/>
        <v>218</v>
      </c>
      <c r="U220" t="str">
        <f t="shared" si="10"/>
        <v>H</v>
      </c>
      <c r="V220">
        <f>IF(U220="H",COUNTIF($U$3:$U$419,"H")-COUNTIF(U221:U$419,"H"),"")</f>
        <v>133</v>
      </c>
      <c r="W220" t="str">
        <f>IF(U220="P",COUNTIF($U$3:$U$419,"P")-COUNTIF(U221:U$419,"P"),"")</f>
        <v/>
      </c>
      <c r="X220" t="str">
        <f t="shared" si="11"/>
        <v>Jason Castro</v>
      </c>
    </row>
    <row r="221" spans="1:24">
      <c r="A221">
        <v>219</v>
      </c>
      <c r="B221" t="s">
        <v>421</v>
      </c>
      <c r="C221" t="s">
        <v>148</v>
      </c>
      <c r="D221" t="s">
        <v>126</v>
      </c>
      <c r="E221" t="s">
        <v>126</v>
      </c>
      <c r="F221">
        <v>4</v>
      </c>
      <c r="G221">
        <v>481</v>
      </c>
      <c r="H221">
        <v>52</v>
      </c>
      <c r="I221">
        <v>19</v>
      </c>
      <c r="J221">
        <v>67</v>
      </c>
      <c r="K221">
        <v>0</v>
      </c>
      <c r="L221">
        <v>0.26900000000000002</v>
      </c>
      <c r="T221">
        <f t="shared" si="9"/>
        <v>219</v>
      </c>
      <c r="U221" t="str">
        <f t="shared" si="10"/>
        <v>H</v>
      </c>
      <c r="V221">
        <f>IF(U221="H",COUNTIF($U$3:$U$419,"H")-COUNTIF(U222:U$419,"H"),"")</f>
        <v>134</v>
      </c>
      <c r="W221" t="str">
        <f>IF(U221="P",COUNTIF($U$3:$U$419,"P")-COUNTIF(U222:U$419,"P"),"")</f>
        <v/>
      </c>
      <c r="X221" t="str">
        <f t="shared" si="11"/>
        <v>Wilson Ramos</v>
      </c>
    </row>
    <row r="222" spans="1:24">
      <c r="A222">
        <v>220</v>
      </c>
      <c r="B222" t="s">
        <v>422</v>
      </c>
      <c r="C222" t="s">
        <v>142</v>
      </c>
      <c r="D222" t="s">
        <v>143</v>
      </c>
      <c r="E222" t="s">
        <v>143</v>
      </c>
      <c r="F222">
        <v>4</v>
      </c>
      <c r="G222">
        <v>521</v>
      </c>
      <c r="H222">
        <v>61</v>
      </c>
      <c r="I222">
        <v>24</v>
      </c>
      <c r="J222">
        <v>70</v>
      </c>
      <c r="K222">
        <v>7</v>
      </c>
      <c r="L222">
        <v>0.245</v>
      </c>
      <c r="T222">
        <f t="shared" si="9"/>
        <v>220</v>
      </c>
      <c r="U222" t="str">
        <f t="shared" si="10"/>
        <v>H</v>
      </c>
      <c r="V222">
        <f>IF(U222="H",COUNTIF($U$3:$U$419,"H")-COUNTIF(U223:U$419,"H"),"")</f>
        <v>135</v>
      </c>
      <c r="W222" t="str">
        <f>IF(U222="P",COUNTIF($U$3:$U$419,"P")-COUNTIF(U223:U$419,"P"),"")</f>
        <v/>
      </c>
      <c r="X222" t="str">
        <f t="shared" si="11"/>
        <v>Khris Davis</v>
      </c>
    </row>
    <row r="223" spans="1:24">
      <c r="A223">
        <v>221</v>
      </c>
      <c r="B223" t="s">
        <v>423</v>
      </c>
      <c r="C223" t="s">
        <v>182</v>
      </c>
      <c r="D223" t="s">
        <v>424</v>
      </c>
      <c r="E223" t="s">
        <v>424</v>
      </c>
      <c r="F223">
        <v>4</v>
      </c>
      <c r="G223">
        <v>477</v>
      </c>
      <c r="H223">
        <v>58</v>
      </c>
      <c r="I223">
        <v>22</v>
      </c>
      <c r="J223">
        <v>69</v>
      </c>
      <c r="K223">
        <v>1</v>
      </c>
      <c r="L223">
        <v>0.23899999999999999</v>
      </c>
      <c r="T223">
        <f t="shared" si="9"/>
        <v>221</v>
      </c>
      <c r="U223" t="str">
        <f t="shared" si="10"/>
        <v>H</v>
      </c>
      <c r="V223">
        <f>IF(U223="H",COUNTIF($U$3:$U$419,"H")-COUNTIF(U224:U$419,"H"),"")</f>
        <v>136</v>
      </c>
      <c r="W223" t="str">
        <f>IF(U223="P",COUNTIF($U$3:$U$419,"P")-COUNTIF(U224:U$419,"P"),"")</f>
        <v/>
      </c>
      <c r="X223" t="str">
        <f t="shared" si="11"/>
        <v>Evan Gattis</v>
      </c>
    </row>
    <row r="224" spans="1:24">
      <c r="A224">
        <v>222</v>
      </c>
      <c r="B224" t="s">
        <v>425</v>
      </c>
      <c r="C224" t="s">
        <v>183</v>
      </c>
      <c r="D224" t="s">
        <v>126</v>
      </c>
      <c r="E224" t="s">
        <v>291</v>
      </c>
      <c r="F224">
        <v>4</v>
      </c>
      <c r="G224">
        <v>541</v>
      </c>
      <c r="H224">
        <v>68</v>
      </c>
      <c r="I224">
        <v>9</v>
      </c>
      <c r="J224">
        <v>66</v>
      </c>
      <c r="K224">
        <v>1</v>
      </c>
      <c r="L224">
        <v>0.30399999999999999</v>
      </c>
      <c r="T224">
        <f t="shared" si="9"/>
        <v>222</v>
      </c>
      <c r="U224" t="str">
        <f t="shared" si="10"/>
        <v>H</v>
      </c>
      <c r="V224">
        <f>IF(U224="H",COUNTIF($U$3:$U$419,"H")-COUNTIF(U225:U$419,"H"),"")</f>
        <v>137</v>
      </c>
      <c r="W224" t="str">
        <f>IF(U224="P",COUNTIF($U$3:$U$419,"P")-COUNTIF(U225:U$419,"P"),"")</f>
        <v/>
      </c>
      <c r="X224" t="str">
        <f t="shared" si="11"/>
        <v>Joe Mauer</v>
      </c>
    </row>
    <row r="225" spans="1:24">
      <c r="A225">
        <v>223</v>
      </c>
      <c r="B225" t="s">
        <v>426</v>
      </c>
      <c r="C225" t="s">
        <v>185</v>
      </c>
      <c r="D225" t="s">
        <v>143</v>
      </c>
      <c r="E225" t="s">
        <v>143</v>
      </c>
      <c r="F225">
        <v>4</v>
      </c>
      <c r="G225">
        <v>567</v>
      </c>
      <c r="H225">
        <v>76</v>
      </c>
      <c r="I225">
        <v>11</v>
      </c>
      <c r="J225">
        <v>51</v>
      </c>
      <c r="K225">
        <v>22</v>
      </c>
      <c r="L225">
        <v>0.27800000000000002</v>
      </c>
      <c r="T225">
        <f t="shared" si="9"/>
        <v>223</v>
      </c>
      <c r="U225" t="str">
        <f t="shared" si="10"/>
        <v>H</v>
      </c>
      <c r="V225">
        <f>IF(U225="H",COUNTIF($U$3:$U$419,"H")-COUNTIF(U226:U$419,"H"),"")</f>
        <v>138</v>
      </c>
      <c r="W225" t="str">
        <f>IF(U225="P",COUNTIF($U$3:$U$419,"P")-COUNTIF(U226:U$419,"P"),"")</f>
        <v/>
      </c>
      <c r="X225" t="str">
        <f t="shared" si="11"/>
        <v>Christian Yelich</v>
      </c>
    </row>
    <row r="226" spans="1:24">
      <c r="A226">
        <v>224</v>
      </c>
      <c r="B226" t="s">
        <v>427</v>
      </c>
      <c r="C226" t="s">
        <v>618</v>
      </c>
      <c r="D226" t="s">
        <v>143</v>
      </c>
      <c r="E226" t="s">
        <v>143</v>
      </c>
      <c r="F226">
        <v>4</v>
      </c>
      <c r="G226">
        <v>559</v>
      </c>
      <c r="H226">
        <v>78</v>
      </c>
      <c r="I226">
        <v>8</v>
      </c>
      <c r="J226">
        <v>59</v>
      </c>
      <c r="K226">
        <v>21</v>
      </c>
      <c r="L226">
        <v>0.26800000000000002</v>
      </c>
      <c r="T226">
        <f t="shared" si="9"/>
        <v>224</v>
      </c>
      <c r="U226" t="str">
        <f t="shared" si="10"/>
        <v>H</v>
      </c>
      <c r="V226">
        <f>IF(U226="H",COUNTIF($U$3:$U$419,"H")-COUNTIF(U227:U$419,"H"),"")</f>
        <v>139</v>
      </c>
      <c r="W226" t="str">
        <f>IF(U226="P",COUNTIF($U$3:$U$419,"P")-COUNTIF(U227:U$419,"P"),"")</f>
        <v/>
      </c>
      <c r="X226" t="str">
        <f t="shared" si="11"/>
        <v>Adam Eaton</v>
      </c>
    </row>
    <row r="227" spans="1:24">
      <c r="A227">
        <v>225</v>
      </c>
      <c r="B227" t="s">
        <v>428</v>
      </c>
      <c r="C227" t="s">
        <v>180</v>
      </c>
      <c r="D227" t="s">
        <v>143</v>
      </c>
      <c r="E227" t="s">
        <v>143</v>
      </c>
      <c r="F227">
        <v>4</v>
      </c>
      <c r="G227">
        <v>512</v>
      </c>
      <c r="H227">
        <v>60</v>
      </c>
      <c r="I227">
        <v>12</v>
      </c>
      <c r="J227">
        <v>64</v>
      </c>
      <c r="K227">
        <v>19</v>
      </c>
      <c r="L227">
        <v>0.26900000000000002</v>
      </c>
      <c r="T227">
        <f t="shared" si="9"/>
        <v>225</v>
      </c>
      <c r="U227" t="str">
        <f t="shared" si="10"/>
        <v>H</v>
      </c>
      <c r="V227">
        <f>IF(U227="H",COUNTIF($U$3:$U$419,"H")-COUNTIF(U228:U$419,"H"),"")</f>
        <v>140</v>
      </c>
      <c r="W227" t="str">
        <f>IF(U227="P",COUNTIF($U$3:$U$419,"P")-COUNTIF(U228:U$419,"P"),"")</f>
        <v/>
      </c>
      <c r="X227" t="str">
        <f t="shared" si="11"/>
        <v>Lorenzo Cain</v>
      </c>
    </row>
    <row r="228" spans="1:24">
      <c r="A228">
        <v>226</v>
      </c>
      <c r="B228" t="s">
        <v>429</v>
      </c>
      <c r="C228" t="s">
        <v>186</v>
      </c>
      <c r="D228" t="s">
        <v>143</v>
      </c>
      <c r="E228" t="s">
        <v>143</v>
      </c>
      <c r="F228">
        <v>3</v>
      </c>
      <c r="G228">
        <v>491</v>
      </c>
      <c r="H228">
        <v>59</v>
      </c>
      <c r="I228">
        <v>18</v>
      </c>
      <c r="J228">
        <v>73</v>
      </c>
      <c r="K228">
        <v>3</v>
      </c>
      <c r="L228">
        <v>0.27200000000000002</v>
      </c>
      <c r="T228">
        <f t="shared" si="9"/>
        <v>226</v>
      </c>
      <c r="U228" t="str">
        <f t="shared" si="10"/>
        <v>H</v>
      </c>
      <c r="V228">
        <f>IF(U228="H",COUNTIF($U$3:$U$419,"H")-COUNTIF(U229:U$419,"H"),"")</f>
        <v>141</v>
      </c>
      <c r="W228" t="str">
        <f>IF(U228="P",COUNTIF($U$3:$U$419,"P")-COUNTIF(U229:U$419,"P"),"")</f>
        <v/>
      </c>
      <c r="X228" t="str">
        <f t="shared" si="11"/>
        <v>Marlon Byrd</v>
      </c>
    </row>
    <row r="229" spans="1:24">
      <c r="A229">
        <v>227</v>
      </c>
      <c r="B229" t="s">
        <v>430</v>
      </c>
      <c r="C229" t="s">
        <v>178</v>
      </c>
      <c r="D229" t="s">
        <v>257</v>
      </c>
      <c r="E229" t="s">
        <v>257</v>
      </c>
      <c r="F229">
        <v>3</v>
      </c>
      <c r="G229">
        <v>547</v>
      </c>
      <c r="H229">
        <v>73</v>
      </c>
      <c r="I229">
        <v>21</v>
      </c>
      <c r="J229">
        <v>79</v>
      </c>
      <c r="K229">
        <v>2</v>
      </c>
      <c r="L229">
        <v>0.252</v>
      </c>
      <c r="T229">
        <f t="shared" si="9"/>
        <v>227</v>
      </c>
      <c r="U229" t="str">
        <f t="shared" si="10"/>
        <v>H</v>
      </c>
      <c r="V229">
        <f>IF(U229="H",COUNTIF($U$3:$U$419,"H")-COUNTIF(U230:U$419,"H"),"")</f>
        <v>142</v>
      </c>
      <c r="W229" t="str">
        <f>IF(U229="P",COUNTIF($U$3:$U$419,"P")-COUNTIF(U230:U$419,"P"),"")</f>
        <v/>
      </c>
      <c r="X229" t="str">
        <f t="shared" si="11"/>
        <v>Nick Swisher</v>
      </c>
    </row>
    <row r="230" spans="1:24">
      <c r="A230">
        <v>228</v>
      </c>
      <c r="B230" t="s">
        <v>431</v>
      </c>
      <c r="C230" t="s">
        <v>16</v>
      </c>
      <c r="D230" t="s">
        <v>141</v>
      </c>
      <c r="E230" t="s">
        <v>141</v>
      </c>
      <c r="F230">
        <v>3</v>
      </c>
      <c r="G230">
        <v>479</v>
      </c>
      <c r="H230">
        <v>59</v>
      </c>
      <c r="I230">
        <v>24</v>
      </c>
      <c r="J230">
        <v>68</v>
      </c>
      <c r="K230">
        <v>1</v>
      </c>
      <c r="L230">
        <v>0.25900000000000001</v>
      </c>
      <c r="T230">
        <f t="shared" si="9"/>
        <v>228</v>
      </c>
      <c r="U230" t="str">
        <f t="shared" si="10"/>
        <v>H</v>
      </c>
      <c r="V230">
        <f>IF(U230="H",COUNTIF($U$3:$U$419,"H")-COUNTIF(U231:U$419,"H"),"")</f>
        <v>143</v>
      </c>
      <c r="W230" t="str">
        <f>IF(U230="P",COUNTIF($U$3:$U$419,"P")-COUNTIF(U231:U$419,"P"),"")</f>
        <v/>
      </c>
      <c r="X230" t="str">
        <f t="shared" si="11"/>
        <v>Adam Lind</v>
      </c>
    </row>
    <row r="231" spans="1:24">
      <c r="A231">
        <v>229</v>
      </c>
      <c r="B231" t="s">
        <v>432</v>
      </c>
      <c r="C231" t="s">
        <v>148</v>
      </c>
      <c r="D231" t="s">
        <v>141</v>
      </c>
      <c r="E231" t="s">
        <v>141</v>
      </c>
      <c r="F231">
        <v>3</v>
      </c>
      <c r="G231">
        <v>525</v>
      </c>
      <c r="H231">
        <v>72</v>
      </c>
      <c r="I231">
        <v>22</v>
      </c>
      <c r="J231">
        <v>79</v>
      </c>
      <c r="K231">
        <v>1</v>
      </c>
      <c r="L231">
        <v>0.254</v>
      </c>
      <c r="T231">
        <f t="shared" si="9"/>
        <v>229</v>
      </c>
      <c r="U231" t="str">
        <f t="shared" si="10"/>
        <v>H</v>
      </c>
      <c r="V231">
        <f>IF(U231="H",COUNTIF($U$3:$U$419,"H")-COUNTIF(U232:U$419,"H"),"")</f>
        <v>144</v>
      </c>
      <c r="W231" t="str">
        <f>IF(U231="P",COUNTIF($U$3:$U$419,"P")-COUNTIF(U232:U$419,"P"),"")</f>
        <v/>
      </c>
      <c r="X231" t="str">
        <f t="shared" si="11"/>
        <v>Adam LaRoche</v>
      </c>
    </row>
    <row r="232" spans="1:24">
      <c r="A232">
        <v>230</v>
      </c>
      <c r="B232" t="s">
        <v>433</v>
      </c>
      <c r="C232" t="s">
        <v>620</v>
      </c>
      <c r="D232" t="s">
        <v>18</v>
      </c>
      <c r="E232" t="s">
        <v>18</v>
      </c>
      <c r="F232">
        <v>3</v>
      </c>
      <c r="M232">
        <v>71</v>
      </c>
      <c r="N232">
        <v>3</v>
      </c>
      <c r="O232">
        <v>36</v>
      </c>
      <c r="P232">
        <v>3.77</v>
      </c>
      <c r="Q232">
        <v>1.31</v>
      </c>
      <c r="R232">
        <v>77</v>
      </c>
      <c r="T232">
        <f t="shared" si="9"/>
        <v>230</v>
      </c>
      <c r="U232" t="str">
        <f t="shared" si="10"/>
        <v>P</v>
      </c>
      <c r="V232" t="str">
        <f>IF(U232="H",COUNTIF($U$3:$U$419,"H")-COUNTIF(U233:U$419,"H"),"")</f>
        <v/>
      </c>
      <c r="W232">
        <f>IF(U232="P",COUNTIF($U$3:$U$419,"P")-COUNTIF(U233:U$419,"P"),"")</f>
        <v>86</v>
      </c>
      <c r="X232" t="str">
        <f t="shared" si="11"/>
        <v>Fernando Rodney</v>
      </c>
    </row>
    <row r="233" spans="1:24">
      <c r="A233">
        <v>231</v>
      </c>
      <c r="B233" t="s">
        <v>434</v>
      </c>
      <c r="C233" t="s">
        <v>181</v>
      </c>
      <c r="D233" t="s">
        <v>145</v>
      </c>
      <c r="E233" t="s">
        <v>145</v>
      </c>
      <c r="F233">
        <v>3</v>
      </c>
      <c r="G233">
        <v>510</v>
      </c>
      <c r="H233">
        <v>51</v>
      </c>
      <c r="I233">
        <v>19</v>
      </c>
      <c r="J233">
        <v>67</v>
      </c>
      <c r="K233">
        <v>0</v>
      </c>
      <c r="L233">
        <v>0.24199999999999999</v>
      </c>
      <c r="T233">
        <f t="shared" si="9"/>
        <v>231</v>
      </c>
      <c r="U233" t="str">
        <f t="shared" si="10"/>
        <v>H</v>
      </c>
      <c r="V233">
        <f>IF(U233="H",COUNTIF($U$3:$U$419,"H")-COUNTIF(U234:U$419,"H"),"")</f>
        <v>145</v>
      </c>
      <c r="W233" t="str">
        <f>IF(U233="P",COUNTIF($U$3:$U$419,"P")-COUNTIF(U234:U$419,"P"),"")</f>
        <v/>
      </c>
      <c r="X233" t="str">
        <f t="shared" si="11"/>
        <v>Matt Dominguez</v>
      </c>
    </row>
    <row r="234" spans="1:24">
      <c r="A234">
        <v>232</v>
      </c>
      <c r="B234" t="s">
        <v>435</v>
      </c>
      <c r="C234" t="s">
        <v>178</v>
      </c>
      <c r="D234" t="s">
        <v>18</v>
      </c>
      <c r="E234" t="s">
        <v>18</v>
      </c>
      <c r="F234">
        <v>3</v>
      </c>
      <c r="M234">
        <v>59</v>
      </c>
      <c r="N234">
        <v>5</v>
      </c>
      <c r="O234">
        <v>30</v>
      </c>
      <c r="P234">
        <v>3.78</v>
      </c>
      <c r="Q234">
        <v>1.28</v>
      </c>
      <c r="R234">
        <v>61</v>
      </c>
      <c r="T234">
        <f t="shared" si="9"/>
        <v>232</v>
      </c>
      <c r="U234" t="str">
        <f t="shared" si="10"/>
        <v>P</v>
      </c>
      <c r="V234" t="str">
        <f>IF(U234="H",COUNTIF($U$3:$U$419,"H")-COUNTIF(U235:U$419,"H"),"")</f>
        <v/>
      </c>
      <c r="W234">
        <f>IF(U234="P",COUNTIF($U$3:$U$419,"P")-COUNTIF(U235:U$419,"P"),"")</f>
        <v>87</v>
      </c>
      <c r="X234" t="str">
        <f t="shared" si="11"/>
        <v>John Axford</v>
      </c>
    </row>
    <row r="235" spans="1:24">
      <c r="A235">
        <v>233</v>
      </c>
      <c r="B235" t="s">
        <v>436</v>
      </c>
      <c r="C235" t="s">
        <v>183</v>
      </c>
      <c r="D235" t="s">
        <v>143</v>
      </c>
      <c r="E235" t="s">
        <v>143</v>
      </c>
      <c r="F235">
        <v>3</v>
      </c>
      <c r="G235">
        <v>492</v>
      </c>
      <c r="H235">
        <v>62</v>
      </c>
      <c r="I235">
        <v>20</v>
      </c>
      <c r="J235">
        <v>70</v>
      </c>
      <c r="K235">
        <v>2</v>
      </c>
      <c r="L235">
        <v>0.24099999999999999</v>
      </c>
      <c r="T235">
        <f t="shared" si="9"/>
        <v>233</v>
      </c>
      <c r="U235" t="str">
        <f t="shared" si="10"/>
        <v>H</v>
      </c>
      <c r="V235">
        <f>IF(U235="H",COUNTIF($U$3:$U$419,"H")-COUNTIF(U236:U$419,"H"),"")</f>
        <v>146</v>
      </c>
      <c r="W235" t="str">
        <f>IF(U235="P",COUNTIF($U$3:$U$419,"P")-COUNTIF(U236:U$419,"P"),"")</f>
        <v/>
      </c>
      <c r="X235" t="str">
        <f t="shared" si="11"/>
        <v>Josh Willingham</v>
      </c>
    </row>
    <row r="236" spans="1:24">
      <c r="A236">
        <v>234</v>
      </c>
      <c r="B236" t="s">
        <v>437</v>
      </c>
      <c r="C236" t="s">
        <v>3</v>
      </c>
      <c r="D236" t="s">
        <v>18</v>
      </c>
      <c r="E236" t="s">
        <v>18</v>
      </c>
      <c r="F236">
        <v>3</v>
      </c>
      <c r="M236">
        <v>68</v>
      </c>
      <c r="N236">
        <v>2</v>
      </c>
      <c r="O236">
        <v>35</v>
      </c>
      <c r="P236">
        <v>3.54</v>
      </c>
      <c r="Q236">
        <v>1.25</v>
      </c>
      <c r="R236">
        <v>70</v>
      </c>
      <c r="T236">
        <f t="shared" si="9"/>
        <v>234</v>
      </c>
      <c r="U236" t="str">
        <f t="shared" si="10"/>
        <v>P</v>
      </c>
      <c r="V236" t="str">
        <f>IF(U236="H",COUNTIF($U$3:$U$419,"H")-COUNTIF(U237:U$419,"H"),"")</f>
        <v/>
      </c>
      <c r="W236">
        <f>IF(U236="P",COUNTIF($U$3:$U$419,"P")-COUNTIF(U237:U$419,"P"),"")</f>
        <v>88</v>
      </c>
      <c r="X236" t="str">
        <f t="shared" si="11"/>
        <v>Grant Balfour</v>
      </c>
    </row>
    <row r="237" spans="1:24">
      <c r="A237">
        <v>235</v>
      </c>
      <c r="B237" t="s">
        <v>438</v>
      </c>
      <c r="C237" t="s">
        <v>616</v>
      </c>
      <c r="D237" t="s">
        <v>18</v>
      </c>
      <c r="E237" t="s">
        <v>18</v>
      </c>
      <c r="F237">
        <v>3</v>
      </c>
      <c r="M237">
        <v>48</v>
      </c>
      <c r="N237">
        <v>4</v>
      </c>
      <c r="O237">
        <v>27</v>
      </c>
      <c r="P237">
        <v>3.01</v>
      </c>
      <c r="Q237">
        <v>1.18</v>
      </c>
      <c r="R237">
        <v>46</v>
      </c>
      <c r="T237">
        <f t="shared" si="9"/>
        <v>235</v>
      </c>
      <c r="U237" t="str">
        <f t="shared" si="10"/>
        <v>P</v>
      </c>
      <c r="V237" t="str">
        <f>IF(U237="H",COUNTIF($U$3:$U$419,"H")-COUNTIF(U238:U$419,"H"),"")</f>
        <v/>
      </c>
      <c r="W237">
        <f>IF(U237="P",COUNTIF($U$3:$U$419,"P")-COUNTIF(U238:U$419,"P"),"")</f>
        <v>89</v>
      </c>
      <c r="X237" t="str">
        <f t="shared" si="11"/>
        <v>Bobby Parnell</v>
      </c>
    </row>
    <row r="238" spans="1:24">
      <c r="A238">
        <v>236</v>
      </c>
      <c r="B238" t="s">
        <v>439</v>
      </c>
      <c r="C238" t="s">
        <v>178</v>
      </c>
      <c r="D238" t="s">
        <v>143</v>
      </c>
      <c r="E238" t="s">
        <v>143</v>
      </c>
      <c r="F238">
        <v>3</v>
      </c>
      <c r="G238">
        <v>570</v>
      </c>
      <c r="H238">
        <v>89</v>
      </c>
      <c r="I238">
        <v>5</v>
      </c>
      <c r="J238">
        <v>53</v>
      </c>
      <c r="K238">
        <v>30</v>
      </c>
      <c r="L238">
        <v>0.26900000000000002</v>
      </c>
      <c r="T238">
        <f t="shared" si="9"/>
        <v>236</v>
      </c>
      <c r="U238" t="str">
        <f t="shared" si="10"/>
        <v>H</v>
      </c>
      <c r="V238">
        <f>IF(U238="H",COUNTIF($U$3:$U$419,"H")-COUNTIF(U239:U$419,"H"),"")</f>
        <v>147</v>
      </c>
      <c r="W238" t="str">
        <f>IF(U238="P",COUNTIF($U$3:$U$419,"P")-COUNTIF(U239:U$419,"P"),"")</f>
        <v/>
      </c>
      <c r="X238" t="str">
        <f t="shared" si="11"/>
        <v>Michael Bourn</v>
      </c>
    </row>
    <row r="239" spans="1:24">
      <c r="A239">
        <v>237</v>
      </c>
      <c r="B239" t="s">
        <v>440</v>
      </c>
      <c r="C239" t="s">
        <v>142</v>
      </c>
      <c r="D239" t="s">
        <v>18</v>
      </c>
      <c r="E239" t="s">
        <v>18</v>
      </c>
      <c r="F239">
        <v>3</v>
      </c>
      <c r="M239">
        <v>63</v>
      </c>
      <c r="N239">
        <v>3</v>
      </c>
      <c r="O239">
        <v>29</v>
      </c>
      <c r="P239">
        <v>3.51</v>
      </c>
      <c r="Q239">
        <v>1.27</v>
      </c>
      <c r="R239">
        <v>66</v>
      </c>
      <c r="T239">
        <f t="shared" si="9"/>
        <v>237</v>
      </c>
      <c r="U239" t="str">
        <f t="shared" si="10"/>
        <v>P</v>
      </c>
      <c r="V239" t="str">
        <f>IF(U239="H",COUNTIF($U$3:$U$419,"H")-COUNTIF(U240:U$419,"H"),"")</f>
        <v/>
      </c>
      <c r="W239">
        <f>IF(U239="P",COUNTIF($U$3:$U$419,"P")-COUNTIF(U240:U$419,"P"),"")</f>
        <v>90</v>
      </c>
      <c r="X239" t="str">
        <f t="shared" si="11"/>
        <v>Jim Henderson</v>
      </c>
    </row>
    <row r="240" spans="1:24">
      <c r="A240">
        <v>238</v>
      </c>
      <c r="B240" t="s">
        <v>441</v>
      </c>
      <c r="C240" t="s">
        <v>619</v>
      </c>
      <c r="D240" t="s">
        <v>18</v>
      </c>
      <c r="E240" t="s">
        <v>18</v>
      </c>
      <c r="F240">
        <v>3</v>
      </c>
      <c r="M240">
        <v>61</v>
      </c>
      <c r="N240">
        <v>2</v>
      </c>
      <c r="O240">
        <v>27</v>
      </c>
      <c r="P240">
        <v>3.93</v>
      </c>
      <c r="Q240">
        <v>1.29</v>
      </c>
      <c r="R240">
        <v>62</v>
      </c>
      <c r="T240">
        <f t="shared" si="9"/>
        <v>238</v>
      </c>
      <c r="U240" t="str">
        <f t="shared" si="10"/>
        <v>P</v>
      </c>
      <c r="V240" t="str">
        <f>IF(U240="H",COUNTIF($U$3:$U$419,"H")-COUNTIF(U241:U$419,"H"),"")</f>
        <v/>
      </c>
      <c r="W240">
        <f>IF(U240="P",COUNTIF($U$3:$U$419,"P")-COUNTIF(U241:U$419,"P"),"")</f>
        <v>91</v>
      </c>
      <c r="X240" t="str">
        <f t="shared" si="11"/>
        <v>Jose Veras</v>
      </c>
    </row>
    <row r="241" spans="1:24">
      <c r="A241">
        <v>239</v>
      </c>
      <c r="B241" t="s">
        <v>442</v>
      </c>
      <c r="C241" t="s">
        <v>151</v>
      </c>
      <c r="D241" t="s">
        <v>18</v>
      </c>
      <c r="E241" t="s">
        <v>18</v>
      </c>
      <c r="F241">
        <v>3</v>
      </c>
      <c r="M241">
        <v>55</v>
      </c>
      <c r="N241">
        <v>5</v>
      </c>
      <c r="O241">
        <v>22</v>
      </c>
      <c r="P241">
        <v>3.35</v>
      </c>
      <c r="Q241">
        <v>1.27</v>
      </c>
      <c r="R241">
        <v>48</v>
      </c>
      <c r="T241">
        <f t="shared" si="9"/>
        <v>239</v>
      </c>
      <c r="U241" t="str">
        <f t="shared" si="10"/>
        <v>P</v>
      </c>
      <c r="V241" t="str">
        <f>IF(U241="H",COUNTIF($U$3:$U$419,"H")-COUNTIF(U242:U$419,"H"),"")</f>
        <v/>
      </c>
      <c r="W241">
        <f>IF(U241="P",COUNTIF($U$3:$U$419,"P")-COUNTIF(U242:U$419,"P"),"")</f>
        <v>92</v>
      </c>
      <c r="X241" t="str">
        <f t="shared" si="11"/>
        <v>Neftali Feliz</v>
      </c>
    </row>
    <row r="242" spans="1:24">
      <c r="A242">
        <v>240</v>
      </c>
      <c r="B242" t="s">
        <v>443</v>
      </c>
      <c r="C242" t="s">
        <v>150</v>
      </c>
      <c r="D242" t="s">
        <v>18</v>
      </c>
      <c r="E242" t="s">
        <v>18</v>
      </c>
      <c r="F242">
        <v>3</v>
      </c>
      <c r="M242">
        <v>64</v>
      </c>
      <c r="N242">
        <v>3</v>
      </c>
      <c r="O242">
        <v>25</v>
      </c>
      <c r="P242">
        <v>4.1399999999999997</v>
      </c>
      <c r="Q242">
        <v>1.31</v>
      </c>
      <c r="R242">
        <v>51</v>
      </c>
      <c r="T242">
        <f t="shared" si="9"/>
        <v>240</v>
      </c>
      <c r="U242" t="str">
        <f t="shared" si="10"/>
        <v>P</v>
      </c>
      <c r="V242" t="str">
        <f>IF(U242="H",COUNTIF($U$3:$U$419,"H")-COUNTIF(U243:U$419,"H"),"")</f>
        <v/>
      </c>
      <c r="W242">
        <f>IF(U242="P",COUNTIF($U$3:$U$419,"P")-COUNTIF(U243:U$419,"P"),"")</f>
        <v>93</v>
      </c>
      <c r="X242" t="str">
        <f t="shared" si="11"/>
        <v>LaTroy Hawkins</v>
      </c>
    </row>
    <row r="243" spans="1:24">
      <c r="A243">
        <v>241</v>
      </c>
      <c r="B243" t="s">
        <v>444</v>
      </c>
      <c r="C243" t="s">
        <v>615</v>
      </c>
      <c r="D243" t="s">
        <v>147</v>
      </c>
      <c r="E243" t="s">
        <v>147</v>
      </c>
      <c r="F243">
        <v>2</v>
      </c>
      <c r="G243">
        <v>526</v>
      </c>
      <c r="H243">
        <v>63</v>
      </c>
      <c r="I243">
        <v>12</v>
      </c>
      <c r="J243">
        <v>68</v>
      </c>
      <c r="K243">
        <v>2</v>
      </c>
      <c r="L243">
        <v>0.24</v>
      </c>
      <c r="T243">
        <f t="shared" si="9"/>
        <v>241</v>
      </c>
      <c r="U243" t="str">
        <f t="shared" si="10"/>
        <v>H</v>
      </c>
      <c r="V243">
        <f>IF(U243="H",COUNTIF($U$3:$U$419,"H")-COUNTIF(U244:U$419,"H"),"")</f>
        <v>148</v>
      </c>
      <c r="W243" t="str">
        <f>IF(U243="P",COUNTIF($U$3:$U$419,"P")-COUNTIF(U244:U$419,"P"),"")</f>
        <v/>
      </c>
      <c r="X243" t="str">
        <f t="shared" si="11"/>
        <v>Alexander Guerrero</v>
      </c>
    </row>
    <row r="244" spans="1:24">
      <c r="A244">
        <v>242</v>
      </c>
      <c r="B244" t="s">
        <v>445</v>
      </c>
      <c r="C244" t="s">
        <v>151</v>
      </c>
      <c r="D244" t="s">
        <v>18</v>
      </c>
      <c r="E244" t="s">
        <v>18</v>
      </c>
      <c r="F244">
        <v>2</v>
      </c>
      <c r="M244">
        <v>71</v>
      </c>
      <c r="N244">
        <v>5</v>
      </c>
      <c r="O244">
        <v>7</v>
      </c>
      <c r="P244">
        <v>2.87</v>
      </c>
      <c r="Q244">
        <v>1.1100000000000001</v>
      </c>
      <c r="R244">
        <v>64</v>
      </c>
      <c r="T244">
        <f t="shared" si="9"/>
        <v>242</v>
      </c>
      <c r="U244" t="str">
        <f t="shared" si="10"/>
        <v>P</v>
      </c>
      <c r="V244" t="str">
        <f>IF(U244="H",COUNTIF($U$3:$U$419,"H")-COUNTIF(U245:U$419,"H"),"")</f>
        <v/>
      </c>
      <c r="W244">
        <f>IF(U244="P",COUNTIF($U$3:$U$419,"P")-COUNTIF(U245:U$419,"P"),"")</f>
        <v>94</v>
      </c>
      <c r="X244" t="str">
        <f t="shared" si="11"/>
        <v>Tanner Scheppers</v>
      </c>
    </row>
    <row r="245" spans="1:24">
      <c r="A245">
        <v>243</v>
      </c>
      <c r="B245" t="s">
        <v>446</v>
      </c>
      <c r="C245" t="s">
        <v>617</v>
      </c>
      <c r="D245" t="s">
        <v>447</v>
      </c>
      <c r="E245" t="s">
        <v>409</v>
      </c>
      <c r="F245">
        <v>2</v>
      </c>
      <c r="G245">
        <v>446</v>
      </c>
      <c r="H245">
        <v>50</v>
      </c>
      <c r="I245">
        <v>17</v>
      </c>
      <c r="J245">
        <v>60</v>
      </c>
      <c r="K245">
        <v>10</v>
      </c>
      <c r="L245">
        <v>0.22500000000000001</v>
      </c>
      <c r="T245">
        <f t="shared" si="9"/>
        <v>243</v>
      </c>
      <c r="U245" t="str">
        <f t="shared" si="10"/>
        <v>H</v>
      </c>
      <c r="V245">
        <f>IF(U245="H",COUNTIF($U$3:$U$419,"H")-COUNTIF(U246:U$419,"H"),"")</f>
        <v>149</v>
      </c>
      <c r="W245" t="str">
        <f>IF(U245="P",COUNTIF($U$3:$U$419,"P")-COUNTIF(U246:U$419,"P"),"")</f>
        <v/>
      </c>
      <c r="X245" t="str">
        <f t="shared" si="11"/>
        <v>Kelly Johnson</v>
      </c>
    </row>
    <row r="246" spans="1:24">
      <c r="A246">
        <v>244</v>
      </c>
      <c r="B246" t="s">
        <v>448</v>
      </c>
      <c r="C246" t="s">
        <v>618</v>
      </c>
      <c r="D246" t="s">
        <v>18</v>
      </c>
      <c r="E246" t="s">
        <v>18</v>
      </c>
      <c r="F246">
        <v>2</v>
      </c>
      <c r="M246">
        <v>74</v>
      </c>
      <c r="N246">
        <v>3</v>
      </c>
      <c r="O246">
        <v>17</v>
      </c>
      <c r="P246">
        <v>4.29</v>
      </c>
      <c r="Q246">
        <v>1.32</v>
      </c>
      <c r="R246">
        <v>82</v>
      </c>
      <c r="T246">
        <f t="shared" si="9"/>
        <v>244</v>
      </c>
      <c r="U246" t="str">
        <f t="shared" si="10"/>
        <v>P</v>
      </c>
      <c r="V246" t="str">
        <f>IF(U246="H",COUNTIF($U$3:$U$419,"H")-COUNTIF(U247:U$419,"H"),"")</f>
        <v/>
      </c>
      <c r="W246">
        <f>IF(U246="P",COUNTIF($U$3:$U$419,"P")-COUNTIF(U247:U$419,"P"),"")</f>
        <v>95</v>
      </c>
      <c r="X246" t="str">
        <f t="shared" si="11"/>
        <v>Nate Jones</v>
      </c>
    </row>
    <row r="247" spans="1:24">
      <c r="A247">
        <v>245</v>
      </c>
      <c r="B247" t="s">
        <v>449</v>
      </c>
      <c r="C247" t="s">
        <v>144</v>
      </c>
      <c r="D247" t="s">
        <v>143</v>
      </c>
      <c r="E247" t="s">
        <v>143</v>
      </c>
      <c r="F247">
        <v>2</v>
      </c>
      <c r="G247">
        <v>366</v>
      </c>
      <c r="H247">
        <v>59</v>
      </c>
      <c r="I247">
        <v>4</v>
      </c>
      <c r="J247">
        <v>28</v>
      </c>
      <c r="K247">
        <v>39</v>
      </c>
      <c r="L247">
        <v>0.26600000000000001</v>
      </c>
      <c r="T247">
        <f t="shared" si="9"/>
        <v>245</v>
      </c>
      <c r="U247" t="str">
        <f t="shared" si="10"/>
        <v>H</v>
      </c>
      <c r="V247">
        <f>IF(U247="H",COUNTIF($U$3:$U$419,"H")-COUNTIF(U248:U$419,"H"),"")</f>
        <v>150</v>
      </c>
      <c r="W247" t="str">
        <f>IF(U247="P",COUNTIF($U$3:$U$419,"P")-COUNTIF(U248:U$419,"P"),"")</f>
        <v/>
      </c>
      <c r="X247" t="str">
        <f t="shared" si="11"/>
        <v>Rajai Davis</v>
      </c>
    </row>
    <row r="248" spans="1:24">
      <c r="A248">
        <v>246</v>
      </c>
      <c r="B248" t="s">
        <v>450</v>
      </c>
      <c r="C248" t="s">
        <v>142</v>
      </c>
      <c r="D248" t="s">
        <v>147</v>
      </c>
      <c r="E248" t="s">
        <v>147</v>
      </c>
      <c r="F248">
        <v>2</v>
      </c>
      <c r="G248">
        <v>523</v>
      </c>
      <c r="H248">
        <v>60</v>
      </c>
      <c r="I248">
        <v>12</v>
      </c>
      <c r="J248">
        <v>64</v>
      </c>
      <c r="K248">
        <v>10</v>
      </c>
      <c r="L248">
        <v>0.28100000000000003</v>
      </c>
      <c r="T248">
        <f t="shared" si="9"/>
        <v>246</v>
      </c>
      <c r="U248" t="str">
        <f t="shared" si="10"/>
        <v>H</v>
      </c>
      <c r="V248">
        <f>IF(U248="H",COUNTIF($U$3:$U$419,"H")-COUNTIF(U249:U$419,"H"),"")</f>
        <v>151</v>
      </c>
      <c r="W248" t="str">
        <f>IF(U248="P",COUNTIF($U$3:$U$419,"P")-COUNTIF(U249:U$419,"P"),"")</f>
        <v/>
      </c>
      <c r="X248" t="str">
        <f t="shared" si="11"/>
        <v>Scooter Gennett</v>
      </c>
    </row>
    <row r="249" spans="1:24">
      <c r="A249">
        <v>247</v>
      </c>
      <c r="B249" t="s">
        <v>451</v>
      </c>
      <c r="C249" t="s">
        <v>616</v>
      </c>
      <c r="D249" t="s">
        <v>140</v>
      </c>
      <c r="E249" t="s">
        <v>140</v>
      </c>
      <c r="F249">
        <v>2</v>
      </c>
      <c r="M249">
        <v>195</v>
      </c>
      <c r="N249">
        <v>10</v>
      </c>
      <c r="O249">
        <v>0</v>
      </c>
      <c r="P249">
        <v>3.91</v>
      </c>
      <c r="Q249">
        <v>1.3</v>
      </c>
      <c r="R249">
        <v>135</v>
      </c>
      <c r="T249">
        <f t="shared" si="9"/>
        <v>247</v>
      </c>
      <c r="U249" t="str">
        <f t="shared" si="10"/>
        <v>P</v>
      </c>
      <c r="V249" t="str">
        <f>IF(U249="H",COUNTIF($U$3:$U$419,"H")-COUNTIF(U250:U$419,"H"),"")</f>
        <v/>
      </c>
      <c r="W249">
        <f>IF(U249="P",COUNTIF($U$3:$U$419,"P")-COUNTIF(U250:U$419,"P"),"")</f>
        <v>96</v>
      </c>
      <c r="X249" t="str">
        <f t="shared" si="11"/>
        <v>Dillon Gee</v>
      </c>
    </row>
    <row r="250" spans="1:24">
      <c r="A250">
        <v>248</v>
      </c>
      <c r="B250" t="s">
        <v>452</v>
      </c>
      <c r="C250" t="s">
        <v>186</v>
      </c>
      <c r="D250" t="s">
        <v>143</v>
      </c>
      <c r="E250" t="s">
        <v>143</v>
      </c>
      <c r="F250">
        <v>2</v>
      </c>
      <c r="G250">
        <v>534</v>
      </c>
      <c r="H250">
        <v>72</v>
      </c>
      <c r="I250">
        <v>0</v>
      </c>
      <c r="J250">
        <v>28</v>
      </c>
      <c r="K250">
        <v>31</v>
      </c>
      <c r="L250">
        <v>0.29099999999999998</v>
      </c>
      <c r="T250">
        <f t="shared" si="9"/>
        <v>248</v>
      </c>
      <c r="U250" t="str">
        <f t="shared" si="10"/>
        <v>H</v>
      </c>
      <c r="V250">
        <f>IF(U250="H",COUNTIF($U$3:$U$419,"H")-COUNTIF(U251:U$419,"H"),"")</f>
        <v>152</v>
      </c>
      <c r="W250" t="str">
        <f>IF(U250="P",COUNTIF($U$3:$U$419,"P")-COUNTIF(U251:U$419,"P"),"")</f>
        <v/>
      </c>
      <c r="X250" t="str">
        <f t="shared" si="11"/>
        <v>Ben Revere</v>
      </c>
    </row>
    <row r="251" spans="1:24">
      <c r="A251">
        <v>249</v>
      </c>
      <c r="B251" t="s">
        <v>453</v>
      </c>
      <c r="C251" t="s">
        <v>181</v>
      </c>
      <c r="D251" t="s">
        <v>18</v>
      </c>
      <c r="E251" t="s">
        <v>18</v>
      </c>
      <c r="F251">
        <v>2</v>
      </c>
      <c r="M251">
        <v>58</v>
      </c>
      <c r="N251">
        <v>2</v>
      </c>
      <c r="O251">
        <v>21</v>
      </c>
      <c r="P251">
        <v>3.42</v>
      </c>
      <c r="Q251">
        <v>1.33</v>
      </c>
      <c r="R251">
        <v>41</v>
      </c>
      <c r="T251">
        <f t="shared" si="9"/>
        <v>249</v>
      </c>
      <c r="U251" t="str">
        <f t="shared" si="10"/>
        <v>P</v>
      </c>
      <c r="V251" t="str">
        <f>IF(U251="H",COUNTIF($U$3:$U$419,"H")-COUNTIF(U252:U$419,"H"),"")</f>
        <v/>
      </c>
      <c r="W251">
        <f>IF(U251="P",COUNTIF($U$3:$U$419,"P")-COUNTIF(U252:U$419,"P"),"")</f>
        <v>97</v>
      </c>
      <c r="X251" t="str">
        <f t="shared" si="11"/>
        <v>Chad Qualls</v>
      </c>
    </row>
    <row r="252" spans="1:24">
      <c r="A252">
        <v>250</v>
      </c>
      <c r="B252" t="s">
        <v>454</v>
      </c>
      <c r="C252" t="s">
        <v>148</v>
      </c>
      <c r="D252" t="s">
        <v>143</v>
      </c>
      <c r="E252" t="s">
        <v>143</v>
      </c>
      <c r="F252">
        <v>2</v>
      </c>
      <c r="G252">
        <v>517</v>
      </c>
      <c r="H252">
        <v>64</v>
      </c>
      <c r="I252">
        <v>4</v>
      </c>
      <c r="J252">
        <v>51</v>
      </c>
      <c r="K252">
        <v>20</v>
      </c>
      <c r="L252">
        <v>0.27600000000000002</v>
      </c>
      <c r="T252">
        <f t="shared" si="9"/>
        <v>250</v>
      </c>
      <c r="U252" t="str">
        <f t="shared" si="10"/>
        <v>H</v>
      </c>
      <c r="V252">
        <f>IF(U252="H",COUNTIF($U$3:$U$419,"H")-COUNTIF(U253:U$419,"H"),"")</f>
        <v>153</v>
      </c>
      <c r="W252" t="str">
        <f>IF(U252="P",COUNTIF($U$3:$U$419,"P")-COUNTIF(U253:U$419,"P"),"")</f>
        <v/>
      </c>
      <c r="X252" t="str">
        <f t="shared" si="11"/>
        <v>Denard Span</v>
      </c>
    </row>
    <row r="253" spans="1:24">
      <c r="A253">
        <v>251</v>
      </c>
      <c r="B253" t="s">
        <v>455</v>
      </c>
      <c r="C253" t="s">
        <v>142</v>
      </c>
      <c r="D253" t="s">
        <v>140</v>
      </c>
      <c r="E253" t="s">
        <v>140</v>
      </c>
      <c r="F253">
        <v>2</v>
      </c>
      <c r="M253">
        <v>188</v>
      </c>
      <c r="N253">
        <v>12</v>
      </c>
      <c r="O253">
        <v>0</v>
      </c>
      <c r="P253">
        <v>3.94</v>
      </c>
      <c r="Q253">
        <v>1.34</v>
      </c>
      <c r="R253">
        <v>142</v>
      </c>
      <c r="T253">
        <f t="shared" si="9"/>
        <v>251</v>
      </c>
      <c r="U253" t="str">
        <f t="shared" si="10"/>
        <v>P</v>
      </c>
      <c r="V253" t="str">
        <f>IF(U253="H",COUNTIF($U$3:$U$419,"H")-COUNTIF(U254:U$419,"H"),"")</f>
        <v/>
      </c>
      <c r="W253">
        <f>IF(U253="P",COUNTIF($U$3:$U$419,"P")-COUNTIF(U254:U$419,"P"),"")</f>
        <v>98</v>
      </c>
      <c r="X253" t="str">
        <f t="shared" si="11"/>
        <v>Wily Peralta</v>
      </c>
    </row>
    <row r="254" spans="1:24">
      <c r="A254">
        <v>252</v>
      </c>
      <c r="B254" t="s">
        <v>456</v>
      </c>
      <c r="C254" t="s">
        <v>179</v>
      </c>
      <c r="D254" t="s">
        <v>147</v>
      </c>
      <c r="E254" t="s">
        <v>147</v>
      </c>
      <c r="F254">
        <v>2</v>
      </c>
      <c r="G254">
        <v>414</v>
      </c>
      <c r="H254">
        <v>42</v>
      </c>
      <c r="I254">
        <v>8</v>
      </c>
      <c r="J254">
        <v>47</v>
      </c>
      <c r="K254">
        <v>16</v>
      </c>
      <c r="L254">
        <v>0.27200000000000002</v>
      </c>
      <c r="T254">
        <f t="shared" si="9"/>
        <v>252</v>
      </c>
      <c r="U254" t="str">
        <f t="shared" si="10"/>
        <v>H</v>
      </c>
      <c r="V254">
        <f>IF(U254="H",COUNTIF($U$3:$U$419,"H")-COUNTIF(U255:U$419,"H"),"")</f>
        <v>154</v>
      </c>
      <c r="W254" t="str">
        <f>IF(U254="P",COUNTIF($U$3:$U$419,"P")-COUNTIF(U255:U$419,"P"),"")</f>
        <v/>
      </c>
      <c r="X254" t="str">
        <f t="shared" si="11"/>
        <v>Kolten Wong</v>
      </c>
    </row>
    <row r="255" spans="1:24">
      <c r="A255">
        <v>253</v>
      </c>
      <c r="B255" t="s">
        <v>457</v>
      </c>
      <c r="C255" t="s">
        <v>616</v>
      </c>
      <c r="D255" t="s">
        <v>143</v>
      </c>
      <c r="E255" t="s">
        <v>143</v>
      </c>
      <c r="F255">
        <v>2</v>
      </c>
      <c r="G255">
        <v>354</v>
      </c>
      <c r="H255">
        <v>55</v>
      </c>
      <c r="I255">
        <v>2</v>
      </c>
      <c r="J255">
        <v>25</v>
      </c>
      <c r="K255">
        <v>31</v>
      </c>
      <c r="L255">
        <v>0.252</v>
      </c>
      <c r="T255">
        <f t="shared" si="9"/>
        <v>253</v>
      </c>
      <c r="U255" t="str">
        <f t="shared" si="10"/>
        <v>H</v>
      </c>
      <c r="V255">
        <f>IF(U255="H",COUNTIF($U$3:$U$419,"H")-COUNTIF(U256:U$419,"H"),"")</f>
        <v>155</v>
      </c>
      <c r="W255" t="str">
        <f>IF(U255="P",COUNTIF($U$3:$U$419,"P")-COUNTIF(U256:U$419,"P"),"")</f>
        <v/>
      </c>
      <c r="X255" t="str">
        <f t="shared" si="11"/>
        <v>Eric Young</v>
      </c>
    </row>
    <row r="256" spans="1:24">
      <c r="A256">
        <v>254</v>
      </c>
      <c r="B256" t="s">
        <v>458</v>
      </c>
      <c r="C256" t="s">
        <v>153</v>
      </c>
      <c r="D256" t="s">
        <v>140</v>
      </c>
      <c r="E256" t="s">
        <v>140</v>
      </c>
      <c r="F256">
        <v>2</v>
      </c>
      <c r="M256">
        <v>172</v>
      </c>
      <c r="N256">
        <v>11</v>
      </c>
      <c r="O256">
        <v>0</v>
      </c>
      <c r="P256">
        <v>3.92</v>
      </c>
      <c r="Q256">
        <v>1.38</v>
      </c>
      <c r="R256">
        <v>158</v>
      </c>
      <c r="T256">
        <f t="shared" si="9"/>
        <v>254</v>
      </c>
      <c r="U256" t="str">
        <f t="shared" si="10"/>
        <v>P</v>
      </c>
      <c r="V256" t="str">
        <f>IF(U256="H",COUNTIF($U$3:$U$419,"H")-COUNTIF(U257:U$419,"H"),"")</f>
        <v/>
      </c>
      <c r="W256">
        <f>IF(U256="P",COUNTIF($U$3:$U$419,"P")-COUNTIF(U257:U$419,"P"),"")</f>
        <v>99</v>
      </c>
      <c r="X256" t="str">
        <f t="shared" si="11"/>
        <v>Hector Santiago</v>
      </c>
    </row>
    <row r="257" spans="1:24">
      <c r="A257">
        <v>255</v>
      </c>
      <c r="B257" t="s">
        <v>459</v>
      </c>
      <c r="C257" t="s">
        <v>151</v>
      </c>
      <c r="D257" t="s">
        <v>18</v>
      </c>
      <c r="E257" t="s">
        <v>18</v>
      </c>
      <c r="F257">
        <v>2</v>
      </c>
      <c r="M257">
        <v>56</v>
      </c>
      <c r="N257">
        <v>3</v>
      </c>
      <c r="O257">
        <v>6</v>
      </c>
      <c r="P257">
        <v>3.87</v>
      </c>
      <c r="Q257">
        <v>1.31</v>
      </c>
      <c r="R257">
        <v>58</v>
      </c>
      <c r="T257">
        <f t="shared" si="9"/>
        <v>255</v>
      </c>
      <c r="U257" t="str">
        <f t="shared" si="10"/>
        <v>P</v>
      </c>
      <c r="V257" t="str">
        <f>IF(U257="H",COUNTIF($U$3:$U$419,"H")-COUNTIF(U258:U$419,"H"),"")</f>
        <v/>
      </c>
      <c r="W257">
        <f>IF(U257="P",COUNTIF($U$3:$U$419,"P")-COUNTIF(U258:U$419,"P"),"")</f>
        <v>100</v>
      </c>
      <c r="X257" t="str">
        <f t="shared" si="11"/>
        <v>Joakim Soria</v>
      </c>
    </row>
    <row r="258" spans="1:24">
      <c r="A258">
        <v>256</v>
      </c>
      <c r="B258" t="s">
        <v>460</v>
      </c>
      <c r="C258" t="s">
        <v>146</v>
      </c>
      <c r="D258" t="s">
        <v>140</v>
      </c>
      <c r="E258" t="s">
        <v>140</v>
      </c>
      <c r="F258">
        <v>1</v>
      </c>
      <c r="M258">
        <v>147</v>
      </c>
      <c r="N258">
        <v>9</v>
      </c>
      <c r="O258">
        <v>0</v>
      </c>
      <c r="P258">
        <v>3.89</v>
      </c>
      <c r="Q258">
        <v>1.26</v>
      </c>
      <c r="R258">
        <v>125</v>
      </c>
      <c r="T258">
        <f t="shared" si="9"/>
        <v>256</v>
      </c>
      <c r="U258" t="str">
        <f t="shared" si="10"/>
        <v>P</v>
      </c>
      <c r="V258" t="str">
        <f>IF(U258="H",COUNTIF($U$3:$U$419,"H")-COUNTIF(U259:U$419,"H"),"")</f>
        <v/>
      </c>
      <c r="W258">
        <f>IF(U258="P",COUNTIF($U$3:$U$419,"P")-COUNTIF(U259:U$419,"P"),"")</f>
        <v>101</v>
      </c>
      <c r="X258" t="str">
        <f t="shared" si="11"/>
        <v>Erasmo Ramirez</v>
      </c>
    </row>
    <row r="259" spans="1:24">
      <c r="A259">
        <v>257</v>
      </c>
      <c r="B259" t="s">
        <v>461</v>
      </c>
      <c r="C259" t="s">
        <v>153</v>
      </c>
      <c r="D259" t="s">
        <v>140</v>
      </c>
      <c r="E259" t="s">
        <v>140</v>
      </c>
      <c r="F259">
        <v>1</v>
      </c>
      <c r="M259">
        <v>160</v>
      </c>
      <c r="N259">
        <v>9</v>
      </c>
      <c r="O259">
        <v>0</v>
      </c>
      <c r="P259">
        <v>4.05</v>
      </c>
      <c r="Q259">
        <v>1.34</v>
      </c>
      <c r="R259">
        <v>142</v>
      </c>
      <c r="T259">
        <f t="shared" si="9"/>
        <v>257</v>
      </c>
      <c r="U259" t="str">
        <f t="shared" si="10"/>
        <v>P</v>
      </c>
      <c r="V259" t="str">
        <f>IF(U259="H",COUNTIF($U$3:$U$419,"H")-COUNTIF(U260:U$419,"H"),"")</f>
        <v/>
      </c>
      <c r="W259">
        <f>IF(U259="P",COUNTIF($U$3:$U$419,"P")-COUNTIF(U260:U$419,"P"),"")</f>
        <v>102</v>
      </c>
      <c r="X259" t="str">
        <f t="shared" si="11"/>
        <v>Tyler Skaggs</v>
      </c>
    </row>
    <row r="260" spans="1:24">
      <c r="A260">
        <v>258</v>
      </c>
      <c r="B260" t="s">
        <v>462</v>
      </c>
      <c r="C260" t="s">
        <v>618</v>
      </c>
      <c r="D260" t="s">
        <v>18</v>
      </c>
      <c r="E260" t="s">
        <v>18</v>
      </c>
      <c r="F260">
        <v>1</v>
      </c>
      <c r="M260">
        <v>59</v>
      </c>
      <c r="N260">
        <v>4</v>
      </c>
      <c r="O260">
        <v>17</v>
      </c>
      <c r="P260">
        <v>3.78</v>
      </c>
      <c r="Q260">
        <v>1.38</v>
      </c>
      <c r="R260">
        <v>42</v>
      </c>
      <c r="T260">
        <f t="shared" ref="T260:T323" si="12">A260</f>
        <v>258</v>
      </c>
      <c r="U260" t="str">
        <f t="shared" ref="U260:U323" si="13">IF(D260="SP","P",IF(D260="RP","P",IF(D260=0,"","H")))</f>
        <v>P</v>
      </c>
      <c r="V260" t="str">
        <f>IF(U260="H",COUNTIF($U$3:$U$419,"H")-COUNTIF(U261:U$419,"H"),"")</f>
        <v/>
      </c>
      <c r="W260">
        <f>IF(U260="P",COUNTIF($U$3:$U$419,"P")-COUNTIF(U261:U$419,"P"),"")</f>
        <v>103</v>
      </c>
      <c r="X260" t="str">
        <f t="shared" ref="X260:X323" si="14">B260</f>
        <v>Matt Lindstrom</v>
      </c>
    </row>
    <row r="261" spans="1:24">
      <c r="A261">
        <v>259</v>
      </c>
      <c r="B261" t="s">
        <v>463</v>
      </c>
      <c r="C261" t="s">
        <v>16</v>
      </c>
      <c r="D261" t="s">
        <v>143</v>
      </c>
      <c r="E261" t="s">
        <v>143</v>
      </c>
      <c r="F261">
        <v>1</v>
      </c>
      <c r="G261">
        <v>489</v>
      </c>
      <c r="H261">
        <v>62</v>
      </c>
      <c r="I261">
        <v>24</v>
      </c>
      <c r="J261">
        <v>73</v>
      </c>
      <c r="K261">
        <v>3</v>
      </c>
      <c r="L261">
        <v>0.251</v>
      </c>
      <c r="T261">
        <f t="shared" si="12"/>
        <v>259</v>
      </c>
      <c r="U261" t="str">
        <f t="shared" si="13"/>
        <v>H</v>
      </c>
      <c r="V261">
        <f>IF(U261="H",COUNTIF($U$3:$U$419,"H")-COUNTIF(U262:U$419,"H"),"")</f>
        <v>156</v>
      </c>
      <c r="W261" t="str">
        <f>IF(U261="P",COUNTIF($U$3:$U$419,"P")-COUNTIF(U262:U$419,"P"),"")</f>
        <v/>
      </c>
      <c r="X261" t="str">
        <f t="shared" si="14"/>
        <v>Colby Rasmus</v>
      </c>
    </row>
    <row r="262" spans="1:24">
      <c r="A262">
        <v>260</v>
      </c>
      <c r="B262" t="s">
        <v>464</v>
      </c>
      <c r="C262" t="s">
        <v>149</v>
      </c>
      <c r="D262" t="s">
        <v>140</v>
      </c>
      <c r="E262" t="s">
        <v>140</v>
      </c>
      <c r="F262">
        <v>1</v>
      </c>
      <c r="M262">
        <v>150</v>
      </c>
      <c r="N262">
        <v>8</v>
      </c>
      <c r="O262">
        <v>0</v>
      </c>
      <c r="P262">
        <v>3.52</v>
      </c>
      <c r="Q262">
        <v>1.24</v>
      </c>
      <c r="R262">
        <v>140</v>
      </c>
      <c r="T262">
        <f t="shared" si="12"/>
        <v>260</v>
      </c>
      <c r="U262" t="str">
        <f t="shared" si="13"/>
        <v>P</v>
      </c>
      <c r="V262" t="str">
        <f>IF(U262="H",COUNTIF($U$3:$U$419,"H")-COUNTIF(U263:U$419,"H"),"")</f>
        <v/>
      </c>
      <c r="W262">
        <f>IF(U262="P",COUNTIF($U$3:$U$419,"P")-COUNTIF(U263:U$419,"P"),"")</f>
        <v>104</v>
      </c>
      <c r="X262" t="str">
        <f t="shared" si="14"/>
        <v>Kevin Gausman</v>
      </c>
    </row>
    <row r="263" spans="1:24">
      <c r="A263">
        <v>261</v>
      </c>
      <c r="B263" t="s">
        <v>465</v>
      </c>
      <c r="C263" t="s">
        <v>615</v>
      </c>
      <c r="D263" t="s">
        <v>140</v>
      </c>
      <c r="E263" t="s">
        <v>140</v>
      </c>
      <c r="F263">
        <v>1</v>
      </c>
      <c r="M263">
        <v>200</v>
      </c>
      <c r="N263">
        <v>13</v>
      </c>
      <c r="O263">
        <v>0</v>
      </c>
      <c r="P263">
        <v>3.89</v>
      </c>
      <c r="Q263">
        <v>1.22</v>
      </c>
      <c r="R263">
        <v>172</v>
      </c>
      <c r="T263">
        <f t="shared" si="12"/>
        <v>261</v>
      </c>
      <c r="U263" t="str">
        <f t="shared" si="13"/>
        <v>P</v>
      </c>
      <c r="V263" t="str">
        <f>IF(U263="H",COUNTIF($U$3:$U$419,"H")-COUNTIF(U264:U$419,"H"),"")</f>
        <v/>
      </c>
      <c r="W263">
        <f>IF(U263="P",COUNTIF($U$3:$U$419,"P")-COUNTIF(U264:U$419,"P"),"")</f>
        <v>105</v>
      </c>
      <c r="X263" t="str">
        <f t="shared" si="14"/>
        <v>Dan Haren</v>
      </c>
    </row>
    <row r="264" spans="1:24">
      <c r="A264">
        <v>262</v>
      </c>
      <c r="B264" t="s">
        <v>466</v>
      </c>
      <c r="C264" t="s">
        <v>616</v>
      </c>
      <c r="D264" t="s">
        <v>140</v>
      </c>
      <c r="E264" t="s">
        <v>140</v>
      </c>
      <c r="F264">
        <v>1</v>
      </c>
      <c r="M264">
        <v>197</v>
      </c>
      <c r="N264">
        <v>10</v>
      </c>
      <c r="O264">
        <v>0</v>
      </c>
      <c r="P264">
        <v>3.79</v>
      </c>
      <c r="Q264">
        <v>1.38</v>
      </c>
      <c r="R264">
        <v>141</v>
      </c>
      <c r="T264">
        <f t="shared" si="12"/>
        <v>262</v>
      </c>
      <c r="U264" t="str">
        <f t="shared" si="13"/>
        <v>P</v>
      </c>
      <c r="V264" t="str">
        <f>IF(U264="H",COUNTIF($U$3:$U$419,"H")-COUNTIF(U265:U$419,"H"),"")</f>
        <v/>
      </c>
      <c r="W264">
        <f>IF(U264="P",COUNTIF($U$3:$U$419,"P")-COUNTIF(U265:U$419,"P"),"")</f>
        <v>106</v>
      </c>
      <c r="X264" t="str">
        <f t="shared" si="14"/>
        <v>Jon Niese</v>
      </c>
    </row>
    <row r="265" spans="1:24">
      <c r="A265">
        <v>263</v>
      </c>
      <c r="B265" t="s">
        <v>467</v>
      </c>
      <c r="C265" t="s">
        <v>142</v>
      </c>
      <c r="D265" t="s">
        <v>140</v>
      </c>
      <c r="E265" t="s">
        <v>140</v>
      </c>
      <c r="F265">
        <v>1</v>
      </c>
      <c r="M265">
        <v>195</v>
      </c>
      <c r="N265">
        <v>11</v>
      </c>
      <c r="O265">
        <v>0</v>
      </c>
      <c r="P265">
        <v>4.0199999999999996</v>
      </c>
      <c r="Q265">
        <v>1.33</v>
      </c>
      <c r="R265">
        <v>151</v>
      </c>
      <c r="T265">
        <f t="shared" si="12"/>
        <v>263</v>
      </c>
      <c r="U265" t="str">
        <f t="shared" si="13"/>
        <v>P</v>
      </c>
      <c r="V265" t="str">
        <f>IF(U265="H",COUNTIF($U$3:$U$419,"H")-COUNTIF(U266:U$419,"H"),"")</f>
        <v/>
      </c>
      <c r="W265">
        <f>IF(U265="P",COUNTIF($U$3:$U$419,"P")-COUNTIF(U266:U$419,"P"),"")</f>
        <v>107</v>
      </c>
      <c r="X265" t="str">
        <f t="shared" si="14"/>
        <v>Yovani Gallardo</v>
      </c>
    </row>
    <row r="266" spans="1:24">
      <c r="A266">
        <v>264</v>
      </c>
      <c r="B266" t="s">
        <v>468</v>
      </c>
      <c r="C266" t="s">
        <v>184</v>
      </c>
      <c r="D266" t="s">
        <v>126</v>
      </c>
      <c r="E266" t="s">
        <v>126</v>
      </c>
      <c r="F266">
        <v>1</v>
      </c>
      <c r="G266">
        <v>479</v>
      </c>
      <c r="H266">
        <v>66</v>
      </c>
      <c r="I266">
        <v>15</v>
      </c>
      <c r="J266">
        <v>75</v>
      </c>
      <c r="K266">
        <v>0</v>
      </c>
      <c r="L266">
        <v>0.26900000000000002</v>
      </c>
      <c r="T266">
        <f t="shared" si="12"/>
        <v>264</v>
      </c>
      <c r="U266" t="str">
        <f t="shared" si="13"/>
        <v>H</v>
      </c>
      <c r="V266">
        <f>IF(U266="H",COUNTIF($U$3:$U$419,"H")-COUNTIF(U267:U$419,"H"),"")</f>
        <v>157</v>
      </c>
      <c r="W266" t="str">
        <f>IF(U266="P",COUNTIF($U$3:$U$419,"P")-COUNTIF(U267:U$419,"P"),"")</f>
        <v/>
      </c>
      <c r="X266" t="str">
        <f t="shared" si="14"/>
        <v>A.J. Pierzynski</v>
      </c>
    </row>
    <row r="267" spans="1:24">
      <c r="A267">
        <v>265</v>
      </c>
      <c r="B267" t="s">
        <v>469</v>
      </c>
      <c r="C267" t="s">
        <v>17</v>
      </c>
      <c r="D267" t="s">
        <v>18</v>
      </c>
      <c r="E267" t="s">
        <v>18</v>
      </c>
      <c r="F267">
        <v>1</v>
      </c>
      <c r="M267">
        <v>66</v>
      </c>
      <c r="N267">
        <v>4</v>
      </c>
      <c r="O267">
        <v>9</v>
      </c>
      <c r="P267">
        <v>2.4900000000000002</v>
      </c>
      <c r="Q267">
        <v>1.1200000000000001</v>
      </c>
      <c r="R267">
        <v>68</v>
      </c>
      <c r="T267">
        <f t="shared" si="12"/>
        <v>265</v>
      </c>
      <c r="U267" t="str">
        <f t="shared" si="13"/>
        <v>P</v>
      </c>
      <c r="V267" t="str">
        <f>IF(U267="H",COUNTIF($U$3:$U$419,"H")-COUNTIF(U268:U$419,"H"),"")</f>
        <v/>
      </c>
      <c r="W267">
        <f>IF(U267="P",COUNTIF($U$3:$U$419,"P")-COUNTIF(U268:U$419,"P"),"")</f>
        <v>108</v>
      </c>
      <c r="X267" t="str">
        <f t="shared" si="14"/>
        <v>Mark Melancon</v>
      </c>
    </row>
    <row r="268" spans="1:24">
      <c r="A268">
        <v>266</v>
      </c>
      <c r="B268" t="s">
        <v>470</v>
      </c>
      <c r="C268" t="s">
        <v>620</v>
      </c>
      <c r="D268" t="s">
        <v>140</v>
      </c>
      <c r="E268" t="s">
        <v>140</v>
      </c>
      <c r="F268">
        <v>1</v>
      </c>
      <c r="M268">
        <v>139</v>
      </c>
      <c r="N268">
        <v>8</v>
      </c>
      <c r="O268">
        <v>0</v>
      </c>
      <c r="P268">
        <v>3.67</v>
      </c>
      <c r="Q268">
        <v>1.25</v>
      </c>
      <c r="R268">
        <v>128</v>
      </c>
      <c r="T268">
        <f t="shared" si="12"/>
        <v>266</v>
      </c>
      <c r="U268" t="str">
        <f t="shared" si="13"/>
        <v>P</v>
      </c>
      <c r="V268" t="str">
        <f>IF(U268="H",COUNTIF($U$3:$U$419,"H")-COUNTIF(U269:U$419,"H"),"")</f>
        <v/>
      </c>
      <c r="W268">
        <f>IF(U268="P",COUNTIF($U$3:$U$419,"P")-COUNTIF(U269:U$419,"P"),"")</f>
        <v>109</v>
      </c>
      <c r="X268" t="str">
        <f t="shared" si="14"/>
        <v>Matt Garza</v>
      </c>
    </row>
    <row r="269" spans="1:24">
      <c r="A269">
        <v>267</v>
      </c>
      <c r="B269" t="s">
        <v>471</v>
      </c>
      <c r="C269" t="s">
        <v>614</v>
      </c>
      <c r="D269" t="s">
        <v>126</v>
      </c>
      <c r="E269" t="s">
        <v>126</v>
      </c>
      <c r="F269">
        <v>1</v>
      </c>
      <c r="G269">
        <v>483</v>
      </c>
      <c r="H269">
        <v>63</v>
      </c>
      <c r="I269">
        <v>14</v>
      </c>
      <c r="J269">
        <v>68</v>
      </c>
      <c r="K269">
        <v>0</v>
      </c>
      <c r="L269">
        <v>0.26100000000000001</v>
      </c>
      <c r="T269">
        <f t="shared" si="12"/>
        <v>267</v>
      </c>
      <c r="U269" t="str">
        <f t="shared" si="13"/>
        <v>H</v>
      </c>
      <c r="V269">
        <f>IF(U269="H",COUNTIF($U$3:$U$419,"H")-COUNTIF(U270:U$419,"H"),"")</f>
        <v>158</v>
      </c>
      <c r="W269" t="str">
        <f>IF(U269="P",COUNTIF($U$3:$U$419,"P")-COUNTIF(U270:U$419,"P"),"")</f>
        <v/>
      </c>
      <c r="X269" t="str">
        <f t="shared" si="14"/>
        <v>Miguel Montero</v>
      </c>
    </row>
    <row r="270" spans="1:24">
      <c r="A270">
        <v>268</v>
      </c>
      <c r="B270" t="s">
        <v>472</v>
      </c>
      <c r="C270" t="s">
        <v>179</v>
      </c>
      <c r="D270" t="s">
        <v>139</v>
      </c>
      <c r="E270" t="s">
        <v>139</v>
      </c>
      <c r="F270">
        <v>1</v>
      </c>
      <c r="G270">
        <v>524</v>
      </c>
      <c r="H270">
        <v>61</v>
      </c>
      <c r="I270">
        <v>14</v>
      </c>
      <c r="J270">
        <v>70</v>
      </c>
      <c r="K270">
        <v>4</v>
      </c>
      <c r="L270">
        <v>0.25600000000000001</v>
      </c>
      <c r="T270">
        <f t="shared" si="12"/>
        <v>268</v>
      </c>
      <c r="U270" t="str">
        <f t="shared" si="13"/>
        <v>H</v>
      </c>
      <c r="V270">
        <f>IF(U270="H",COUNTIF($U$3:$U$419,"H")-COUNTIF(U271:U$419,"H"),"")</f>
        <v>159</v>
      </c>
      <c r="W270" t="str">
        <f>IF(U270="P",COUNTIF($U$3:$U$419,"P")-COUNTIF(U271:U$419,"P"),"")</f>
        <v/>
      </c>
      <c r="X270" t="str">
        <f t="shared" si="14"/>
        <v>Jhonny Peralta</v>
      </c>
    </row>
    <row r="271" spans="1:24">
      <c r="A271">
        <v>269</v>
      </c>
      <c r="B271" t="s">
        <v>473</v>
      </c>
      <c r="C271" t="s">
        <v>183</v>
      </c>
      <c r="D271" t="s">
        <v>140</v>
      </c>
      <c r="E271" t="s">
        <v>140</v>
      </c>
      <c r="F271">
        <v>1</v>
      </c>
      <c r="M271">
        <v>196</v>
      </c>
      <c r="N271">
        <v>10</v>
      </c>
      <c r="O271">
        <v>0</v>
      </c>
      <c r="P271">
        <v>3.86</v>
      </c>
      <c r="Q271">
        <v>1.24</v>
      </c>
      <c r="R271">
        <v>155</v>
      </c>
      <c r="T271">
        <f t="shared" si="12"/>
        <v>269</v>
      </c>
      <c r="U271" t="str">
        <f t="shared" si="13"/>
        <v>P</v>
      </c>
      <c r="V271" t="str">
        <f>IF(U271="H",COUNTIF($U$3:$U$419,"H")-COUNTIF(U272:U$419,"H"),"")</f>
        <v/>
      </c>
      <c r="W271">
        <f>IF(U271="P",COUNTIF($U$3:$U$419,"P")-COUNTIF(U272:U$419,"P"),"")</f>
        <v>110</v>
      </c>
      <c r="X271" t="str">
        <f t="shared" si="14"/>
        <v>Ricky Nolasco</v>
      </c>
    </row>
    <row r="272" spans="1:24">
      <c r="A272">
        <v>270</v>
      </c>
      <c r="B272" t="s">
        <v>474</v>
      </c>
      <c r="C272" t="s">
        <v>185</v>
      </c>
      <c r="D272" t="s">
        <v>126</v>
      </c>
      <c r="E272" t="s">
        <v>126</v>
      </c>
      <c r="F272">
        <v>1</v>
      </c>
      <c r="G272">
        <v>489</v>
      </c>
      <c r="H272">
        <v>56</v>
      </c>
      <c r="I272">
        <v>16</v>
      </c>
      <c r="J272">
        <v>63</v>
      </c>
      <c r="K272">
        <v>3</v>
      </c>
      <c r="L272">
        <v>0.24099999999999999</v>
      </c>
      <c r="T272">
        <f t="shared" si="12"/>
        <v>270</v>
      </c>
      <c r="U272" t="str">
        <f t="shared" si="13"/>
        <v>H</v>
      </c>
      <c r="V272">
        <f>IF(U272="H",COUNTIF($U$3:$U$419,"H")-COUNTIF(U273:U$419,"H"),"")</f>
        <v>160</v>
      </c>
      <c r="W272" t="str">
        <f>IF(U272="P",COUNTIF($U$3:$U$419,"P")-COUNTIF(U273:U$419,"P"),"")</f>
        <v/>
      </c>
      <c r="X272" t="str">
        <f t="shared" si="14"/>
        <v>Jarrod Saltalamacchia</v>
      </c>
    </row>
    <row r="273" spans="1:24">
      <c r="A273">
        <v>271</v>
      </c>
      <c r="B273" t="s">
        <v>475</v>
      </c>
      <c r="C273" t="s">
        <v>617</v>
      </c>
      <c r="D273" t="s">
        <v>139</v>
      </c>
      <c r="E273" t="s">
        <v>139</v>
      </c>
      <c r="F273">
        <v>1</v>
      </c>
      <c r="G273">
        <v>454</v>
      </c>
      <c r="H273">
        <v>64</v>
      </c>
      <c r="I273">
        <v>8</v>
      </c>
      <c r="J273">
        <v>40</v>
      </c>
      <c r="K273">
        <v>7</v>
      </c>
      <c r="L273">
        <v>0.27</v>
      </c>
      <c r="T273">
        <f t="shared" si="12"/>
        <v>271</v>
      </c>
      <c r="U273" t="str">
        <f t="shared" si="13"/>
        <v>H</v>
      </c>
      <c r="V273">
        <f>IF(U273="H",COUNTIF($U$3:$U$419,"H")-COUNTIF(U274:U$419,"H"),"")</f>
        <v>161</v>
      </c>
      <c r="W273" t="str">
        <f>IF(U273="P",COUNTIF($U$3:$U$419,"P")-COUNTIF(U274:U$419,"P"),"")</f>
        <v/>
      </c>
      <c r="X273" t="str">
        <f t="shared" si="14"/>
        <v>Derek Jeter</v>
      </c>
    </row>
    <row r="274" spans="1:24">
      <c r="A274">
        <v>272</v>
      </c>
      <c r="B274" t="s">
        <v>476</v>
      </c>
      <c r="C274" t="s">
        <v>187</v>
      </c>
      <c r="D274" t="s">
        <v>140</v>
      </c>
      <c r="E274" t="s">
        <v>140</v>
      </c>
      <c r="F274">
        <v>1</v>
      </c>
      <c r="M274">
        <v>149</v>
      </c>
      <c r="N274">
        <v>9</v>
      </c>
      <c r="O274">
        <v>0</v>
      </c>
      <c r="P274">
        <v>3.85</v>
      </c>
      <c r="Q274">
        <v>1.29</v>
      </c>
      <c r="R274">
        <v>145</v>
      </c>
      <c r="T274">
        <f t="shared" si="12"/>
        <v>272</v>
      </c>
      <c r="U274" t="str">
        <f t="shared" si="13"/>
        <v>P</v>
      </c>
      <c r="V274" t="str">
        <f>IF(U274="H",COUNTIF($U$3:$U$419,"H")-COUNTIF(U275:U$419,"H"),"")</f>
        <v/>
      </c>
      <c r="W274">
        <f>IF(U274="P",COUNTIF($U$3:$U$419,"P")-COUNTIF(U275:U$419,"P"),"")</f>
        <v>111</v>
      </c>
      <c r="X274" t="str">
        <f t="shared" si="14"/>
        <v>Scott Kazmir</v>
      </c>
    </row>
    <row r="275" spans="1:24">
      <c r="A275">
        <v>273</v>
      </c>
      <c r="B275" t="s">
        <v>477</v>
      </c>
      <c r="C275" t="s">
        <v>616</v>
      </c>
      <c r="D275" t="s">
        <v>126</v>
      </c>
      <c r="E275" t="s">
        <v>126</v>
      </c>
      <c r="F275">
        <v>1</v>
      </c>
      <c r="G275">
        <v>467</v>
      </c>
      <c r="H275">
        <v>52</v>
      </c>
      <c r="I275">
        <v>16</v>
      </c>
      <c r="J275">
        <v>67</v>
      </c>
      <c r="K275">
        <v>2</v>
      </c>
      <c r="L275">
        <v>0.26</v>
      </c>
      <c r="T275">
        <f t="shared" si="12"/>
        <v>273</v>
      </c>
      <c r="U275" t="str">
        <f t="shared" si="13"/>
        <v>H</v>
      </c>
      <c r="V275">
        <f>IF(U275="H",COUNTIF($U$3:$U$419,"H")-COUNTIF(U276:U$419,"H"),"")</f>
        <v>162</v>
      </c>
      <c r="W275" t="str">
        <f>IF(U275="P",COUNTIF($U$3:$U$419,"P")-COUNTIF(U276:U$419,"P"),"")</f>
        <v/>
      </c>
      <c r="X275" t="str">
        <f t="shared" si="14"/>
        <v>Travis d’Arnaud</v>
      </c>
    </row>
    <row r="276" spans="1:24">
      <c r="A276">
        <v>274</v>
      </c>
      <c r="B276" t="s">
        <v>478</v>
      </c>
      <c r="C276" t="s">
        <v>616</v>
      </c>
      <c r="D276" t="s">
        <v>140</v>
      </c>
      <c r="E276" t="s">
        <v>140</v>
      </c>
      <c r="F276">
        <v>1</v>
      </c>
      <c r="M276">
        <v>192</v>
      </c>
      <c r="N276">
        <v>10</v>
      </c>
      <c r="O276">
        <v>0</v>
      </c>
      <c r="P276">
        <v>3.78</v>
      </c>
      <c r="Q276">
        <v>1.23</v>
      </c>
      <c r="R276">
        <v>124</v>
      </c>
      <c r="T276">
        <f t="shared" si="12"/>
        <v>274</v>
      </c>
      <c r="U276" t="str">
        <f t="shared" si="13"/>
        <v>P</v>
      </c>
      <c r="V276" t="str">
        <f>IF(U276="H",COUNTIF($U$3:$U$419,"H")-COUNTIF(U277:U$419,"H"),"")</f>
        <v/>
      </c>
      <c r="W276">
        <f>IF(U276="P",COUNTIF($U$3:$U$419,"P")-COUNTIF(U277:U$419,"P"),"")</f>
        <v>112</v>
      </c>
      <c r="X276" t="str">
        <f t="shared" si="14"/>
        <v>Bartolo Colon</v>
      </c>
    </row>
    <row r="277" spans="1:24">
      <c r="A277">
        <v>275</v>
      </c>
      <c r="B277" t="s">
        <v>479</v>
      </c>
      <c r="C277" t="s">
        <v>146</v>
      </c>
      <c r="D277" t="s">
        <v>126</v>
      </c>
      <c r="E277" t="s">
        <v>126</v>
      </c>
      <c r="F277">
        <v>1</v>
      </c>
      <c r="G277">
        <v>462</v>
      </c>
      <c r="H277">
        <v>53</v>
      </c>
      <c r="I277">
        <v>17</v>
      </c>
      <c r="J277">
        <v>68</v>
      </c>
      <c r="K277">
        <v>3</v>
      </c>
      <c r="L277">
        <v>0.245</v>
      </c>
      <c r="T277">
        <f t="shared" si="12"/>
        <v>275</v>
      </c>
      <c r="U277" t="str">
        <f t="shared" si="13"/>
        <v>H</v>
      </c>
      <c r="V277">
        <f>IF(U277="H",COUNTIF($U$3:$U$419,"H")-COUNTIF(U278:U$419,"H"),"")</f>
        <v>163</v>
      </c>
      <c r="W277" t="str">
        <f>IF(U277="P",COUNTIF($U$3:$U$419,"P")-COUNTIF(U278:U$419,"P"),"")</f>
        <v/>
      </c>
      <c r="X277" t="str">
        <f t="shared" si="14"/>
        <v>Mike Zunino</v>
      </c>
    </row>
    <row r="278" spans="1:24">
      <c r="A278">
        <v>276</v>
      </c>
      <c r="B278" t="s">
        <v>480</v>
      </c>
      <c r="C278" t="s">
        <v>184</v>
      </c>
      <c r="D278" t="s">
        <v>145</v>
      </c>
      <c r="E278" t="s">
        <v>481</v>
      </c>
      <c r="F278">
        <v>1</v>
      </c>
      <c r="G278">
        <v>501</v>
      </c>
      <c r="H278">
        <v>69</v>
      </c>
      <c r="I278">
        <v>14</v>
      </c>
      <c r="J278">
        <v>73</v>
      </c>
      <c r="K278">
        <v>6</v>
      </c>
      <c r="L278">
        <v>0.25</v>
      </c>
      <c r="T278">
        <f t="shared" si="12"/>
        <v>276</v>
      </c>
      <c r="U278" t="str">
        <f t="shared" si="13"/>
        <v>H</v>
      </c>
      <c r="V278">
        <f>IF(U278="H",COUNTIF($U$3:$U$419,"H")-COUNTIF(U279:U$419,"H"),"")</f>
        <v>164</v>
      </c>
      <c r="W278" t="str">
        <f>IF(U278="P",COUNTIF($U$3:$U$419,"P")-COUNTIF(U279:U$419,"P"),"")</f>
        <v/>
      </c>
      <c r="X278" t="str">
        <f t="shared" si="14"/>
        <v>Xander Bogaerts</v>
      </c>
    </row>
    <row r="279" spans="1:24">
      <c r="A279">
        <v>277</v>
      </c>
      <c r="B279" t="s">
        <v>482</v>
      </c>
      <c r="C279" t="s">
        <v>152</v>
      </c>
      <c r="D279" t="s">
        <v>126</v>
      </c>
      <c r="E279" t="s">
        <v>126</v>
      </c>
      <c r="F279">
        <v>1</v>
      </c>
      <c r="G279">
        <v>476</v>
      </c>
      <c r="H279">
        <v>49</v>
      </c>
      <c r="I279">
        <v>16</v>
      </c>
      <c r="J279">
        <v>62</v>
      </c>
      <c r="K279">
        <v>2</v>
      </c>
      <c r="L279">
        <v>0.25</v>
      </c>
      <c r="T279">
        <f t="shared" si="12"/>
        <v>277</v>
      </c>
      <c r="U279" t="str">
        <f t="shared" si="13"/>
        <v>H</v>
      </c>
      <c r="V279">
        <f>IF(U279="H",COUNTIF($U$3:$U$419,"H")-COUNTIF(U280:U$419,"H"),"")</f>
        <v>165</v>
      </c>
      <c r="W279" t="str">
        <f>IF(U279="P",COUNTIF($U$3:$U$419,"P")-COUNTIF(U280:U$419,"P"),"")</f>
        <v/>
      </c>
      <c r="X279" t="str">
        <f t="shared" si="14"/>
        <v>Devin Mesoraco</v>
      </c>
    </row>
    <row r="280" spans="1:24">
      <c r="A280">
        <v>278</v>
      </c>
      <c r="B280" t="s">
        <v>483</v>
      </c>
      <c r="C280" t="s">
        <v>181</v>
      </c>
      <c r="D280" t="s">
        <v>139</v>
      </c>
      <c r="E280" t="s">
        <v>139</v>
      </c>
      <c r="F280">
        <v>1</v>
      </c>
      <c r="G280">
        <v>488</v>
      </c>
      <c r="H280">
        <v>55</v>
      </c>
      <c r="I280">
        <v>4</v>
      </c>
      <c r="J280">
        <v>52</v>
      </c>
      <c r="K280">
        <v>38</v>
      </c>
      <c r="L280">
        <v>0.23799999999999999</v>
      </c>
      <c r="T280">
        <f t="shared" si="12"/>
        <v>278</v>
      </c>
      <c r="U280" t="str">
        <f t="shared" si="13"/>
        <v>H</v>
      </c>
      <c r="V280">
        <f>IF(U280="H",COUNTIF($U$3:$U$419,"H")-COUNTIF(U281:U$419,"H"),"")</f>
        <v>166</v>
      </c>
      <c r="W280" t="str">
        <f>IF(U280="P",COUNTIF($U$3:$U$419,"P")-COUNTIF(U281:U$419,"P"),"")</f>
        <v/>
      </c>
      <c r="X280" t="str">
        <f t="shared" si="14"/>
        <v>Jonathan Villar</v>
      </c>
    </row>
    <row r="281" spans="1:24">
      <c r="A281">
        <v>279</v>
      </c>
      <c r="B281" t="s">
        <v>484</v>
      </c>
      <c r="C281" t="s">
        <v>152</v>
      </c>
      <c r="D281" t="s">
        <v>139</v>
      </c>
      <c r="E281" t="s">
        <v>139</v>
      </c>
      <c r="F281">
        <v>1</v>
      </c>
      <c r="G281">
        <v>534</v>
      </c>
      <c r="H281">
        <v>79</v>
      </c>
      <c r="I281">
        <v>14</v>
      </c>
      <c r="J281">
        <v>64</v>
      </c>
      <c r="K281">
        <v>5</v>
      </c>
      <c r="L281">
        <v>0.252</v>
      </c>
      <c r="T281">
        <f t="shared" si="12"/>
        <v>279</v>
      </c>
      <c r="U281" t="str">
        <f t="shared" si="13"/>
        <v>H</v>
      </c>
      <c r="V281">
        <f>IF(U281="H",COUNTIF($U$3:$U$419,"H")-COUNTIF(U282:U$419,"H"),"")</f>
        <v>167</v>
      </c>
      <c r="W281" t="str">
        <f>IF(U281="P",COUNTIF($U$3:$U$419,"P")-COUNTIF(U282:U$419,"P"),"")</f>
        <v/>
      </c>
      <c r="X281" t="str">
        <f t="shared" si="14"/>
        <v>Zack Cozart</v>
      </c>
    </row>
    <row r="282" spans="1:24">
      <c r="A282">
        <v>280</v>
      </c>
      <c r="B282" t="s">
        <v>485</v>
      </c>
      <c r="C282" t="s">
        <v>144</v>
      </c>
      <c r="D282" t="s">
        <v>11</v>
      </c>
      <c r="E282" t="s">
        <v>141</v>
      </c>
      <c r="F282">
        <v>1</v>
      </c>
      <c r="G282">
        <v>577</v>
      </c>
      <c r="H282">
        <v>70</v>
      </c>
      <c r="I282">
        <v>15</v>
      </c>
      <c r="J282">
        <v>81</v>
      </c>
      <c r="K282">
        <v>0</v>
      </c>
      <c r="L282">
        <v>0.307</v>
      </c>
      <c r="T282">
        <f t="shared" si="12"/>
        <v>280</v>
      </c>
      <c r="U282" t="str">
        <f t="shared" si="13"/>
        <v>H</v>
      </c>
      <c r="V282">
        <f>IF(U282="H",COUNTIF($U$3:$U$419,"H")-COUNTIF(U283:U$419,"H"),"")</f>
        <v>168</v>
      </c>
      <c r="W282" t="str">
        <f>IF(U282="P",COUNTIF($U$3:$U$419,"P")-COUNTIF(U283:U$419,"P"),"")</f>
        <v/>
      </c>
      <c r="X282" t="str">
        <f t="shared" si="14"/>
        <v>Victor Martinez</v>
      </c>
    </row>
    <row r="283" spans="1:24">
      <c r="A283">
        <v>281</v>
      </c>
      <c r="B283" t="s">
        <v>486</v>
      </c>
      <c r="C283" t="s">
        <v>181</v>
      </c>
      <c r="D283" t="s">
        <v>257</v>
      </c>
      <c r="E283" t="s">
        <v>257</v>
      </c>
      <c r="F283">
        <v>1</v>
      </c>
      <c r="G283">
        <v>512</v>
      </c>
      <c r="H283">
        <v>66</v>
      </c>
      <c r="I283">
        <v>30</v>
      </c>
      <c r="J283">
        <v>90</v>
      </c>
      <c r="K283">
        <v>3</v>
      </c>
      <c r="L283">
        <v>0.215</v>
      </c>
      <c r="T283">
        <f t="shared" si="12"/>
        <v>281</v>
      </c>
      <c r="U283" t="str">
        <f t="shared" si="13"/>
        <v>H</v>
      </c>
      <c r="V283">
        <f>IF(U283="H",COUNTIF($U$3:$U$419,"H")-COUNTIF(U284:U$419,"H"),"")</f>
        <v>169</v>
      </c>
      <c r="W283" t="str">
        <f>IF(U283="P",COUNTIF($U$3:$U$419,"P")-COUNTIF(U284:U$419,"P"),"")</f>
        <v/>
      </c>
      <c r="X283" t="str">
        <f t="shared" si="14"/>
        <v>Chris Carter</v>
      </c>
    </row>
    <row r="284" spans="1:24">
      <c r="A284">
        <v>282</v>
      </c>
      <c r="B284" t="s">
        <v>487</v>
      </c>
      <c r="C284" t="s">
        <v>142</v>
      </c>
      <c r="D284" t="s">
        <v>212</v>
      </c>
      <c r="E284" t="s">
        <v>212</v>
      </c>
      <c r="F284">
        <v>1</v>
      </c>
      <c r="G284">
        <v>523</v>
      </c>
      <c r="H284">
        <v>62</v>
      </c>
      <c r="I284">
        <v>22</v>
      </c>
      <c r="J284">
        <v>72</v>
      </c>
      <c r="K284">
        <v>2</v>
      </c>
      <c r="L284">
        <v>0.24099999999999999</v>
      </c>
      <c r="T284">
        <f t="shared" si="12"/>
        <v>282</v>
      </c>
      <c r="U284" t="str">
        <f t="shared" si="13"/>
        <v>H</v>
      </c>
      <c r="V284">
        <f>IF(U284="H",COUNTIF($U$3:$U$419,"H")-COUNTIF(U285:U$419,"H"),"")</f>
        <v>170</v>
      </c>
      <c r="W284" t="str">
        <f>IF(U284="P",COUNTIF($U$3:$U$419,"P")-COUNTIF(U285:U$419,"P"),"")</f>
        <v/>
      </c>
      <c r="X284" t="str">
        <f t="shared" si="14"/>
        <v>Juan Francisco</v>
      </c>
    </row>
    <row r="285" spans="1:24">
      <c r="A285">
        <v>283</v>
      </c>
      <c r="B285" t="s">
        <v>488</v>
      </c>
      <c r="C285" t="s">
        <v>182</v>
      </c>
      <c r="D285" t="s">
        <v>145</v>
      </c>
      <c r="E285" t="s">
        <v>212</v>
      </c>
      <c r="F285">
        <v>1</v>
      </c>
      <c r="G285">
        <v>489</v>
      </c>
      <c r="H285">
        <v>50</v>
      </c>
      <c r="I285">
        <v>15</v>
      </c>
      <c r="J285">
        <v>64</v>
      </c>
      <c r="K285">
        <v>3</v>
      </c>
      <c r="L285">
        <v>0.28499999999999998</v>
      </c>
      <c r="T285">
        <f t="shared" si="12"/>
        <v>283</v>
      </c>
      <c r="U285" t="str">
        <f t="shared" si="13"/>
        <v>H</v>
      </c>
      <c r="V285">
        <f>IF(U285="H",COUNTIF($U$3:$U$419,"H")-COUNTIF(U286:U$419,"H"),"")</f>
        <v>171</v>
      </c>
      <c r="W285" t="str">
        <f>IF(U285="P",COUNTIF($U$3:$U$419,"P")-COUNTIF(U286:U$419,"P"),"")</f>
        <v/>
      </c>
      <c r="X285" t="str">
        <f t="shared" si="14"/>
        <v>Chris Johnson</v>
      </c>
    </row>
    <row r="286" spans="1:24">
      <c r="A286">
        <v>284</v>
      </c>
      <c r="B286" t="s">
        <v>489</v>
      </c>
      <c r="C286" t="s">
        <v>184</v>
      </c>
      <c r="D286" t="s">
        <v>143</v>
      </c>
      <c r="E286" t="s">
        <v>257</v>
      </c>
      <c r="F286">
        <v>1</v>
      </c>
      <c r="G286">
        <v>467</v>
      </c>
      <c r="H286">
        <v>65</v>
      </c>
      <c r="I286">
        <v>15</v>
      </c>
      <c r="J286">
        <v>58</v>
      </c>
      <c r="K286">
        <v>2</v>
      </c>
      <c r="L286">
        <v>0.27400000000000002</v>
      </c>
      <c r="T286">
        <f t="shared" si="12"/>
        <v>284</v>
      </c>
      <c r="U286" t="str">
        <f t="shared" si="13"/>
        <v>H</v>
      </c>
      <c r="V286">
        <f>IF(U286="H",COUNTIF($U$3:$U$419,"H")-COUNTIF(U287:U$419,"H"),"")</f>
        <v>172</v>
      </c>
      <c r="W286" t="str">
        <f>IF(U286="P",COUNTIF($U$3:$U$419,"P")-COUNTIF(U287:U$419,"P"),"")</f>
        <v/>
      </c>
      <c r="X286" t="str">
        <f t="shared" si="14"/>
        <v>Daniel Nava</v>
      </c>
    </row>
    <row r="287" spans="1:24">
      <c r="A287">
        <v>285</v>
      </c>
      <c r="B287" t="s">
        <v>490</v>
      </c>
      <c r="C287" t="s">
        <v>150</v>
      </c>
      <c r="D287" t="s">
        <v>147</v>
      </c>
      <c r="E287" t="s">
        <v>343</v>
      </c>
      <c r="F287">
        <v>0</v>
      </c>
      <c r="G287">
        <v>470</v>
      </c>
      <c r="H287">
        <v>59</v>
      </c>
      <c r="I287">
        <v>14</v>
      </c>
      <c r="J287">
        <v>40</v>
      </c>
      <c r="K287">
        <v>15</v>
      </c>
      <c r="L287">
        <v>0.245</v>
      </c>
      <c r="T287">
        <f t="shared" si="12"/>
        <v>285</v>
      </c>
      <c r="U287" t="str">
        <f t="shared" si="13"/>
        <v>H</v>
      </c>
      <c r="V287">
        <f>IF(U287="H",COUNTIF($U$3:$U$419,"H")-COUNTIF(U288:U$419,"H"),"")</f>
        <v>173</v>
      </c>
      <c r="W287" t="str">
        <f>IF(U287="P",COUNTIF($U$3:$U$419,"P")-COUNTIF(U288:U$419,"P"),"")</f>
        <v/>
      </c>
      <c r="X287" t="str">
        <f t="shared" si="14"/>
        <v>Josh Rutledge</v>
      </c>
    </row>
    <row r="288" spans="1:24">
      <c r="A288">
        <v>286</v>
      </c>
      <c r="B288" t="s">
        <v>491</v>
      </c>
      <c r="C288" t="s">
        <v>181</v>
      </c>
      <c r="D288" t="s">
        <v>18</v>
      </c>
      <c r="E288" t="s">
        <v>18</v>
      </c>
      <c r="F288">
        <v>0</v>
      </c>
      <c r="M288">
        <v>47</v>
      </c>
      <c r="N288">
        <v>2</v>
      </c>
      <c r="O288">
        <v>4</v>
      </c>
      <c r="P288">
        <v>4.34</v>
      </c>
      <c r="Q288">
        <v>1.4</v>
      </c>
      <c r="R288">
        <v>45</v>
      </c>
      <c r="T288">
        <f t="shared" si="12"/>
        <v>286</v>
      </c>
      <c r="U288" t="str">
        <f t="shared" si="13"/>
        <v>P</v>
      </c>
      <c r="V288" t="str">
        <f>IF(U288="H",COUNTIF($U$3:$U$419,"H")-COUNTIF(U289:U$419,"H"),"")</f>
        <v/>
      </c>
      <c r="W288">
        <f>IF(U288="P",COUNTIF($U$3:$U$419,"P")-COUNTIF(U289:U$419,"P"),"")</f>
        <v>113</v>
      </c>
      <c r="X288" t="str">
        <f t="shared" si="14"/>
        <v>Josh Fields</v>
      </c>
    </row>
    <row r="289" spans="1:24">
      <c r="A289">
        <v>287</v>
      </c>
      <c r="B289" t="s">
        <v>492</v>
      </c>
      <c r="C289" t="s">
        <v>616</v>
      </c>
      <c r="D289" t="s">
        <v>147</v>
      </c>
      <c r="E289" t="s">
        <v>493</v>
      </c>
      <c r="F289">
        <v>0</v>
      </c>
      <c r="G289">
        <v>554</v>
      </c>
      <c r="H289">
        <v>76</v>
      </c>
      <c r="I289">
        <v>8</v>
      </c>
      <c r="J289">
        <v>59</v>
      </c>
      <c r="K289">
        <v>12</v>
      </c>
      <c r="L289">
        <v>0.28199999999999997</v>
      </c>
      <c r="T289">
        <f t="shared" si="12"/>
        <v>287</v>
      </c>
      <c r="U289" t="str">
        <f t="shared" si="13"/>
        <v>H</v>
      </c>
      <c r="V289">
        <f>IF(U289="H",COUNTIF($U$3:$U$419,"H")-COUNTIF(U290:U$419,"H"),"")</f>
        <v>174</v>
      </c>
      <c r="W289" t="str">
        <f>IF(U289="P",COUNTIF($U$3:$U$419,"P")-COUNTIF(U290:U$419,"P"),"")</f>
        <v/>
      </c>
      <c r="X289" t="str">
        <f t="shared" si="14"/>
        <v>Daniel Murphy</v>
      </c>
    </row>
    <row r="290" spans="1:24">
      <c r="A290">
        <v>288</v>
      </c>
      <c r="B290" t="s">
        <v>494</v>
      </c>
      <c r="C290" t="s">
        <v>177</v>
      </c>
      <c r="D290" t="s">
        <v>143</v>
      </c>
      <c r="E290" t="s">
        <v>257</v>
      </c>
      <c r="F290">
        <v>0</v>
      </c>
      <c r="G290">
        <v>445</v>
      </c>
      <c r="H290">
        <v>57</v>
      </c>
      <c r="I290">
        <v>18</v>
      </c>
      <c r="J290">
        <v>66</v>
      </c>
      <c r="K290">
        <v>0</v>
      </c>
      <c r="L290">
        <v>0.26700000000000002</v>
      </c>
      <c r="T290">
        <f t="shared" si="12"/>
        <v>288</v>
      </c>
      <c r="U290" t="str">
        <f t="shared" si="13"/>
        <v>H</v>
      </c>
      <c r="V290">
        <f>IF(U290="H",COUNTIF($U$3:$U$419,"H")-COUNTIF(U291:U$419,"H"),"")</f>
        <v>175</v>
      </c>
      <c r="W290" t="str">
        <f>IF(U290="P",COUNTIF($U$3:$U$419,"P")-COUNTIF(U291:U$419,"P"),"")</f>
        <v/>
      </c>
      <c r="X290" t="str">
        <f t="shared" si="14"/>
        <v>Michael Morse</v>
      </c>
    </row>
    <row r="291" spans="1:24">
      <c r="A291">
        <v>289</v>
      </c>
      <c r="B291" t="s">
        <v>495</v>
      </c>
      <c r="C291" t="s">
        <v>182</v>
      </c>
      <c r="D291" t="s">
        <v>147</v>
      </c>
      <c r="E291" t="s">
        <v>147</v>
      </c>
      <c r="F291">
        <v>0</v>
      </c>
      <c r="G291">
        <v>410</v>
      </c>
      <c r="H291">
        <v>55</v>
      </c>
      <c r="I291">
        <v>19</v>
      </c>
      <c r="J291">
        <v>62</v>
      </c>
      <c r="K291">
        <v>3</v>
      </c>
      <c r="L291">
        <v>0.20499999999999999</v>
      </c>
      <c r="T291">
        <f t="shared" si="12"/>
        <v>289</v>
      </c>
      <c r="U291" t="str">
        <f t="shared" si="13"/>
        <v>H</v>
      </c>
      <c r="V291">
        <f>IF(U291="H",COUNTIF($U$3:$U$419,"H")-COUNTIF(U292:U$419,"H"),"")</f>
        <v>176</v>
      </c>
      <c r="W291" t="str">
        <f>IF(U291="P",COUNTIF($U$3:$U$419,"P")-COUNTIF(U292:U$419,"P"),"")</f>
        <v/>
      </c>
      <c r="X291" t="str">
        <f t="shared" si="14"/>
        <v>Dan Uggla</v>
      </c>
    </row>
    <row r="292" spans="1:24">
      <c r="A292">
        <v>290</v>
      </c>
      <c r="B292" t="s">
        <v>496</v>
      </c>
      <c r="C292" t="s">
        <v>183</v>
      </c>
      <c r="D292" t="s">
        <v>147</v>
      </c>
      <c r="E292" t="s">
        <v>147</v>
      </c>
      <c r="F292">
        <v>0</v>
      </c>
      <c r="G292">
        <v>519</v>
      </c>
      <c r="H292">
        <v>52</v>
      </c>
      <c r="I292">
        <v>12</v>
      </c>
      <c r="J292">
        <v>60</v>
      </c>
      <c r="K292">
        <v>9</v>
      </c>
      <c r="L292">
        <v>0.23</v>
      </c>
      <c r="T292">
        <f t="shared" si="12"/>
        <v>290</v>
      </c>
      <c r="U292" t="str">
        <f t="shared" si="13"/>
        <v>H</v>
      </c>
      <c r="V292">
        <f>IF(U292="H",COUNTIF($U$3:$U$419,"H")-COUNTIF(U293:U$419,"H"),"")</f>
        <v>177</v>
      </c>
      <c r="W292" t="str">
        <f>IF(U292="P",COUNTIF($U$3:$U$419,"P")-COUNTIF(U293:U$419,"P"),"")</f>
        <v/>
      </c>
      <c r="X292" t="str">
        <f t="shared" si="14"/>
        <v>Brian Dozier</v>
      </c>
    </row>
    <row r="293" spans="1:24">
      <c r="A293">
        <v>291</v>
      </c>
      <c r="B293" t="s">
        <v>497</v>
      </c>
      <c r="C293" t="s">
        <v>17</v>
      </c>
      <c r="D293" t="s">
        <v>147</v>
      </c>
      <c r="E293" t="s">
        <v>147</v>
      </c>
      <c r="F293">
        <v>0</v>
      </c>
      <c r="G293">
        <v>545</v>
      </c>
      <c r="H293">
        <v>61</v>
      </c>
      <c r="I293">
        <v>14</v>
      </c>
      <c r="J293">
        <v>59</v>
      </c>
      <c r="K293">
        <v>2</v>
      </c>
      <c r="L293">
        <v>0.25900000000000001</v>
      </c>
      <c r="T293">
        <f t="shared" si="12"/>
        <v>291</v>
      </c>
      <c r="U293" t="str">
        <f t="shared" si="13"/>
        <v>H</v>
      </c>
      <c r="V293">
        <f>IF(U293="H",COUNTIF($U$3:$U$419,"H")-COUNTIF(U294:U$419,"H"),"")</f>
        <v>178</v>
      </c>
      <c r="W293" t="str">
        <f>IF(U293="P",COUNTIF($U$3:$U$419,"P")-COUNTIF(U294:U$419,"P"),"")</f>
        <v/>
      </c>
      <c r="X293" t="str">
        <f t="shared" si="14"/>
        <v>Neil Walker</v>
      </c>
    </row>
    <row r="294" spans="1:24">
      <c r="A294">
        <v>292</v>
      </c>
      <c r="B294" t="s">
        <v>498</v>
      </c>
      <c r="C294" t="s">
        <v>142</v>
      </c>
      <c r="D294" t="s">
        <v>147</v>
      </c>
      <c r="E294" t="s">
        <v>147</v>
      </c>
      <c r="F294">
        <v>0</v>
      </c>
      <c r="G294">
        <v>343</v>
      </c>
      <c r="H294">
        <v>42</v>
      </c>
      <c r="I294">
        <v>12</v>
      </c>
      <c r="J294">
        <v>48</v>
      </c>
      <c r="K294">
        <v>10</v>
      </c>
      <c r="L294">
        <v>0.21099999999999999</v>
      </c>
      <c r="T294">
        <f t="shared" si="12"/>
        <v>292</v>
      </c>
      <c r="U294" t="str">
        <f t="shared" si="13"/>
        <v>H</v>
      </c>
      <c r="V294">
        <f>IF(U294="H",COUNTIF($U$3:$U$419,"H")-COUNTIF(U295:U$419,"H"),"")</f>
        <v>179</v>
      </c>
      <c r="W294" t="str">
        <f>IF(U294="P",COUNTIF($U$3:$U$419,"P")-COUNTIF(U295:U$419,"P"),"")</f>
        <v/>
      </c>
      <c r="X294" t="str">
        <f t="shared" si="14"/>
        <v>Rickie Weeks</v>
      </c>
    </row>
    <row r="295" spans="1:24">
      <c r="A295">
        <v>293</v>
      </c>
      <c r="B295" t="s">
        <v>499</v>
      </c>
      <c r="C295" t="s">
        <v>618</v>
      </c>
      <c r="D295" t="s">
        <v>18</v>
      </c>
      <c r="E295" t="s">
        <v>18</v>
      </c>
      <c r="F295">
        <v>0</v>
      </c>
      <c r="M295">
        <v>67</v>
      </c>
      <c r="N295">
        <v>2</v>
      </c>
      <c r="O295">
        <v>7</v>
      </c>
      <c r="P295">
        <v>3.9</v>
      </c>
      <c r="Q295">
        <v>1.39</v>
      </c>
      <c r="R295">
        <v>64</v>
      </c>
      <c r="T295">
        <f t="shared" si="12"/>
        <v>293</v>
      </c>
      <c r="U295" t="str">
        <f t="shared" si="13"/>
        <v>P</v>
      </c>
      <c r="V295" t="str">
        <f>IF(U295="H",COUNTIF($U$3:$U$419,"H")-COUNTIF(U296:U$419,"H"),"")</f>
        <v/>
      </c>
      <c r="W295">
        <f>IF(U295="P",COUNTIF($U$3:$U$419,"P")-COUNTIF(U296:U$419,"P"),"")</f>
        <v>114</v>
      </c>
      <c r="X295" t="str">
        <f t="shared" si="14"/>
        <v>Daniel Webb</v>
      </c>
    </row>
    <row r="296" spans="1:24">
      <c r="A296">
        <v>294</v>
      </c>
      <c r="B296" t="s">
        <v>500</v>
      </c>
      <c r="C296" t="s">
        <v>177</v>
      </c>
      <c r="D296" t="s">
        <v>147</v>
      </c>
      <c r="E296" t="s">
        <v>147</v>
      </c>
      <c r="F296">
        <v>0</v>
      </c>
      <c r="G296">
        <v>490</v>
      </c>
      <c r="H296">
        <v>69</v>
      </c>
      <c r="I296">
        <v>7</v>
      </c>
      <c r="J296">
        <v>47</v>
      </c>
      <c r="K296">
        <v>5</v>
      </c>
      <c r="L296">
        <v>0.29099999999999998</v>
      </c>
      <c r="T296">
        <f t="shared" si="12"/>
        <v>294</v>
      </c>
      <c r="U296" t="str">
        <f t="shared" si="13"/>
        <v>H</v>
      </c>
      <c r="V296">
        <f>IF(U296="H",COUNTIF($U$3:$U$419,"H")-COUNTIF(U297:U$419,"H"),"")</f>
        <v>180</v>
      </c>
      <c r="W296" t="str">
        <f>IF(U296="P",COUNTIF($U$3:$U$419,"P")-COUNTIF(U297:U$419,"P"),"")</f>
        <v/>
      </c>
      <c r="X296" t="str">
        <f t="shared" si="14"/>
        <v>Marco Scutaro</v>
      </c>
    </row>
    <row r="297" spans="1:24">
      <c r="A297">
        <v>295</v>
      </c>
      <c r="B297" t="s">
        <v>501</v>
      </c>
      <c r="C297" t="s">
        <v>618</v>
      </c>
      <c r="D297" t="s">
        <v>147</v>
      </c>
      <c r="E297" t="s">
        <v>147</v>
      </c>
      <c r="F297">
        <v>0</v>
      </c>
      <c r="G297">
        <v>472</v>
      </c>
      <c r="H297">
        <v>60</v>
      </c>
      <c r="I297">
        <v>11</v>
      </c>
      <c r="J297">
        <v>66</v>
      </c>
      <c r="K297">
        <v>6</v>
      </c>
      <c r="L297">
        <v>0.252</v>
      </c>
      <c r="T297">
        <f t="shared" si="12"/>
        <v>295</v>
      </c>
      <c r="U297" t="str">
        <f t="shared" si="13"/>
        <v>H</v>
      </c>
      <c r="V297">
        <f>IF(U297="H",COUNTIF($U$3:$U$419,"H")-COUNTIF(U298:U$419,"H"),"")</f>
        <v>181</v>
      </c>
      <c r="W297" t="str">
        <f>IF(U297="P",COUNTIF($U$3:$U$419,"P")-COUNTIF(U298:U$419,"P"),"")</f>
        <v/>
      </c>
      <c r="X297" t="str">
        <f t="shared" si="14"/>
        <v>Gordon Beckham</v>
      </c>
    </row>
    <row r="298" spans="1:24">
      <c r="A298">
        <v>296</v>
      </c>
      <c r="B298" t="s">
        <v>502</v>
      </c>
      <c r="C298" t="s">
        <v>181</v>
      </c>
      <c r="D298" t="s">
        <v>18</v>
      </c>
      <c r="E298" t="s">
        <v>18</v>
      </c>
      <c r="F298">
        <v>-1</v>
      </c>
      <c r="M298">
        <v>47</v>
      </c>
      <c r="N298">
        <v>2</v>
      </c>
      <c r="O298">
        <v>3</v>
      </c>
      <c r="P298">
        <v>3.58</v>
      </c>
      <c r="Q298">
        <v>1.24</v>
      </c>
      <c r="R298">
        <v>51</v>
      </c>
      <c r="T298">
        <f t="shared" si="12"/>
        <v>296</v>
      </c>
      <c r="U298" t="str">
        <f t="shared" si="13"/>
        <v>P</v>
      </c>
      <c r="V298" t="str">
        <f>IF(U298="H",COUNTIF($U$3:$U$419,"H")-COUNTIF(U299:U$419,"H"),"")</f>
        <v/>
      </c>
      <c r="W298">
        <f>IF(U298="P",COUNTIF($U$3:$U$419,"P")-COUNTIF(U299:U$419,"P"),"")</f>
        <v>115</v>
      </c>
      <c r="X298" t="str">
        <f t="shared" si="14"/>
        <v>Jesse Crain</v>
      </c>
    </row>
    <row r="299" spans="1:24">
      <c r="A299">
        <v>297</v>
      </c>
      <c r="B299" t="s">
        <v>503</v>
      </c>
      <c r="C299" t="s">
        <v>180</v>
      </c>
      <c r="D299" t="s">
        <v>147</v>
      </c>
      <c r="E299" t="s">
        <v>147</v>
      </c>
      <c r="F299">
        <v>-1</v>
      </c>
      <c r="G299">
        <v>422</v>
      </c>
      <c r="H299">
        <v>48</v>
      </c>
      <c r="I299">
        <v>8</v>
      </c>
      <c r="J299">
        <v>51</v>
      </c>
      <c r="K299">
        <v>7</v>
      </c>
      <c r="L299">
        <v>0.28399999999999997</v>
      </c>
      <c r="T299">
        <f t="shared" si="12"/>
        <v>297</v>
      </c>
      <c r="U299" t="str">
        <f t="shared" si="13"/>
        <v>H</v>
      </c>
      <c r="V299">
        <f>IF(U299="H",COUNTIF($U$3:$U$419,"H")-COUNTIF(U300:U$419,"H"),"")</f>
        <v>182</v>
      </c>
      <c r="W299" t="str">
        <f>IF(U299="P",COUNTIF($U$3:$U$419,"P")-COUNTIF(U300:U$419,"P"),"")</f>
        <v/>
      </c>
      <c r="X299" t="str">
        <f t="shared" si="14"/>
        <v>Omar Infante</v>
      </c>
    </row>
    <row r="300" spans="1:24">
      <c r="A300">
        <v>298</v>
      </c>
      <c r="B300" t="s">
        <v>504</v>
      </c>
      <c r="C300" t="s">
        <v>618</v>
      </c>
      <c r="D300" t="s">
        <v>145</v>
      </c>
      <c r="E300" t="s">
        <v>145</v>
      </c>
      <c r="F300">
        <v>-1</v>
      </c>
      <c r="G300">
        <v>478</v>
      </c>
      <c r="H300">
        <v>44</v>
      </c>
      <c r="I300">
        <v>18</v>
      </c>
      <c r="J300">
        <v>59</v>
      </c>
      <c r="K300">
        <v>1</v>
      </c>
      <c r="L300">
        <v>0.223</v>
      </c>
      <c r="T300">
        <f t="shared" si="12"/>
        <v>298</v>
      </c>
      <c r="U300" t="str">
        <f t="shared" si="13"/>
        <v>H</v>
      </c>
      <c r="V300">
        <f>IF(U300="H",COUNTIF($U$3:$U$419,"H")-COUNTIF(U301:U$419,"H"),"")</f>
        <v>183</v>
      </c>
      <c r="W300" t="str">
        <f>IF(U300="P",COUNTIF($U$3:$U$419,"P")-COUNTIF(U301:U$419,"P"),"")</f>
        <v/>
      </c>
      <c r="X300" t="str">
        <f t="shared" si="14"/>
        <v>Matt Davidson</v>
      </c>
    </row>
    <row r="301" spans="1:24">
      <c r="A301">
        <v>299</v>
      </c>
      <c r="B301" t="s">
        <v>505</v>
      </c>
      <c r="C301" t="s">
        <v>614</v>
      </c>
      <c r="D301" t="s">
        <v>139</v>
      </c>
      <c r="E301" t="s">
        <v>139</v>
      </c>
      <c r="F301">
        <v>-1</v>
      </c>
      <c r="G301">
        <v>497</v>
      </c>
      <c r="H301">
        <v>62</v>
      </c>
      <c r="I301">
        <v>10</v>
      </c>
      <c r="J301">
        <v>65</v>
      </c>
      <c r="K301">
        <v>3</v>
      </c>
      <c r="L301">
        <v>0.26200000000000001</v>
      </c>
      <c r="T301">
        <f t="shared" si="12"/>
        <v>299</v>
      </c>
      <c r="U301" t="str">
        <f t="shared" si="13"/>
        <v>H</v>
      </c>
      <c r="V301">
        <f>IF(U301="H",COUNTIF($U$3:$U$419,"H")-COUNTIF(U302:U$419,"H"),"")</f>
        <v>184</v>
      </c>
      <c r="W301" t="str">
        <f>IF(U301="P",COUNTIF($U$3:$U$419,"P")-COUNTIF(U302:U$419,"P"),"")</f>
        <v/>
      </c>
      <c r="X301" t="str">
        <f t="shared" si="14"/>
        <v>Didi Gregorius</v>
      </c>
    </row>
    <row r="302" spans="1:24">
      <c r="A302">
        <v>300</v>
      </c>
      <c r="B302" t="s">
        <v>506</v>
      </c>
      <c r="C302" t="s">
        <v>620</v>
      </c>
      <c r="D302" t="s">
        <v>140</v>
      </c>
      <c r="E302" t="s">
        <v>140</v>
      </c>
      <c r="F302">
        <v>-1</v>
      </c>
      <c r="M302">
        <v>204</v>
      </c>
      <c r="N302">
        <v>13</v>
      </c>
      <c r="O302">
        <v>0</v>
      </c>
      <c r="P302">
        <v>3.87</v>
      </c>
      <c r="Q302">
        <v>1.26</v>
      </c>
      <c r="R302">
        <v>149</v>
      </c>
      <c r="T302">
        <f t="shared" si="12"/>
        <v>300</v>
      </c>
      <c r="U302" t="str">
        <f t="shared" si="13"/>
        <v>P</v>
      </c>
      <c r="V302" t="str">
        <f>IF(U302="H",COUNTIF($U$3:$U$419,"H")-COUNTIF(U303:U$419,"H"),"")</f>
        <v/>
      </c>
      <c r="W302">
        <f>IF(U302="P",COUNTIF($U$3:$U$419,"P")-COUNTIF(U303:U$419,"P"),"")</f>
        <v>116</v>
      </c>
      <c r="X302" t="str">
        <f t="shared" si="14"/>
        <v>Ervin Santana</v>
      </c>
    </row>
    <row r="303" spans="1:24">
      <c r="A303">
        <v>301</v>
      </c>
      <c r="B303" t="s">
        <v>507</v>
      </c>
      <c r="C303" t="s">
        <v>183</v>
      </c>
      <c r="D303" t="s">
        <v>145</v>
      </c>
      <c r="E303" t="s">
        <v>145</v>
      </c>
      <c r="F303">
        <v>-1</v>
      </c>
      <c r="G303">
        <v>451</v>
      </c>
      <c r="H303">
        <v>51</v>
      </c>
      <c r="I303">
        <v>15</v>
      </c>
      <c r="J303">
        <v>63</v>
      </c>
      <c r="K303">
        <v>2</v>
      </c>
      <c r="L303">
        <v>0.24199999999999999</v>
      </c>
      <c r="T303">
        <f t="shared" si="12"/>
        <v>301</v>
      </c>
      <c r="U303" t="str">
        <f t="shared" si="13"/>
        <v>H</v>
      </c>
      <c r="V303">
        <f>IF(U303="H",COUNTIF($U$3:$U$419,"H")-COUNTIF(U304:U$419,"H"),"")</f>
        <v>185</v>
      </c>
      <c r="W303" t="str">
        <f>IF(U303="P",COUNTIF($U$3:$U$419,"P")-COUNTIF(U304:U$419,"P"),"")</f>
        <v/>
      </c>
      <c r="X303" t="str">
        <f t="shared" si="14"/>
        <v>Trevor Plouffe</v>
      </c>
    </row>
    <row r="304" spans="1:24">
      <c r="A304">
        <v>302</v>
      </c>
      <c r="B304" t="s">
        <v>508</v>
      </c>
      <c r="C304" t="s">
        <v>150</v>
      </c>
      <c r="D304" t="s">
        <v>147</v>
      </c>
      <c r="E304" t="s">
        <v>284</v>
      </c>
      <c r="F304">
        <v>-1</v>
      </c>
      <c r="G304">
        <v>433</v>
      </c>
      <c r="H304">
        <v>51</v>
      </c>
      <c r="I304">
        <v>3</v>
      </c>
      <c r="J304">
        <v>48</v>
      </c>
      <c r="K304">
        <v>15</v>
      </c>
      <c r="L304">
        <v>0.29799999999999999</v>
      </c>
      <c r="T304">
        <f t="shared" si="12"/>
        <v>302</v>
      </c>
      <c r="U304" t="str">
        <f t="shared" si="13"/>
        <v>H</v>
      </c>
      <c r="V304">
        <f>IF(U304="H",COUNTIF($U$3:$U$419,"H")-COUNTIF(U305:U$419,"H"),"")</f>
        <v>186</v>
      </c>
      <c r="W304" t="str">
        <f>IF(U304="P",COUNTIF($U$3:$U$419,"P")-COUNTIF(U305:U$419,"P"),"")</f>
        <v/>
      </c>
      <c r="X304" t="str">
        <f t="shared" si="14"/>
        <v>DJ LeMahieu</v>
      </c>
    </row>
    <row r="305" spans="1:24">
      <c r="A305">
        <v>303</v>
      </c>
      <c r="B305" t="s">
        <v>509</v>
      </c>
      <c r="C305" t="s">
        <v>180</v>
      </c>
      <c r="D305" t="s">
        <v>447</v>
      </c>
      <c r="E305" t="s">
        <v>409</v>
      </c>
      <c r="F305">
        <v>-1</v>
      </c>
      <c r="G305">
        <v>401</v>
      </c>
      <c r="H305">
        <v>41</v>
      </c>
      <c r="I305">
        <v>2</v>
      </c>
      <c r="J305">
        <v>31</v>
      </c>
      <c r="K305">
        <v>28</v>
      </c>
      <c r="L305">
        <v>0.251</v>
      </c>
      <c r="T305">
        <f t="shared" si="12"/>
        <v>303</v>
      </c>
      <c r="U305" t="str">
        <f t="shared" si="13"/>
        <v>H</v>
      </c>
      <c r="V305">
        <f>IF(U305="H",COUNTIF($U$3:$U$419,"H")-COUNTIF(U306:U$419,"H"),"")</f>
        <v>187</v>
      </c>
      <c r="W305" t="str">
        <f>IF(U305="P",COUNTIF($U$3:$U$419,"P")-COUNTIF(U306:U$419,"P"),"")</f>
        <v/>
      </c>
      <c r="X305" t="str">
        <f t="shared" si="14"/>
        <v>Emilio Bonifacio</v>
      </c>
    </row>
    <row r="306" spans="1:24">
      <c r="A306">
        <v>304</v>
      </c>
      <c r="B306" t="s">
        <v>510</v>
      </c>
      <c r="C306" t="s">
        <v>187</v>
      </c>
      <c r="D306" t="s">
        <v>140</v>
      </c>
      <c r="E306" t="s">
        <v>140</v>
      </c>
      <c r="F306">
        <v>-1</v>
      </c>
      <c r="M306">
        <v>179</v>
      </c>
      <c r="N306">
        <v>13</v>
      </c>
      <c r="O306">
        <v>0</v>
      </c>
      <c r="P306">
        <v>3.91</v>
      </c>
      <c r="Q306">
        <v>1.28</v>
      </c>
      <c r="R306">
        <v>141</v>
      </c>
      <c r="T306">
        <f t="shared" si="12"/>
        <v>304</v>
      </c>
      <c r="U306" t="str">
        <f t="shared" si="13"/>
        <v>P</v>
      </c>
      <c r="V306" t="str">
        <f>IF(U306="H",COUNTIF($U$3:$U$419,"H")-COUNTIF(U307:U$419,"H"),"")</f>
        <v/>
      </c>
      <c r="W306">
        <f>IF(U306="P",COUNTIF($U$3:$U$419,"P")-COUNTIF(U307:U$419,"P"),"")</f>
        <v>117</v>
      </c>
      <c r="X306" t="str">
        <f t="shared" si="14"/>
        <v>Tommy Milone</v>
      </c>
    </row>
    <row r="307" spans="1:24">
      <c r="A307">
        <v>305</v>
      </c>
      <c r="B307" t="s">
        <v>511</v>
      </c>
      <c r="C307" t="s">
        <v>17</v>
      </c>
      <c r="D307" t="s">
        <v>343</v>
      </c>
      <c r="E307" t="s">
        <v>343</v>
      </c>
      <c r="F307">
        <v>-1</v>
      </c>
      <c r="G307">
        <v>509</v>
      </c>
      <c r="H307">
        <v>71</v>
      </c>
      <c r="I307">
        <v>12</v>
      </c>
      <c r="J307">
        <v>54</v>
      </c>
      <c r="K307">
        <v>5</v>
      </c>
      <c r="L307">
        <v>0.249</v>
      </c>
      <c r="T307">
        <f t="shared" si="12"/>
        <v>305</v>
      </c>
      <c r="U307" t="str">
        <f t="shared" si="13"/>
        <v>H</v>
      </c>
      <c r="V307">
        <f>IF(U307="H",COUNTIF($U$3:$U$419,"H")-COUNTIF(U308:U$419,"H"),"")</f>
        <v>188</v>
      </c>
      <c r="W307" t="str">
        <f>IF(U307="P",COUNTIF($U$3:$U$419,"P")-COUNTIF(U308:U$419,"P"),"")</f>
        <v/>
      </c>
      <c r="X307" t="str">
        <f t="shared" si="14"/>
        <v>Jordy Mercer</v>
      </c>
    </row>
    <row r="308" spans="1:24">
      <c r="A308">
        <v>306</v>
      </c>
      <c r="B308" t="s">
        <v>512</v>
      </c>
      <c r="C308" t="s">
        <v>187</v>
      </c>
      <c r="D308" t="s">
        <v>140</v>
      </c>
      <c r="E308" t="s">
        <v>140</v>
      </c>
      <c r="F308">
        <v>-1</v>
      </c>
      <c r="M308">
        <v>194</v>
      </c>
      <c r="N308">
        <v>13</v>
      </c>
      <c r="O308">
        <v>0</v>
      </c>
      <c r="P308">
        <v>3.62</v>
      </c>
      <c r="Q308">
        <v>1.24</v>
      </c>
      <c r="R308">
        <v>139</v>
      </c>
      <c r="T308">
        <f t="shared" si="12"/>
        <v>306</v>
      </c>
      <c r="U308" t="str">
        <f t="shared" si="13"/>
        <v>P</v>
      </c>
      <c r="V308" t="str">
        <f>IF(U308="H",COUNTIF($U$3:$U$419,"H")-COUNTIF(U309:U$419,"H"),"")</f>
        <v/>
      </c>
      <c r="W308">
        <f>IF(U308="P",COUNTIF($U$3:$U$419,"P")-COUNTIF(U309:U$419,"P"),"")</f>
        <v>118</v>
      </c>
      <c r="X308" t="str">
        <f t="shared" si="14"/>
        <v>Jarrod Parker</v>
      </c>
    </row>
    <row r="309" spans="1:24">
      <c r="A309">
        <v>307</v>
      </c>
      <c r="B309" t="s">
        <v>513</v>
      </c>
      <c r="C309" t="s">
        <v>617</v>
      </c>
      <c r="D309" t="s">
        <v>139</v>
      </c>
      <c r="E309" t="s">
        <v>481</v>
      </c>
      <c r="F309">
        <v>-1</v>
      </c>
      <c r="G309">
        <v>433</v>
      </c>
      <c r="H309">
        <v>52</v>
      </c>
      <c r="I309">
        <v>5</v>
      </c>
      <c r="J309">
        <v>48</v>
      </c>
      <c r="K309">
        <v>15</v>
      </c>
      <c r="L309">
        <v>0.27800000000000002</v>
      </c>
      <c r="T309">
        <f t="shared" si="12"/>
        <v>307</v>
      </c>
      <c r="U309" t="str">
        <f t="shared" si="13"/>
        <v>H</v>
      </c>
      <c r="V309">
        <f>IF(U309="H",COUNTIF($U$3:$U$419,"H")-COUNTIF(U310:U$419,"H"),"")</f>
        <v>189</v>
      </c>
      <c r="W309" t="str">
        <f>IF(U309="P",COUNTIF($U$3:$U$419,"P")-COUNTIF(U310:U$419,"P"),"")</f>
        <v/>
      </c>
      <c r="X309" t="str">
        <f t="shared" si="14"/>
        <v>Eduardo Nunez</v>
      </c>
    </row>
    <row r="310" spans="1:24">
      <c r="A310">
        <v>308</v>
      </c>
      <c r="B310" t="s">
        <v>514</v>
      </c>
      <c r="C310" t="s">
        <v>146</v>
      </c>
      <c r="D310" t="s">
        <v>447</v>
      </c>
      <c r="E310" t="s">
        <v>515</v>
      </c>
      <c r="F310">
        <v>-1</v>
      </c>
      <c r="G310">
        <v>476</v>
      </c>
      <c r="H310">
        <v>52</v>
      </c>
      <c r="I310">
        <v>6</v>
      </c>
      <c r="J310">
        <v>32</v>
      </c>
      <c r="K310">
        <v>6</v>
      </c>
      <c r="L310">
        <v>0.25800000000000001</v>
      </c>
      <c r="T310">
        <f t="shared" si="12"/>
        <v>308</v>
      </c>
      <c r="U310" t="str">
        <f t="shared" si="13"/>
        <v>H</v>
      </c>
      <c r="V310">
        <f>IF(U310="H",COUNTIF($U$3:$U$419,"H")-COUNTIF(U311:U$419,"H"),"")</f>
        <v>190</v>
      </c>
      <c r="W310" t="str">
        <f>IF(U310="P",COUNTIF($U$3:$U$419,"P")-COUNTIF(U311:U$419,"P"),"")</f>
        <v/>
      </c>
      <c r="X310" t="str">
        <f t="shared" si="14"/>
        <v>Dustin Ackley</v>
      </c>
    </row>
    <row r="311" spans="1:24">
      <c r="A311">
        <v>309</v>
      </c>
      <c r="B311" t="s">
        <v>516</v>
      </c>
      <c r="C311" t="s">
        <v>153</v>
      </c>
      <c r="D311" t="s">
        <v>143</v>
      </c>
      <c r="E311" t="s">
        <v>143</v>
      </c>
      <c r="F311">
        <v>-1</v>
      </c>
      <c r="G311">
        <v>478</v>
      </c>
      <c r="H311">
        <v>55</v>
      </c>
      <c r="I311">
        <v>19</v>
      </c>
      <c r="J311">
        <v>63</v>
      </c>
      <c r="K311">
        <v>0</v>
      </c>
      <c r="L311">
        <v>0.23499999999999999</v>
      </c>
      <c r="T311">
        <f t="shared" si="12"/>
        <v>309</v>
      </c>
      <c r="U311" t="str">
        <f t="shared" si="13"/>
        <v>H</v>
      </c>
      <c r="V311">
        <f>IF(U311="H",COUNTIF($U$3:$U$419,"H")-COUNTIF(U312:U$419,"H"),"")</f>
        <v>191</v>
      </c>
      <c r="W311" t="str">
        <f>IF(U311="P",COUNTIF($U$3:$U$419,"P")-COUNTIF(U312:U$419,"P"),"")</f>
        <v/>
      </c>
      <c r="X311" t="str">
        <f t="shared" si="14"/>
        <v>Raul Ibanez</v>
      </c>
    </row>
    <row r="312" spans="1:24">
      <c r="A312">
        <v>310</v>
      </c>
      <c r="B312" t="s">
        <v>517</v>
      </c>
      <c r="C312" t="s">
        <v>618</v>
      </c>
      <c r="D312" t="s">
        <v>140</v>
      </c>
      <c r="E312" t="s">
        <v>140</v>
      </c>
      <c r="F312">
        <v>-1</v>
      </c>
      <c r="M312">
        <v>190</v>
      </c>
      <c r="N312">
        <v>10</v>
      </c>
      <c r="O312">
        <v>0</v>
      </c>
      <c r="P312">
        <v>3.8</v>
      </c>
      <c r="Q312">
        <v>1.25</v>
      </c>
      <c r="R312">
        <v>147</v>
      </c>
      <c r="T312">
        <f t="shared" si="12"/>
        <v>310</v>
      </c>
      <c r="U312" t="str">
        <f t="shared" si="13"/>
        <v>P</v>
      </c>
      <c r="V312" t="str">
        <f>IF(U312="H",COUNTIF($U$3:$U$419,"H")-COUNTIF(U313:U$419,"H"),"")</f>
        <v/>
      </c>
      <c r="W312">
        <f>IF(U312="P",COUNTIF($U$3:$U$419,"P")-COUNTIF(U313:U$419,"P"),"")</f>
        <v>119</v>
      </c>
      <c r="X312" t="str">
        <f t="shared" si="14"/>
        <v>Jose Quintana</v>
      </c>
    </row>
    <row r="313" spans="1:24">
      <c r="A313">
        <v>311</v>
      </c>
      <c r="B313" t="s">
        <v>518</v>
      </c>
      <c r="C313" t="s">
        <v>151</v>
      </c>
      <c r="D313" t="s">
        <v>140</v>
      </c>
      <c r="E313" t="s">
        <v>140</v>
      </c>
      <c r="F313">
        <v>-1</v>
      </c>
      <c r="M313">
        <v>150</v>
      </c>
      <c r="N313">
        <v>11</v>
      </c>
      <c r="O313">
        <v>0</v>
      </c>
      <c r="P313">
        <v>1.21</v>
      </c>
      <c r="Q313">
        <v>1.21</v>
      </c>
      <c r="R313">
        <v>118</v>
      </c>
      <c r="T313">
        <f t="shared" si="12"/>
        <v>311</v>
      </c>
      <c r="U313" t="str">
        <f t="shared" si="13"/>
        <v>P</v>
      </c>
      <c r="V313" t="str">
        <f>IF(U313="H",COUNTIF($U$3:$U$419,"H")-COUNTIF(U314:U$419,"H"),"")</f>
        <v/>
      </c>
      <c r="W313">
        <f>IF(U313="P",COUNTIF($U$3:$U$419,"P")-COUNTIF(U314:U$419,"P"),"")</f>
        <v>120</v>
      </c>
      <c r="X313" t="str">
        <f t="shared" si="14"/>
        <v>Alexi Ogando</v>
      </c>
    </row>
    <row r="314" spans="1:24">
      <c r="A314">
        <v>312</v>
      </c>
      <c r="B314" t="s">
        <v>519</v>
      </c>
      <c r="C314" t="s">
        <v>183</v>
      </c>
      <c r="D314" t="s">
        <v>143</v>
      </c>
      <c r="E314" t="s">
        <v>143</v>
      </c>
      <c r="F314">
        <v>-1</v>
      </c>
      <c r="G314">
        <v>517</v>
      </c>
      <c r="H314">
        <v>61</v>
      </c>
      <c r="I314">
        <v>22</v>
      </c>
      <c r="J314">
        <v>71</v>
      </c>
      <c r="K314">
        <v>3</v>
      </c>
      <c r="L314">
        <v>0.24199999999999999</v>
      </c>
      <c r="T314">
        <f t="shared" si="12"/>
        <v>312</v>
      </c>
      <c r="U314" t="str">
        <f t="shared" si="13"/>
        <v>H</v>
      </c>
      <c r="V314">
        <f>IF(U314="H",COUNTIF($U$3:$U$419,"H")-COUNTIF(U315:U$419,"H"),"")</f>
        <v>192</v>
      </c>
      <c r="W314" t="str">
        <f>IF(U314="P",COUNTIF($U$3:$U$419,"P")-COUNTIF(U315:U$419,"P"),"")</f>
        <v/>
      </c>
      <c r="X314" t="str">
        <f t="shared" si="14"/>
        <v>Oswaldo Arcia</v>
      </c>
    </row>
    <row r="315" spans="1:24">
      <c r="A315">
        <v>313</v>
      </c>
      <c r="B315" t="s">
        <v>520</v>
      </c>
      <c r="C315" t="s">
        <v>180</v>
      </c>
      <c r="D315" t="s">
        <v>140</v>
      </c>
      <c r="E315" t="s">
        <v>140</v>
      </c>
      <c r="F315">
        <v>-1</v>
      </c>
      <c r="M315">
        <v>100</v>
      </c>
      <c r="N315">
        <v>7</v>
      </c>
      <c r="O315">
        <v>0</v>
      </c>
      <c r="P315">
        <v>3.92</v>
      </c>
      <c r="Q315">
        <v>1.35</v>
      </c>
      <c r="R315">
        <v>90</v>
      </c>
      <c r="T315">
        <f t="shared" si="12"/>
        <v>313</v>
      </c>
      <c r="U315" t="str">
        <f t="shared" si="13"/>
        <v>P</v>
      </c>
      <c r="V315" t="str">
        <f>IF(U315="H",COUNTIF($U$3:$U$419,"H")-COUNTIF(U316:U$419,"H"),"")</f>
        <v/>
      </c>
      <c r="W315">
        <f>IF(U315="P",COUNTIF($U$3:$U$419,"P")-COUNTIF(U316:U$419,"P"),"")</f>
        <v>121</v>
      </c>
      <c r="X315" t="str">
        <f t="shared" si="14"/>
        <v>Yordano Ventura</v>
      </c>
    </row>
    <row r="316" spans="1:24">
      <c r="A316">
        <v>314</v>
      </c>
      <c r="B316" t="s">
        <v>521</v>
      </c>
      <c r="C316" t="s">
        <v>144</v>
      </c>
      <c r="D316" t="s">
        <v>481</v>
      </c>
      <c r="E316" t="s">
        <v>481</v>
      </c>
      <c r="F316">
        <v>-1</v>
      </c>
      <c r="G316">
        <v>509</v>
      </c>
      <c r="H316">
        <v>46</v>
      </c>
      <c r="I316">
        <v>7</v>
      </c>
      <c r="J316">
        <v>51</v>
      </c>
      <c r="K316">
        <v>9</v>
      </c>
      <c r="L316">
        <v>0.27700000000000002</v>
      </c>
      <c r="T316">
        <f t="shared" si="12"/>
        <v>314</v>
      </c>
      <c r="U316" t="str">
        <f t="shared" si="13"/>
        <v>H</v>
      </c>
      <c r="V316">
        <f>IF(U316="H",COUNTIF($U$3:$U$419,"H")-COUNTIF(U317:U$419,"H"),"")</f>
        <v>193</v>
      </c>
      <c r="W316" t="str">
        <f>IF(U316="P",COUNTIF($U$3:$U$419,"P")-COUNTIF(U317:U$419,"P"),"")</f>
        <v/>
      </c>
      <c r="X316" t="str">
        <f t="shared" si="14"/>
        <v>Jose Iglesias</v>
      </c>
    </row>
    <row r="317" spans="1:24">
      <c r="A317">
        <v>315</v>
      </c>
      <c r="B317" t="s">
        <v>522</v>
      </c>
      <c r="C317" t="s">
        <v>185</v>
      </c>
      <c r="D317" t="s">
        <v>143</v>
      </c>
      <c r="E317" t="s">
        <v>143</v>
      </c>
      <c r="F317">
        <v>-1</v>
      </c>
      <c r="G317">
        <v>512</v>
      </c>
      <c r="H317">
        <v>53</v>
      </c>
      <c r="I317">
        <v>17</v>
      </c>
      <c r="J317">
        <v>60</v>
      </c>
      <c r="K317">
        <v>9</v>
      </c>
      <c r="L317">
        <v>0.25800000000000001</v>
      </c>
      <c r="T317">
        <f t="shared" si="12"/>
        <v>315</v>
      </c>
      <c r="U317" t="str">
        <f t="shared" si="13"/>
        <v>H</v>
      </c>
      <c r="V317">
        <f>IF(U317="H",COUNTIF($U$3:$U$419,"H")-COUNTIF(U318:U$419,"H"),"")</f>
        <v>194</v>
      </c>
      <c r="W317" t="str">
        <f>IF(U317="P",COUNTIF($U$3:$U$419,"P")-COUNTIF(U318:U$419,"P"),"")</f>
        <v/>
      </c>
      <c r="X317" t="str">
        <f t="shared" si="14"/>
        <v>Marcell Ozuna</v>
      </c>
    </row>
    <row r="318" spans="1:24">
      <c r="A318">
        <v>316</v>
      </c>
      <c r="B318" t="s">
        <v>523</v>
      </c>
      <c r="C318" t="s">
        <v>181</v>
      </c>
      <c r="D318" t="s">
        <v>143</v>
      </c>
      <c r="E318" t="s">
        <v>143</v>
      </c>
      <c r="F318">
        <v>-1</v>
      </c>
      <c r="G318">
        <v>518</v>
      </c>
      <c r="H318">
        <v>52</v>
      </c>
      <c r="I318">
        <v>19</v>
      </c>
      <c r="J318">
        <v>71</v>
      </c>
      <c r="K318">
        <v>22</v>
      </c>
      <c r="L318">
        <v>0.254</v>
      </c>
      <c r="T318">
        <f t="shared" si="12"/>
        <v>316</v>
      </c>
      <c r="U318" t="str">
        <f t="shared" si="13"/>
        <v>H</v>
      </c>
      <c r="V318">
        <f>IF(U318="H",COUNTIF($U$3:$U$419,"H")-COUNTIF(U319:U$419,"H"),"")</f>
        <v>195</v>
      </c>
      <c r="W318" t="str">
        <f>IF(U318="P",COUNTIF($U$3:$U$419,"P")-COUNTIF(U319:U$419,"P"),"")</f>
        <v/>
      </c>
      <c r="X318" t="str">
        <f t="shared" si="14"/>
        <v>George Springer</v>
      </c>
    </row>
    <row r="319" spans="1:24">
      <c r="A319">
        <v>317</v>
      </c>
      <c r="B319" t="s">
        <v>524</v>
      </c>
      <c r="C319" t="s">
        <v>617</v>
      </c>
      <c r="D319" t="s">
        <v>18</v>
      </c>
      <c r="E319" t="s">
        <v>18</v>
      </c>
      <c r="F319">
        <v>-1</v>
      </c>
      <c r="M319">
        <v>90</v>
      </c>
      <c r="N319">
        <v>6</v>
      </c>
      <c r="O319">
        <v>0</v>
      </c>
      <c r="P319">
        <v>3.98</v>
      </c>
      <c r="Q319">
        <v>1.1499999999999999</v>
      </c>
      <c r="R319">
        <v>87</v>
      </c>
      <c r="T319">
        <f t="shared" si="12"/>
        <v>317</v>
      </c>
      <c r="U319" t="str">
        <f t="shared" si="13"/>
        <v>P</v>
      </c>
      <c r="V319" t="str">
        <f>IF(U319="H",COUNTIF($U$3:$U$419,"H")-COUNTIF(U320:U$419,"H"),"")</f>
        <v/>
      </c>
      <c r="W319">
        <f>IF(U319="P",COUNTIF($U$3:$U$419,"P")-COUNTIF(U320:U$419,"P"),"")</f>
        <v>122</v>
      </c>
      <c r="X319" t="str">
        <f t="shared" si="14"/>
        <v>Michael Pineda</v>
      </c>
    </row>
    <row r="320" spans="1:24">
      <c r="A320">
        <v>318</v>
      </c>
      <c r="B320" t="s">
        <v>525</v>
      </c>
      <c r="C320" t="s">
        <v>185</v>
      </c>
      <c r="D320" t="s">
        <v>140</v>
      </c>
      <c r="E320" t="s">
        <v>140</v>
      </c>
      <c r="F320">
        <v>-1</v>
      </c>
      <c r="M320">
        <v>170</v>
      </c>
      <c r="N320">
        <v>7</v>
      </c>
      <c r="O320">
        <v>0</v>
      </c>
      <c r="P320">
        <v>3.78</v>
      </c>
      <c r="Q320">
        <v>1.34</v>
      </c>
      <c r="R320">
        <v>144</v>
      </c>
      <c r="T320">
        <f t="shared" si="12"/>
        <v>318</v>
      </c>
      <c r="U320" t="str">
        <f t="shared" si="13"/>
        <v>P</v>
      </c>
      <c r="V320" t="str">
        <f>IF(U320="H",COUNTIF($U$3:$U$419,"H")-COUNTIF(U321:U$419,"H"),"")</f>
        <v/>
      </c>
      <c r="W320">
        <f>IF(U320="P",COUNTIF($U$3:$U$419,"P")-COUNTIF(U321:U$419,"P"),"")</f>
        <v>123</v>
      </c>
      <c r="X320" t="str">
        <f t="shared" si="14"/>
        <v>Nathan Eovaldi</v>
      </c>
    </row>
    <row r="321" spans="1:24">
      <c r="A321">
        <v>319</v>
      </c>
      <c r="B321" t="s">
        <v>526</v>
      </c>
      <c r="C321" t="s">
        <v>183</v>
      </c>
      <c r="D321" t="s">
        <v>143</v>
      </c>
      <c r="E321" t="s">
        <v>143</v>
      </c>
      <c r="F321">
        <v>-1</v>
      </c>
      <c r="G321">
        <v>522</v>
      </c>
      <c r="H321">
        <v>77</v>
      </c>
      <c r="I321">
        <v>9</v>
      </c>
      <c r="J321">
        <v>43</v>
      </c>
      <c r="K321">
        <v>20</v>
      </c>
      <c r="L321">
        <v>0.27100000000000002</v>
      </c>
      <c r="T321">
        <f t="shared" si="12"/>
        <v>319</v>
      </c>
      <c r="U321" t="str">
        <f t="shared" si="13"/>
        <v>H</v>
      </c>
      <c r="V321">
        <f>IF(U321="H",COUNTIF($U$3:$U$419,"H")-COUNTIF(U322:U$419,"H"),"")</f>
        <v>196</v>
      </c>
      <c r="W321" t="str">
        <f>IF(U321="P",COUNTIF($U$3:$U$419,"P")-COUNTIF(U322:U$419,"P"),"")</f>
        <v/>
      </c>
      <c r="X321" t="str">
        <f t="shared" si="14"/>
        <v>Alex Presley</v>
      </c>
    </row>
    <row r="322" spans="1:24">
      <c r="A322">
        <v>320</v>
      </c>
      <c r="B322" t="s">
        <v>527</v>
      </c>
      <c r="C322" t="s">
        <v>182</v>
      </c>
      <c r="D322" t="s">
        <v>140</v>
      </c>
      <c r="E322" t="s">
        <v>140</v>
      </c>
      <c r="F322">
        <v>-1</v>
      </c>
      <c r="M322">
        <v>158</v>
      </c>
      <c r="N322">
        <v>8</v>
      </c>
      <c r="O322">
        <v>0</v>
      </c>
      <c r="P322">
        <v>3.71</v>
      </c>
      <c r="Q322">
        <v>1.31</v>
      </c>
      <c r="R322">
        <v>141</v>
      </c>
      <c r="T322">
        <f t="shared" si="12"/>
        <v>320</v>
      </c>
      <c r="U322" t="str">
        <f t="shared" si="13"/>
        <v>P</v>
      </c>
      <c r="V322" t="str">
        <f>IF(U322="H",COUNTIF($U$3:$U$419,"H")-COUNTIF(U323:U$419,"H"),"")</f>
        <v/>
      </c>
      <c r="W322">
        <f>IF(U322="P",COUNTIF($U$3:$U$419,"P")-COUNTIF(U323:U$419,"P"),"")</f>
        <v>124</v>
      </c>
      <c r="X322" t="str">
        <f t="shared" si="14"/>
        <v>Alex Wood</v>
      </c>
    </row>
    <row r="323" spans="1:24">
      <c r="A323">
        <v>321</v>
      </c>
      <c r="B323" t="s">
        <v>528</v>
      </c>
      <c r="C323" t="s">
        <v>179</v>
      </c>
      <c r="D323" t="s">
        <v>143</v>
      </c>
      <c r="E323" t="s">
        <v>143</v>
      </c>
      <c r="F323">
        <v>-1</v>
      </c>
      <c r="G323">
        <v>300</v>
      </c>
      <c r="H323">
        <v>42</v>
      </c>
      <c r="I323">
        <v>10</v>
      </c>
      <c r="J323">
        <v>32</v>
      </c>
      <c r="K323">
        <v>8</v>
      </c>
      <c r="L323">
        <v>0.28799999999999998</v>
      </c>
      <c r="T323">
        <f t="shared" si="12"/>
        <v>321</v>
      </c>
      <c r="U323" t="str">
        <f t="shared" si="13"/>
        <v>H</v>
      </c>
      <c r="V323">
        <f>IF(U323="H",COUNTIF($U$3:$U$419,"H")-COUNTIF(U324:U$419,"H"),"")</f>
        <v>197</v>
      </c>
      <c r="W323" t="str">
        <f>IF(U323="P",COUNTIF($U$3:$U$419,"P")-COUNTIF(U324:U$419,"P"),"")</f>
        <v/>
      </c>
      <c r="X323" t="str">
        <f t="shared" si="14"/>
        <v>Oscar Taveras</v>
      </c>
    </row>
    <row r="324" spans="1:24">
      <c r="A324">
        <v>322</v>
      </c>
      <c r="B324" t="s">
        <v>529</v>
      </c>
      <c r="C324" t="s">
        <v>142</v>
      </c>
      <c r="D324" t="s">
        <v>140</v>
      </c>
      <c r="E324" t="s">
        <v>140</v>
      </c>
      <c r="F324">
        <v>-1</v>
      </c>
      <c r="M324">
        <v>140</v>
      </c>
      <c r="N324">
        <v>8</v>
      </c>
      <c r="O324">
        <v>0</v>
      </c>
      <c r="P324">
        <v>3.6</v>
      </c>
      <c r="Q324">
        <v>1.1200000000000001</v>
      </c>
      <c r="R324">
        <v>124</v>
      </c>
      <c r="T324">
        <f t="shared" ref="T324:T387" si="15">A324</f>
        <v>322</v>
      </c>
      <c r="U324" t="str">
        <f t="shared" ref="U324:U387" si="16">IF(D324="SP","P",IF(D324="RP","P",IF(D324=0,"","H")))</f>
        <v>P</v>
      </c>
      <c r="V324" t="str">
        <f>IF(U324="H",COUNTIF($U$3:$U$419,"H")-COUNTIF(U325:U$419,"H"),"")</f>
        <v/>
      </c>
      <c r="W324">
        <f>IF(U324="P",COUNTIF($U$3:$U$419,"P")-COUNTIF(U325:U$419,"P"),"")</f>
        <v>125</v>
      </c>
      <c r="X324" t="str">
        <f t="shared" ref="X324:X387" si="17">B324</f>
        <v>Marco Estrada</v>
      </c>
    </row>
    <row r="325" spans="1:24">
      <c r="A325">
        <v>323</v>
      </c>
      <c r="B325" t="s">
        <v>530</v>
      </c>
      <c r="C325" t="s">
        <v>144</v>
      </c>
      <c r="D325" t="s">
        <v>143</v>
      </c>
      <c r="E325" t="s">
        <v>143</v>
      </c>
      <c r="F325">
        <v>-1</v>
      </c>
      <c r="G325">
        <v>502</v>
      </c>
      <c r="H325">
        <v>61</v>
      </c>
      <c r="I325">
        <v>13</v>
      </c>
      <c r="J325">
        <v>69</v>
      </c>
      <c r="K325">
        <v>4</v>
      </c>
      <c r="L325">
        <v>0.26600000000000001</v>
      </c>
      <c r="T325">
        <f t="shared" si="15"/>
        <v>323</v>
      </c>
      <c r="U325" t="str">
        <f t="shared" si="16"/>
        <v>H</v>
      </c>
      <c r="V325">
        <f>IF(U325="H",COUNTIF($U$3:$U$419,"H")-COUNTIF(U326:U$419,"H"),"")</f>
        <v>198</v>
      </c>
      <c r="W325" t="str">
        <f>IF(U325="P",COUNTIF($U$3:$U$419,"P")-COUNTIF(U326:U$419,"P"),"")</f>
        <v/>
      </c>
      <c r="X325" t="str">
        <f t="shared" si="17"/>
        <v>Nick Castellanos</v>
      </c>
    </row>
    <row r="326" spans="1:24">
      <c r="A326">
        <v>324</v>
      </c>
      <c r="B326" t="s">
        <v>531</v>
      </c>
      <c r="C326" t="s">
        <v>187</v>
      </c>
      <c r="D326" t="s">
        <v>143</v>
      </c>
      <c r="E326" t="s">
        <v>143</v>
      </c>
      <c r="F326">
        <v>-1</v>
      </c>
      <c r="G326">
        <v>497</v>
      </c>
      <c r="H326">
        <v>64</v>
      </c>
      <c r="I326">
        <v>20</v>
      </c>
      <c r="J326">
        <v>72</v>
      </c>
      <c r="K326">
        <v>8</v>
      </c>
      <c r="L326">
        <v>0.23400000000000001</v>
      </c>
      <c r="T326">
        <f t="shared" si="15"/>
        <v>324</v>
      </c>
      <c r="U326" t="str">
        <f t="shared" si="16"/>
        <v>H</v>
      </c>
      <c r="V326">
        <f>IF(U326="H",COUNTIF($U$3:$U$419,"H")-COUNTIF(U327:U$419,"H"),"")</f>
        <v>199</v>
      </c>
      <c r="W326" t="str">
        <f>IF(U326="P",COUNTIF($U$3:$U$419,"P")-COUNTIF(U327:U$419,"P"),"")</f>
        <v/>
      </c>
      <c r="X326" t="str">
        <f t="shared" si="17"/>
        <v>Josh Reddick</v>
      </c>
    </row>
    <row r="327" spans="1:24">
      <c r="A327">
        <v>325</v>
      </c>
      <c r="B327" t="s">
        <v>532</v>
      </c>
      <c r="C327" t="s">
        <v>187</v>
      </c>
      <c r="D327" t="s">
        <v>140</v>
      </c>
      <c r="E327" t="s">
        <v>140</v>
      </c>
      <c r="F327">
        <v>-1</v>
      </c>
      <c r="M327">
        <v>182</v>
      </c>
      <c r="N327">
        <v>12</v>
      </c>
      <c r="O327">
        <v>0</v>
      </c>
      <c r="P327">
        <v>3.88</v>
      </c>
      <c r="Q327">
        <v>1.28</v>
      </c>
      <c r="R327">
        <v>145</v>
      </c>
      <c r="T327">
        <f t="shared" si="15"/>
        <v>325</v>
      </c>
      <c r="U327" t="str">
        <f t="shared" si="16"/>
        <v>P</v>
      </c>
      <c r="V327" t="str">
        <f>IF(U327="H",COUNTIF($U$3:$U$419,"H")-COUNTIF(U328:U$419,"H"),"")</f>
        <v/>
      </c>
      <c r="W327">
        <f>IF(U327="P",COUNTIF($U$3:$U$419,"P")-COUNTIF(U328:U$419,"P"),"")</f>
        <v>126</v>
      </c>
      <c r="X327" t="str">
        <f t="shared" si="17"/>
        <v>Dan Straily</v>
      </c>
    </row>
    <row r="328" spans="1:24">
      <c r="A328">
        <v>326</v>
      </c>
      <c r="B328" t="s">
        <v>533</v>
      </c>
      <c r="C328" t="s">
        <v>3</v>
      </c>
      <c r="D328" t="s">
        <v>140</v>
      </c>
      <c r="E328" t="s">
        <v>140</v>
      </c>
      <c r="F328">
        <v>-1</v>
      </c>
      <c r="M328">
        <v>130</v>
      </c>
      <c r="N328">
        <v>7</v>
      </c>
      <c r="O328">
        <v>0</v>
      </c>
      <c r="P328">
        <v>3.79</v>
      </c>
      <c r="Q328">
        <v>1.25</v>
      </c>
      <c r="R328">
        <v>104</v>
      </c>
      <c r="T328">
        <f t="shared" si="15"/>
        <v>326</v>
      </c>
      <c r="U328" t="str">
        <f t="shared" si="16"/>
        <v>P</v>
      </c>
      <c r="V328" t="str">
        <f>IF(U328="H",COUNTIF($U$3:$U$419,"H")-COUNTIF(U329:U$419,"H"),"")</f>
        <v/>
      </c>
      <c r="W328">
        <f>IF(U328="P",COUNTIF($U$3:$U$419,"P")-COUNTIF(U329:U$419,"P"),"")</f>
        <v>127</v>
      </c>
      <c r="X328" t="str">
        <f t="shared" si="17"/>
        <v>Jake Odorizzi</v>
      </c>
    </row>
    <row r="329" spans="1:24">
      <c r="A329">
        <v>327</v>
      </c>
      <c r="B329" t="s">
        <v>534</v>
      </c>
      <c r="C329" t="s">
        <v>188</v>
      </c>
      <c r="D329" t="s">
        <v>18</v>
      </c>
      <c r="E329" t="s">
        <v>18</v>
      </c>
      <c r="F329">
        <v>-1</v>
      </c>
      <c r="M329">
        <v>69</v>
      </c>
      <c r="N329">
        <v>4</v>
      </c>
      <c r="O329">
        <v>3</v>
      </c>
      <c r="P329">
        <v>3.12</v>
      </c>
      <c r="Q329">
        <v>1.08</v>
      </c>
      <c r="R329">
        <v>71</v>
      </c>
      <c r="T329">
        <f t="shared" si="15"/>
        <v>327</v>
      </c>
      <c r="U329" t="str">
        <f t="shared" si="16"/>
        <v>P</v>
      </c>
      <c r="V329" t="str">
        <f>IF(U329="H",COUNTIF($U$3:$U$419,"H")-COUNTIF(U330:U$419,"H"),"")</f>
        <v/>
      </c>
      <c r="W329">
        <f>IF(U329="P",COUNTIF($U$3:$U$419,"P")-COUNTIF(U330:U$419,"P"),"")</f>
        <v>128</v>
      </c>
      <c r="X329" t="str">
        <f t="shared" si="17"/>
        <v>Alex Torres</v>
      </c>
    </row>
    <row r="330" spans="1:24">
      <c r="A330">
        <v>328</v>
      </c>
      <c r="B330" t="s">
        <v>535</v>
      </c>
      <c r="C330" t="s">
        <v>619</v>
      </c>
      <c r="D330" t="s">
        <v>143</v>
      </c>
      <c r="E330" t="s">
        <v>143</v>
      </c>
      <c r="F330">
        <v>-1</v>
      </c>
      <c r="G330">
        <v>505</v>
      </c>
      <c r="H330">
        <v>62</v>
      </c>
      <c r="I330">
        <v>10</v>
      </c>
      <c r="J330">
        <v>45</v>
      </c>
      <c r="K330">
        <v>15</v>
      </c>
      <c r="L330">
        <v>0.26700000000000002</v>
      </c>
      <c r="T330">
        <f t="shared" si="15"/>
        <v>328</v>
      </c>
      <c r="U330" t="str">
        <f t="shared" si="16"/>
        <v>H</v>
      </c>
      <c r="V330">
        <f>IF(U330="H",COUNTIF($U$3:$U$419,"H")-COUNTIF(U331:U$419,"H"),"")</f>
        <v>200</v>
      </c>
      <c r="W330" t="str">
        <f>IF(U330="P",COUNTIF($U$3:$U$419,"P")-COUNTIF(U331:U$419,"P"),"")</f>
        <v/>
      </c>
      <c r="X330" t="str">
        <f t="shared" si="17"/>
        <v>Junior Lake</v>
      </c>
    </row>
    <row r="331" spans="1:24">
      <c r="A331">
        <v>329</v>
      </c>
      <c r="B331" t="s">
        <v>536</v>
      </c>
      <c r="C331" t="s">
        <v>179</v>
      </c>
      <c r="D331" t="s">
        <v>18</v>
      </c>
      <c r="E331" t="s">
        <v>18</v>
      </c>
      <c r="F331">
        <v>-1</v>
      </c>
      <c r="M331">
        <v>105</v>
      </c>
      <c r="N331">
        <v>8</v>
      </c>
      <c r="O331">
        <v>2</v>
      </c>
      <c r="P331">
        <v>3.22</v>
      </c>
      <c r="Q331">
        <v>1.1399999999999999</v>
      </c>
      <c r="R331">
        <v>89</v>
      </c>
      <c r="T331">
        <f t="shared" si="15"/>
        <v>329</v>
      </c>
      <c r="U331" t="str">
        <f t="shared" si="16"/>
        <v>P</v>
      </c>
      <c r="V331" t="str">
        <f>IF(U331="H",COUNTIF($U$3:$U$419,"H")-COUNTIF(U332:U$419,"H"),"")</f>
        <v/>
      </c>
      <c r="W331">
        <f>IF(U331="P",COUNTIF($U$3:$U$419,"P")-COUNTIF(U332:U$419,"P"),"")</f>
        <v>129</v>
      </c>
      <c r="X331" t="str">
        <f t="shared" si="17"/>
        <v>Carlos Martinez</v>
      </c>
    </row>
    <row r="332" spans="1:24">
      <c r="A332">
        <v>330</v>
      </c>
      <c r="B332" t="s">
        <v>537</v>
      </c>
      <c r="C332" t="s">
        <v>151</v>
      </c>
      <c r="D332" t="s">
        <v>140</v>
      </c>
      <c r="E332" t="s">
        <v>140</v>
      </c>
      <c r="F332">
        <v>-1</v>
      </c>
      <c r="M332">
        <v>95</v>
      </c>
      <c r="N332">
        <v>6</v>
      </c>
      <c r="O332">
        <v>0</v>
      </c>
      <c r="P332">
        <v>3.61</v>
      </c>
      <c r="Q332">
        <v>1.29</v>
      </c>
      <c r="R332">
        <v>91</v>
      </c>
      <c r="T332">
        <f t="shared" si="15"/>
        <v>330</v>
      </c>
      <c r="U332" t="str">
        <f t="shared" si="16"/>
        <v>P</v>
      </c>
      <c r="V332" t="str">
        <f>IF(U332="H",COUNTIF($U$3:$U$419,"H")-COUNTIF(U333:U$419,"H"),"")</f>
        <v/>
      </c>
      <c r="W332">
        <f>IF(U332="P",COUNTIF($U$3:$U$419,"P")-COUNTIF(U333:U$419,"P"),"")</f>
        <v>130</v>
      </c>
      <c r="X332" t="str">
        <f t="shared" si="17"/>
        <v>Derek Holland</v>
      </c>
    </row>
    <row r="333" spans="1:24">
      <c r="A333">
        <v>331</v>
      </c>
      <c r="B333" t="s">
        <v>538</v>
      </c>
      <c r="C333" t="s">
        <v>16</v>
      </c>
      <c r="D333" t="s">
        <v>140</v>
      </c>
      <c r="E333" t="s">
        <v>140</v>
      </c>
      <c r="F333">
        <v>-1</v>
      </c>
      <c r="M333">
        <v>108</v>
      </c>
      <c r="N333">
        <v>8</v>
      </c>
      <c r="O333">
        <v>0</v>
      </c>
      <c r="P333">
        <v>3.95</v>
      </c>
      <c r="Q333">
        <v>1.32</v>
      </c>
      <c r="R333">
        <v>90</v>
      </c>
      <c r="T333">
        <f t="shared" si="15"/>
        <v>331</v>
      </c>
      <c r="U333" t="str">
        <f t="shared" si="16"/>
        <v>P</v>
      </c>
      <c r="V333" t="str">
        <f>IF(U333="H",COUNTIF($U$3:$U$419,"H")-COUNTIF(U334:U$419,"H"),"")</f>
        <v/>
      </c>
      <c r="W333">
        <f>IF(U333="P",COUNTIF($U$3:$U$419,"P")-COUNTIF(U334:U$419,"P"),"")</f>
        <v>131</v>
      </c>
      <c r="X333" t="str">
        <f t="shared" si="17"/>
        <v>Brandon Morrow</v>
      </c>
    </row>
    <row r="334" spans="1:24">
      <c r="A334">
        <v>332</v>
      </c>
      <c r="B334" t="s">
        <v>539</v>
      </c>
      <c r="C334" t="s">
        <v>184</v>
      </c>
      <c r="D334" t="s">
        <v>143</v>
      </c>
      <c r="E334" t="s">
        <v>143</v>
      </c>
      <c r="F334">
        <v>-1</v>
      </c>
      <c r="G334">
        <v>521</v>
      </c>
      <c r="H334">
        <v>61</v>
      </c>
      <c r="I334">
        <v>9</v>
      </c>
      <c r="J334">
        <v>67</v>
      </c>
      <c r="K334">
        <v>11</v>
      </c>
      <c r="L334">
        <v>0.26200000000000001</v>
      </c>
      <c r="T334">
        <f t="shared" si="15"/>
        <v>332</v>
      </c>
      <c r="U334" t="str">
        <f t="shared" si="16"/>
        <v>H</v>
      </c>
      <c r="V334">
        <f>IF(U334="H",COUNTIF($U$3:$U$419,"H")-COUNTIF(U335:U$419,"H"),"")</f>
        <v>201</v>
      </c>
      <c r="W334" t="str">
        <f>IF(U334="P",COUNTIF($U$3:$U$419,"P")-COUNTIF(U335:U$419,"P"),"")</f>
        <v/>
      </c>
      <c r="X334" t="str">
        <f t="shared" si="17"/>
        <v>Jackie Bradley Jr</v>
      </c>
    </row>
    <row r="335" spans="1:24">
      <c r="A335">
        <v>333</v>
      </c>
      <c r="B335" t="s">
        <v>540</v>
      </c>
      <c r="C335" t="s">
        <v>619</v>
      </c>
      <c r="D335" t="s">
        <v>141</v>
      </c>
      <c r="E335" t="s">
        <v>141</v>
      </c>
      <c r="F335">
        <v>-1</v>
      </c>
      <c r="G335">
        <v>422</v>
      </c>
      <c r="H335">
        <v>53</v>
      </c>
      <c r="I335">
        <v>17</v>
      </c>
      <c r="J335">
        <v>59</v>
      </c>
      <c r="K335">
        <v>2</v>
      </c>
      <c r="L335">
        <v>0.215</v>
      </c>
      <c r="T335">
        <f t="shared" si="15"/>
        <v>333</v>
      </c>
      <c r="U335" t="str">
        <f t="shared" si="16"/>
        <v>H</v>
      </c>
      <c r="V335">
        <f>IF(U335="H",COUNTIF($U$3:$U$419,"H")-COUNTIF(U336:U$419,"H"),"")</f>
        <v>202</v>
      </c>
      <c r="W335" t="str">
        <f>IF(U335="P",COUNTIF($U$3:$U$419,"P")-COUNTIF(U336:U$419,"P"),"")</f>
        <v/>
      </c>
      <c r="X335" t="str">
        <f t="shared" si="17"/>
        <v>Mike Olt</v>
      </c>
    </row>
    <row r="336" spans="1:24">
      <c r="A336">
        <v>334</v>
      </c>
      <c r="B336" t="s">
        <v>541</v>
      </c>
      <c r="C336" t="s">
        <v>146</v>
      </c>
      <c r="D336" t="s">
        <v>143</v>
      </c>
      <c r="E336" t="s">
        <v>143</v>
      </c>
      <c r="F336">
        <v>-1</v>
      </c>
      <c r="G336">
        <v>500</v>
      </c>
      <c r="H336">
        <v>62</v>
      </c>
      <c r="I336">
        <v>16</v>
      </c>
      <c r="J336">
        <v>68</v>
      </c>
      <c r="K336">
        <v>13</v>
      </c>
      <c r="L336">
        <v>0.24199999999999999</v>
      </c>
      <c r="T336">
        <f t="shared" si="15"/>
        <v>334</v>
      </c>
      <c r="U336" t="str">
        <f t="shared" si="16"/>
        <v>H</v>
      </c>
      <c r="V336">
        <f>IF(U336="H",COUNTIF($U$3:$U$419,"H")-COUNTIF(U337:U$419,"H"),"")</f>
        <v>203</v>
      </c>
      <c r="W336" t="str">
        <f>IF(U336="P",COUNTIF($U$3:$U$419,"P")-COUNTIF(U337:U$419,"P"),"")</f>
        <v/>
      </c>
      <c r="X336" t="str">
        <f t="shared" si="17"/>
        <v>Michael Saunders</v>
      </c>
    </row>
    <row r="337" spans="1:24">
      <c r="A337">
        <v>335</v>
      </c>
      <c r="B337" t="s">
        <v>542</v>
      </c>
      <c r="C337" t="s">
        <v>144</v>
      </c>
      <c r="D337" t="s">
        <v>126</v>
      </c>
      <c r="E337" t="s">
        <v>126</v>
      </c>
      <c r="F337">
        <v>-1</v>
      </c>
      <c r="G337">
        <v>474</v>
      </c>
      <c r="H337">
        <v>49</v>
      </c>
      <c r="I337">
        <v>13</v>
      </c>
      <c r="J337">
        <v>60</v>
      </c>
      <c r="K337">
        <v>2</v>
      </c>
      <c r="L337">
        <v>0.249</v>
      </c>
      <c r="T337">
        <f t="shared" si="15"/>
        <v>335</v>
      </c>
      <c r="U337" t="str">
        <f t="shared" si="16"/>
        <v>H</v>
      </c>
      <c r="V337">
        <f>IF(U337="H",COUNTIF($U$3:$U$419,"H")-COUNTIF(U338:U$419,"H"),"")</f>
        <v>204</v>
      </c>
      <c r="W337" t="str">
        <f>IF(U337="P",COUNTIF($U$3:$U$419,"P")-COUNTIF(U338:U$419,"P"),"")</f>
        <v/>
      </c>
      <c r="X337" t="str">
        <f t="shared" si="17"/>
        <v>Alex Avila</v>
      </c>
    </row>
    <row r="338" spans="1:24">
      <c r="A338">
        <v>336</v>
      </c>
      <c r="B338" t="s">
        <v>543</v>
      </c>
      <c r="C338" t="s">
        <v>16</v>
      </c>
      <c r="D338" t="s">
        <v>18</v>
      </c>
      <c r="E338" t="s">
        <v>18</v>
      </c>
      <c r="F338">
        <v>-1</v>
      </c>
      <c r="M338">
        <v>121</v>
      </c>
      <c r="N338">
        <v>6</v>
      </c>
      <c r="O338">
        <v>0</v>
      </c>
      <c r="P338">
        <v>4.21</v>
      </c>
      <c r="Q338">
        <v>1.37</v>
      </c>
      <c r="R338">
        <v>95</v>
      </c>
      <c r="T338">
        <f t="shared" si="15"/>
        <v>336</v>
      </c>
      <c r="U338" t="str">
        <f t="shared" si="16"/>
        <v>P</v>
      </c>
      <c r="V338" t="str">
        <f>IF(U338="H",COUNTIF($U$3:$U$419,"H")-COUNTIF(U339:U$419,"H"),"")</f>
        <v/>
      </c>
      <c r="W338">
        <f>IF(U338="P",COUNTIF($U$3:$U$419,"P")-COUNTIF(U339:U$419,"P"),"")</f>
        <v>132</v>
      </c>
      <c r="X338" t="str">
        <f t="shared" si="17"/>
        <v>Kyle Drabek</v>
      </c>
    </row>
    <row r="339" spans="1:24">
      <c r="A339">
        <v>337</v>
      </c>
      <c r="B339" t="s">
        <v>544</v>
      </c>
      <c r="C339" t="s">
        <v>17</v>
      </c>
      <c r="D339" t="s">
        <v>141</v>
      </c>
      <c r="E339" t="s">
        <v>141</v>
      </c>
      <c r="F339">
        <v>-1</v>
      </c>
      <c r="G339">
        <v>414</v>
      </c>
      <c r="H339">
        <v>42</v>
      </c>
      <c r="I339">
        <v>18</v>
      </c>
      <c r="J339">
        <v>51</v>
      </c>
      <c r="K339">
        <v>0</v>
      </c>
      <c r="L339">
        <v>0.23899999999999999</v>
      </c>
      <c r="T339">
        <f t="shared" si="15"/>
        <v>337</v>
      </c>
      <c r="U339" t="str">
        <f t="shared" si="16"/>
        <v>H</v>
      </c>
      <c r="V339">
        <f>IF(U339="H",COUNTIF($U$3:$U$419,"H")-COUNTIF(U340:U$419,"H"),"")</f>
        <v>205</v>
      </c>
      <c r="W339" t="str">
        <f>IF(U339="P",COUNTIF($U$3:$U$419,"P")-COUNTIF(U340:U$419,"P"),"")</f>
        <v/>
      </c>
      <c r="X339" t="str">
        <f t="shared" si="17"/>
        <v>Chris McGuiness</v>
      </c>
    </row>
    <row r="340" spans="1:24">
      <c r="A340">
        <v>338</v>
      </c>
      <c r="B340" t="s">
        <v>545</v>
      </c>
      <c r="C340" t="s">
        <v>3</v>
      </c>
      <c r="D340" t="s">
        <v>141</v>
      </c>
      <c r="E340" t="s">
        <v>141</v>
      </c>
      <c r="F340">
        <v>-1</v>
      </c>
      <c r="G340">
        <v>507</v>
      </c>
      <c r="H340">
        <v>52</v>
      </c>
      <c r="I340">
        <v>13</v>
      </c>
      <c r="J340">
        <v>66</v>
      </c>
      <c r="K340">
        <v>3</v>
      </c>
      <c r="L340">
        <v>0.28000000000000003</v>
      </c>
      <c r="T340">
        <f t="shared" si="15"/>
        <v>338</v>
      </c>
      <c r="U340" t="str">
        <f t="shared" si="16"/>
        <v>H</v>
      </c>
      <c r="V340">
        <f>IF(U340="H",COUNTIF($U$3:$U$419,"H")-COUNTIF(U341:U$419,"H"),"")</f>
        <v>206</v>
      </c>
      <c r="W340" t="str">
        <f>IF(U340="P",COUNTIF($U$3:$U$419,"P")-COUNTIF(U341:U$419,"P"),"")</f>
        <v/>
      </c>
      <c r="X340" t="str">
        <f t="shared" si="17"/>
        <v>James Loney</v>
      </c>
    </row>
    <row r="341" spans="1:24">
      <c r="A341">
        <v>339</v>
      </c>
      <c r="B341" t="s">
        <v>546</v>
      </c>
      <c r="C341" t="s">
        <v>17</v>
      </c>
      <c r="D341" t="s">
        <v>140</v>
      </c>
      <c r="E341" t="s">
        <v>140</v>
      </c>
      <c r="F341">
        <v>-1</v>
      </c>
      <c r="M341">
        <v>105</v>
      </c>
      <c r="N341">
        <v>8</v>
      </c>
      <c r="O341">
        <v>0</v>
      </c>
      <c r="P341">
        <v>3.72</v>
      </c>
      <c r="Q341">
        <v>1.25</v>
      </c>
      <c r="R341">
        <v>98</v>
      </c>
      <c r="T341">
        <f t="shared" si="15"/>
        <v>339</v>
      </c>
      <c r="U341" t="str">
        <f t="shared" si="16"/>
        <v>P</v>
      </c>
      <c r="V341" t="str">
        <f>IF(U341="H",COUNTIF($U$3:$U$419,"H")-COUNTIF(U342:U$419,"H"),"")</f>
        <v/>
      </c>
      <c r="W341">
        <f>IF(U341="P",COUNTIF($U$3:$U$419,"P")-COUNTIF(U342:U$419,"P"),"")</f>
        <v>133</v>
      </c>
      <c r="X341" t="str">
        <f t="shared" si="17"/>
        <v>Jameson Taillon</v>
      </c>
    </row>
    <row r="342" spans="1:24">
      <c r="A342">
        <v>340</v>
      </c>
      <c r="B342" t="s">
        <v>547</v>
      </c>
      <c r="C342" t="s">
        <v>619</v>
      </c>
      <c r="D342" t="s">
        <v>143</v>
      </c>
      <c r="E342" t="s">
        <v>143</v>
      </c>
      <c r="F342">
        <v>-1</v>
      </c>
      <c r="G342">
        <v>455</v>
      </c>
      <c r="H342">
        <v>51</v>
      </c>
      <c r="I342">
        <v>18</v>
      </c>
      <c r="J342">
        <v>62</v>
      </c>
      <c r="K342">
        <v>5</v>
      </c>
      <c r="L342">
        <v>0.26200000000000001</v>
      </c>
      <c r="T342">
        <f t="shared" si="15"/>
        <v>340</v>
      </c>
      <c r="U342" t="str">
        <f t="shared" si="16"/>
        <v>H</v>
      </c>
      <c r="V342">
        <f>IF(U342="H",COUNTIF($U$3:$U$419,"H")-COUNTIF(U343:U$419,"H"),"")</f>
        <v>207</v>
      </c>
      <c r="W342" t="str">
        <f>IF(U342="P",COUNTIF($U$3:$U$419,"P")-COUNTIF(U343:U$419,"P"),"")</f>
        <v/>
      </c>
      <c r="X342" t="str">
        <f t="shared" si="17"/>
        <v>Nate Schierholtz</v>
      </c>
    </row>
    <row r="343" spans="1:24">
      <c r="A343">
        <v>341</v>
      </c>
      <c r="B343" t="s">
        <v>548</v>
      </c>
      <c r="C343" t="s">
        <v>618</v>
      </c>
      <c r="D343" t="s">
        <v>141</v>
      </c>
      <c r="E343" t="s">
        <v>141</v>
      </c>
      <c r="F343">
        <v>-1</v>
      </c>
      <c r="G343">
        <v>532</v>
      </c>
      <c r="H343">
        <v>58</v>
      </c>
      <c r="I343">
        <v>30</v>
      </c>
      <c r="J343">
        <v>70</v>
      </c>
      <c r="K343">
        <v>2</v>
      </c>
      <c r="L343">
        <v>0.20699999999999999</v>
      </c>
      <c r="T343">
        <f t="shared" si="15"/>
        <v>341</v>
      </c>
      <c r="U343" t="str">
        <f t="shared" si="16"/>
        <v>H</v>
      </c>
      <c r="V343">
        <f>IF(U343="H",COUNTIF($U$3:$U$419,"H")-COUNTIF(U344:U$419,"H"),"")</f>
        <v>208</v>
      </c>
      <c r="W343" t="str">
        <f>IF(U343="P",COUNTIF($U$3:$U$419,"P")-COUNTIF(U344:U$419,"P"),"")</f>
        <v/>
      </c>
      <c r="X343" t="str">
        <f t="shared" si="17"/>
        <v>Adam Dunn</v>
      </c>
    </row>
    <row r="344" spans="1:24">
      <c r="A344">
        <v>342</v>
      </c>
      <c r="B344" t="s">
        <v>549</v>
      </c>
      <c r="C344" t="s">
        <v>178</v>
      </c>
      <c r="D344" t="s">
        <v>126</v>
      </c>
      <c r="E344" t="s">
        <v>126</v>
      </c>
      <c r="F344">
        <v>-1</v>
      </c>
      <c r="G344">
        <v>442</v>
      </c>
      <c r="H344">
        <v>49</v>
      </c>
      <c r="I344">
        <v>12</v>
      </c>
      <c r="J344">
        <v>55</v>
      </c>
      <c r="K344">
        <v>2</v>
      </c>
      <c r="L344">
        <v>0.252</v>
      </c>
      <c r="T344">
        <f t="shared" si="15"/>
        <v>342</v>
      </c>
      <c r="U344" t="str">
        <f t="shared" si="16"/>
        <v>H</v>
      </c>
      <c r="V344">
        <f>IF(U344="H",COUNTIF($U$3:$U$419,"H")-COUNTIF(U345:U$419,"H"),"")</f>
        <v>209</v>
      </c>
      <c r="W344" t="str">
        <f>IF(U344="P",COUNTIF($U$3:$U$419,"P")-COUNTIF(U345:U$419,"P"),"")</f>
        <v/>
      </c>
      <c r="X344" t="str">
        <f t="shared" si="17"/>
        <v>Yan Gomes</v>
      </c>
    </row>
    <row r="345" spans="1:24">
      <c r="A345">
        <v>343</v>
      </c>
      <c r="B345" t="s">
        <v>550</v>
      </c>
      <c r="C345" t="s">
        <v>614</v>
      </c>
      <c r="D345" t="s">
        <v>140</v>
      </c>
      <c r="E345" t="s">
        <v>140</v>
      </c>
      <c r="F345">
        <v>-1</v>
      </c>
      <c r="M345">
        <v>90</v>
      </c>
      <c r="N345">
        <v>6</v>
      </c>
      <c r="O345">
        <v>0</v>
      </c>
      <c r="P345">
        <v>4.1399999999999997</v>
      </c>
      <c r="Q345">
        <v>1.34</v>
      </c>
      <c r="R345">
        <v>85</v>
      </c>
      <c r="T345">
        <f t="shared" si="15"/>
        <v>343</v>
      </c>
      <c r="U345" t="str">
        <f t="shared" si="16"/>
        <v>P</v>
      </c>
      <c r="V345" t="str">
        <f>IF(U345="H",COUNTIF($U$3:$U$419,"H")-COUNTIF(U346:U$419,"H"),"")</f>
        <v/>
      </c>
      <c r="W345">
        <f>IF(U345="P",COUNTIF($U$3:$U$419,"P")-COUNTIF(U346:U$419,"P"),"")</f>
        <v>134</v>
      </c>
      <c r="X345" t="str">
        <f t="shared" si="17"/>
        <v>Archie Bradley</v>
      </c>
    </row>
    <row r="346" spans="1:24">
      <c r="A346">
        <v>344</v>
      </c>
      <c r="B346" t="s">
        <v>551</v>
      </c>
      <c r="C346" t="s">
        <v>150</v>
      </c>
      <c r="D346" t="s">
        <v>143</v>
      </c>
      <c r="E346" t="s">
        <v>143</v>
      </c>
      <c r="F346">
        <v>-1</v>
      </c>
      <c r="G346">
        <v>344</v>
      </c>
      <c r="H346">
        <v>41</v>
      </c>
      <c r="I346">
        <v>12</v>
      </c>
      <c r="J346">
        <v>44</v>
      </c>
      <c r="K346">
        <v>15</v>
      </c>
      <c r="L346">
        <v>0.24099999999999999</v>
      </c>
      <c r="T346">
        <f t="shared" si="15"/>
        <v>344</v>
      </c>
      <c r="U346" t="str">
        <f t="shared" si="16"/>
        <v>H</v>
      </c>
      <c r="V346">
        <f>IF(U346="H",COUNTIF($U$3:$U$419,"H")-COUNTIF(U347:U$419,"H"),"")</f>
        <v>210</v>
      </c>
      <c r="W346" t="str">
        <f>IF(U346="P",COUNTIF($U$3:$U$419,"P")-COUNTIF(U347:U$419,"P"),"")</f>
        <v/>
      </c>
      <c r="X346" t="str">
        <f t="shared" si="17"/>
        <v>Drew Stubbs</v>
      </c>
    </row>
    <row r="347" spans="1:24">
      <c r="A347">
        <v>345</v>
      </c>
      <c r="B347" t="s">
        <v>552</v>
      </c>
      <c r="C347" t="s">
        <v>151</v>
      </c>
      <c r="D347" t="s">
        <v>126</v>
      </c>
      <c r="E347" t="s">
        <v>126</v>
      </c>
      <c r="F347">
        <v>-1</v>
      </c>
      <c r="G347">
        <v>362</v>
      </c>
      <c r="H347">
        <v>38</v>
      </c>
      <c r="I347">
        <v>18</v>
      </c>
      <c r="J347">
        <v>49</v>
      </c>
      <c r="K347">
        <v>0</v>
      </c>
      <c r="L347">
        <v>0.22</v>
      </c>
      <c r="T347">
        <f t="shared" si="15"/>
        <v>345</v>
      </c>
      <c r="U347" t="str">
        <f t="shared" si="16"/>
        <v>H</v>
      </c>
      <c r="V347">
        <f>IF(U347="H",COUNTIF($U$3:$U$419,"H")-COUNTIF(U348:U$419,"H"),"")</f>
        <v>211</v>
      </c>
      <c r="W347" t="str">
        <f>IF(U347="P",COUNTIF($U$3:$U$419,"P")-COUNTIF(U348:U$419,"P"),"")</f>
        <v/>
      </c>
      <c r="X347" t="str">
        <f t="shared" si="17"/>
        <v>J.P. Arencibia</v>
      </c>
    </row>
    <row r="348" spans="1:24">
      <c r="A348">
        <v>346</v>
      </c>
      <c r="B348" t="s">
        <v>553</v>
      </c>
      <c r="C348" t="s">
        <v>142</v>
      </c>
      <c r="D348" t="s">
        <v>212</v>
      </c>
      <c r="E348" t="s">
        <v>212</v>
      </c>
      <c r="F348">
        <v>-1</v>
      </c>
      <c r="G348">
        <v>474</v>
      </c>
      <c r="H348">
        <v>52</v>
      </c>
      <c r="I348">
        <v>25</v>
      </c>
      <c r="J348">
        <v>64</v>
      </c>
      <c r="K348">
        <v>3</v>
      </c>
      <c r="L348">
        <v>0.217</v>
      </c>
      <c r="T348">
        <f t="shared" si="15"/>
        <v>346</v>
      </c>
      <c r="U348" t="str">
        <f t="shared" si="16"/>
        <v>H</v>
      </c>
      <c r="V348">
        <f>IF(U348="H",COUNTIF($U$3:$U$419,"H")-COUNTIF(U349:U$419,"H"),"")</f>
        <v>212</v>
      </c>
      <c r="W348" t="str">
        <f>IF(U348="P",COUNTIF($U$3:$U$419,"P")-COUNTIF(U349:U$419,"P"),"")</f>
        <v/>
      </c>
      <c r="X348" t="str">
        <f t="shared" si="17"/>
        <v>Mark Reynolds</v>
      </c>
    </row>
    <row r="349" spans="1:24">
      <c r="A349">
        <v>347</v>
      </c>
      <c r="B349" t="s">
        <v>554</v>
      </c>
      <c r="C349" t="s">
        <v>151</v>
      </c>
      <c r="D349" t="s">
        <v>141</v>
      </c>
      <c r="E349" t="s">
        <v>141</v>
      </c>
      <c r="F349">
        <v>-1</v>
      </c>
      <c r="G349">
        <v>443</v>
      </c>
      <c r="H349">
        <v>55</v>
      </c>
      <c r="I349">
        <v>19</v>
      </c>
      <c r="J349">
        <v>62</v>
      </c>
      <c r="K349">
        <v>0</v>
      </c>
      <c r="L349">
        <v>0.25</v>
      </c>
      <c r="T349">
        <f t="shared" si="15"/>
        <v>347</v>
      </c>
      <c r="U349" t="str">
        <f t="shared" si="16"/>
        <v>H</v>
      </c>
      <c r="V349">
        <f>IF(U349="H",COUNTIF($U$3:$U$419,"H")-COUNTIF(U350:U$419,"H"),"")</f>
        <v>213</v>
      </c>
      <c r="W349" t="str">
        <f>IF(U349="P",COUNTIF($U$3:$U$419,"P")-COUNTIF(U350:U$419,"P"),"")</f>
        <v/>
      </c>
      <c r="X349" t="str">
        <f t="shared" si="17"/>
        <v>Mitch Moreland</v>
      </c>
    </row>
    <row r="350" spans="1:24">
      <c r="A350">
        <v>348</v>
      </c>
      <c r="B350" t="s">
        <v>555</v>
      </c>
      <c r="C350" t="s">
        <v>619</v>
      </c>
      <c r="D350" t="s">
        <v>126</v>
      </c>
      <c r="E350" t="s">
        <v>126</v>
      </c>
      <c r="F350">
        <v>-1</v>
      </c>
      <c r="G350">
        <v>457</v>
      </c>
      <c r="H350">
        <v>47</v>
      </c>
      <c r="I350">
        <v>15</v>
      </c>
      <c r="J350">
        <v>50</v>
      </c>
      <c r="K350">
        <v>1</v>
      </c>
      <c r="L350">
        <v>0.216</v>
      </c>
      <c r="T350">
        <f t="shared" si="15"/>
        <v>348</v>
      </c>
      <c r="U350" t="str">
        <f t="shared" si="16"/>
        <v>H</v>
      </c>
      <c r="V350">
        <f>IF(U350="H",COUNTIF($U$3:$U$419,"H")-COUNTIF(U351:U$419,"H"),"")</f>
        <v>214</v>
      </c>
      <c r="W350" t="str">
        <f>IF(U350="P",COUNTIF($U$3:$U$419,"P")-COUNTIF(U351:U$419,"P"),"")</f>
        <v/>
      </c>
      <c r="X350" t="str">
        <f t="shared" si="17"/>
        <v>Welington Castillo</v>
      </c>
    </row>
    <row r="351" spans="1:24">
      <c r="A351">
        <v>349</v>
      </c>
      <c r="B351" t="s">
        <v>556</v>
      </c>
      <c r="C351" t="s">
        <v>616</v>
      </c>
      <c r="D351" t="s">
        <v>257</v>
      </c>
      <c r="E351" t="s">
        <v>257</v>
      </c>
      <c r="F351">
        <v>-1</v>
      </c>
      <c r="G351">
        <v>356</v>
      </c>
      <c r="H351">
        <v>47</v>
      </c>
      <c r="I351">
        <v>17</v>
      </c>
      <c r="J351">
        <v>52</v>
      </c>
      <c r="K351">
        <v>1</v>
      </c>
      <c r="L351">
        <v>0.24199999999999999</v>
      </c>
      <c r="T351">
        <f t="shared" si="15"/>
        <v>349</v>
      </c>
      <c r="U351" t="str">
        <f t="shared" si="16"/>
        <v>H</v>
      </c>
      <c r="V351">
        <f>IF(U351="H",COUNTIF($U$3:$U$419,"H")-COUNTIF(U352:U$419,"H"),"")</f>
        <v>215</v>
      </c>
      <c r="W351" t="str">
        <f>IF(U351="P",COUNTIF($U$3:$U$419,"P")-COUNTIF(U352:U$419,"P"),"")</f>
        <v/>
      </c>
      <c r="X351" t="str">
        <f t="shared" si="17"/>
        <v>Lucas Duda</v>
      </c>
    </row>
    <row r="352" spans="1:24">
      <c r="A352">
        <v>350</v>
      </c>
      <c r="B352" t="s">
        <v>557</v>
      </c>
      <c r="C352" t="s">
        <v>616</v>
      </c>
      <c r="D352" t="s">
        <v>143</v>
      </c>
      <c r="E352" t="s">
        <v>143</v>
      </c>
      <c r="F352">
        <v>-1</v>
      </c>
      <c r="G352">
        <v>414</v>
      </c>
      <c r="H352">
        <v>58</v>
      </c>
      <c r="I352">
        <v>14</v>
      </c>
      <c r="J352">
        <v>51</v>
      </c>
      <c r="K352">
        <v>14</v>
      </c>
      <c r="L352">
        <v>0.218</v>
      </c>
      <c r="T352">
        <f t="shared" si="15"/>
        <v>350</v>
      </c>
      <c r="U352" t="str">
        <f t="shared" si="16"/>
        <v>H</v>
      </c>
      <c r="V352">
        <f>IF(U352="H",COUNTIF($U$3:$U$419,"H")-COUNTIF(U353:U$419,"H"),"")</f>
        <v>216</v>
      </c>
      <c r="W352" t="str">
        <f>IF(U352="P",COUNTIF($U$3:$U$419,"P")-COUNTIF(U353:U$419,"P"),"")</f>
        <v/>
      </c>
      <c r="X352" t="str">
        <f t="shared" si="17"/>
        <v>Chris Young</v>
      </c>
    </row>
    <row r="353" spans="1:24">
      <c r="A353">
        <v>351</v>
      </c>
      <c r="B353" t="s">
        <v>558</v>
      </c>
      <c r="C353" t="s">
        <v>616</v>
      </c>
      <c r="D353" t="s">
        <v>141</v>
      </c>
      <c r="E353" t="s">
        <v>141</v>
      </c>
      <c r="F353">
        <v>-1</v>
      </c>
      <c r="G353">
        <v>379</v>
      </c>
      <c r="H353">
        <v>40</v>
      </c>
      <c r="I353">
        <v>20</v>
      </c>
      <c r="J353">
        <v>55</v>
      </c>
      <c r="K353">
        <v>2</v>
      </c>
      <c r="L353">
        <v>0.21199999999999999</v>
      </c>
      <c r="T353">
        <f t="shared" si="15"/>
        <v>351</v>
      </c>
      <c r="U353" t="str">
        <f t="shared" si="16"/>
        <v>H</v>
      </c>
      <c r="V353">
        <f>IF(U353="H",COUNTIF($U$3:$U$419,"H")-COUNTIF(U354:U$419,"H"),"")</f>
        <v>217</v>
      </c>
      <c r="W353" t="str">
        <f>IF(U353="P",COUNTIF($U$3:$U$419,"P")-COUNTIF(U354:U$419,"P"),"")</f>
        <v/>
      </c>
      <c r="X353" t="str">
        <f t="shared" si="17"/>
        <v>Ike Davis</v>
      </c>
    </row>
    <row r="354" spans="1:24">
      <c r="A354">
        <v>352</v>
      </c>
      <c r="B354" t="s">
        <v>559</v>
      </c>
      <c r="C354" t="s">
        <v>150</v>
      </c>
      <c r="D354" t="s">
        <v>143</v>
      </c>
      <c r="E354" t="s">
        <v>143</v>
      </c>
      <c r="F354">
        <v>-1</v>
      </c>
      <c r="G354">
        <v>399</v>
      </c>
      <c r="H354">
        <v>57</v>
      </c>
      <c r="I354">
        <v>12</v>
      </c>
      <c r="J354">
        <v>37</v>
      </c>
      <c r="K354">
        <v>10</v>
      </c>
      <c r="L354">
        <v>0.27400000000000002</v>
      </c>
      <c r="T354">
        <f t="shared" si="15"/>
        <v>352</v>
      </c>
      <c r="U354" t="str">
        <f t="shared" si="16"/>
        <v>H</v>
      </c>
      <c r="V354">
        <f>IF(U354="H",COUNTIF($U$3:$U$419,"H")-COUNTIF(U355:U$419,"H"),"")</f>
        <v>218</v>
      </c>
      <c r="W354" t="str">
        <f>IF(U354="P",COUNTIF($U$3:$U$419,"P")-COUNTIF(U355:U$419,"P"),"")</f>
        <v/>
      </c>
      <c r="X354" t="str">
        <f t="shared" si="17"/>
        <v>Corey Dickerson</v>
      </c>
    </row>
    <row r="355" spans="1:24">
      <c r="A355">
        <v>353</v>
      </c>
      <c r="B355" t="s">
        <v>560</v>
      </c>
      <c r="C355" t="s">
        <v>180</v>
      </c>
      <c r="D355" t="s">
        <v>143</v>
      </c>
      <c r="E355" t="s">
        <v>143</v>
      </c>
      <c r="F355">
        <v>-2</v>
      </c>
      <c r="G355">
        <v>312</v>
      </c>
      <c r="H355">
        <v>36</v>
      </c>
      <c r="I355">
        <v>2</v>
      </c>
      <c r="J355">
        <v>20</v>
      </c>
      <c r="K355">
        <v>30</v>
      </c>
      <c r="L355">
        <v>0.25</v>
      </c>
      <c r="T355">
        <f t="shared" si="15"/>
        <v>353</v>
      </c>
      <c r="U355" t="str">
        <f t="shared" si="16"/>
        <v>H</v>
      </c>
      <c r="V355">
        <f>IF(U355="H",COUNTIF($U$3:$U$419,"H")-COUNTIF(U356:U$419,"H"),"")</f>
        <v>219</v>
      </c>
      <c r="W355" t="str">
        <f>IF(U355="P",COUNTIF($U$3:$U$419,"P")-COUNTIF(U356:U$419,"P"),"")</f>
        <v/>
      </c>
      <c r="X355" t="str">
        <f t="shared" si="17"/>
        <v>Jarrod Dyson</v>
      </c>
    </row>
    <row r="356" spans="1:24">
      <c r="A356">
        <v>354</v>
      </c>
      <c r="B356" t="s">
        <v>561</v>
      </c>
      <c r="C356" t="s">
        <v>617</v>
      </c>
      <c r="D356" t="s">
        <v>143</v>
      </c>
      <c r="E356" t="s">
        <v>143</v>
      </c>
      <c r="F356">
        <v>-2</v>
      </c>
      <c r="G356">
        <v>434</v>
      </c>
      <c r="H356">
        <v>45</v>
      </c>
      <c r="I356">
        <v>7</v>
      </c>
      <c r="J356">
        <v>49</v>
      </c>
      <c r="K356">
        <v>17</v>
      </c>
      <c r="L356">
        <v>0.27400000000000002</v>
      </c>
      <c r="T356">
        <f t="shared" si="15"/>
        <v>354</v>
      </c>
      <c r="U356" t="str">
        <f t="shared" si="16"/>
        <v>H</v>
      </c>
      <c r="V356">
        <f>IF(U356="H",COUNTIF($U$3:$U$419,"H")-COUNTIF(U357:U$419,"H"),"")</f>
        <v>220</v>
      </c>
      <c r="W356" t="str">
        <f>IF(U356="P",COUNTIF($U$3:$U$419,"P")-COUNTIF(U357:U$419,"P"),"")</f>
        <v/>
      </c>
      <c r="X356" t="str">
        <f t="shared" si="17"/>
        <v>Ichiro Suzuki</v>
      </c>
    </row>
    <row r="357" spans="1:24">
      <c r="A357">
        <v>355</v>
      </c>
      <c r="B357" t="s">
        <v>562</v>
      </c>
      <c r="C357" t="s">
        <v>615</v>
      </c>
      <c r="D357" t="s">
        <v>143</v>
      </c>
      <c r="E357" t="s">
        <v>143</v>
      </c>
      <c r="F357">
        <v>-2</v>
      </c>
      <c r="G357">
        <v>410</v>
      </c>
      <c r="H357">
        <v>43</v>
      </c>
      <c r="I357">
        <v>14</v>
      </c>
      <c r="J357">
        <v>51</v>
      </c>
      <c r="K357">
        <v>3</v>
      </c>
      <c r="L357">
        <v>0.27700000000000002</v>
      </c>
      <c r="T357">
        <f t="shared" si="15"/>
        <v>355</v>
      </c>
      <c r="U357" t="str">
        <f t="shared" si="16"/>
        <v>H</v>
      </c>
      <c r="V357">
        <f>IF(U357="H",COUNTIF($U$3:$U$419,"H")-COUNTIF(U358:U$419,"H"),"")</f>
        <v>221</v>
      </c>
      <c r="W357" t="str">
        <f>IF(U357="P",COUNTIF($U$3:$U$419,"P")-COUNTIF(U358:U$419,"P"),"")</f>
        <v/>
      </c>
      <c r="X357" t="str">
        <f t="shared" si="17"/>
        <v>Andre Ethier</v>
      </c>
    </row>
    <row r="358" spans="1:24">
      <c r="A358">
        <v>356</v>
      </c>
      <c r="B358" t="s">
        <v>563</v>
      </c>
      <c r="C358" t="s">
        <v>180</v>
      </c>
      <c r="D358" t="s">
        <v>18</v>
      </c>
      <c r="E358" t="s">
        <v>18</v>
      </c>
      <c r="F358">
        <v>-2</v>
      </c>
      <c r="M358">
        <v>77</v>
      </c>
      <c r="N358">
        <v>6</v>
      </c>
      <c r="O358">
        <v>3</v>
      </c>
      <c r="P358">
        <v>2.39</v>
      </c>
      <c r="Q358">
        <v>1.06</v>
      </c>
      <c r="R358">
        <v>85</v>
      </c>
      <c r="T358">
        <f t="shared" si="15"/>
        <v>356</v>
      </c>
      <c r="U358" t="str">
        <f t="shared" si="16"/>
        <v>P</v>
      </c>
      <c r="V358" t="str">
        <f>IF(U358="H",COUNTIF($U$3:$U$419,"H")-COUNTIF(U359:U$419,"H"),"")</f>
        <v/>
      </c>
      <c r="W358">
        <f>IF(U358="P",COUNTIF($U$3:$U$419,"P")-COUNTIF(U359:U$419,"P"),"")</f>
        <v>135</v>
      </c>
      <c r="X358" t="str">
        <f t="shared" si="17"/>
        <v>Luke Hochevar</v>
      </c>
    </row>
    <row r="359" spans="1:24">
      <c r="A359">
        <v>357</v>
      </c>
      <c r="B359" t="s">
        <v>564</v>
      </c>
      <c r="C359" t="s">
        <v>188</v>
      </c>
      <c r="D359" t="s">
        <v>141</v>
      </c>
      <c r="E359" t="s">
        <v>141</v>
      </c>
      <c r="F359">
        <v>-2</v>
      </c>
      <c r="G359">
        <v>505</v>
      </c>
      <c r="H359">
        <v>65</v>
      </c>
      <c r="I359">
        <v>12</v>
      </c>
      <c r="J359">
        <v>70</v>
      </c>
      <c r="K359">
        <v>5</v>
      </c>
      <c r="L359">
        <v>0.27100000000000002</v>
      </c>
      <c r="T359">
        <f t="shared" si="15"/>
        <v>357</v>
      </c>
      <c r="U359" t="str">
        <f t="shared" si="16"/>
        <v>H</v>
      </c>
      <c r="V359">
        <f>IF(U359="H",COUNTIF($U$3:$U$419,"H")-COUNTIF(U360:U$419,"H"),"")</f>
        <v>222</v>
      </c>
      <c r="W359" t="str">
        <f>IF(U359="P",COUNTIF($U$3:$U$419,"P")-COUNTIF(U360:U$419,"P"),"")</f>
        <v/>
      </c>
      <c r="X359" t="str">
        <f t="shared" si="17"/>
        <v>Yonder Alonso</v>
      </c>
    </row>
    <row r="360" spans="1:24">
      <c r="A360">
        <v>358</v>
      </c>
      <c r="B360" t="s">
        <v>565</v>
      </c>
      <c r="C360" t="s">
        <v>17</v>
      </c>
      <c r="D360" t="s">
        <v>143</v>
      </c>
      <c r="E360" t="s">
        <v>143</v>
      </c>
      <c r="F360">
        <v>-2</v>
      </c>
      <c r="G360">
        <v>387</v>
      </c>
      <c r="H360">
        <v>41</v>
      </c>
      <c r="I360">
        <v>17</v>
      </c>
      <c r="J360">
        <v>48</v>
      </c>
      <c r="K360">
        <v>1</v>
      </c>
      <c r="L360">
        <v>0.23899999999999999</v>
      </c>
      <c r="T360">
        <f t="shared" si="15"/>
        <v>358</v>
      </c>
      <c r="U360" t="str">
        <f t="shared" si="16"/>
        <v>H</v>
      </c>
      <c r="V360">
        <f>IF(U360="H",COUNTIF($U$3:$U$419,"H")-COUNTIF(U361:U$419,"H"),"")</f>
        <v>223</v>
      </c>
      <c r="W360" t="str">
        <f>IF(U360="P",COUNTIF($U$3:$U$419,"P")-COUNTIF(U361:U$419,"P"),"")</f>
        <v/>
      </c>
      <c r="X360" t="str">
        <f t="shared" si="17"/>
        <v>Andrew Lambo</v>
      </c>
    </row>
    <row r="361" spans="1:24">
      <c r="A361">
        <v>359</v>
      </c>
      <c r="B361" t="s">
        <v>566</v>
      </c>
      <c r="C361" t="s">
        <v>149</v>
      </c>
      <c r="D361" t="s">
        <v>143</v>
      </c>
      <c r="E361" t="s">
        <v>143</v>
      </c>
      <c r="F361">
        <v>-2</v>
      </c>
      <c r="G361">
        <v>544</v>
      </c>
      <c r="H361">
        <v>72</v>
      </c>
      <c r="I361">
        <v>12</v>
      </c>
      <c r="J361">
        <v>60</v>
      </c>
      <c r="K361">
        <v>2</v>
      </c>
      <c r="L361">
        <v>0.26700000000000002</v>
      </c>
      <c r="T361">
        <f t="shared" si="15"/>
        <v>359</v>
      </c>
      <c r="U361" t="str">
        <f t="shared" si="16"/>
        <v>H</v>
      </c>
      <c r="V361">
        <f>IF(U361="H",COUNTIF($U$3:$U$419,"H")-COUNTIF(U362:U$419,"H"),"")</f>
        <v>224</v>
      </c>
      <c r="W361" t="str">
        <f>IF(U361="P",COUNTIF($U$3:$U$419,"P")-COUNTIF(U362:U$419,"P"),"")</f>
        <v/>
      </c>
      <c r="X361" t="str">
        <f t="shared" si="17"/>
        <v>Nick Markakis</v>
      </c>
    </row>
    <row r="362" spans="1:24">
      <c r="A362">
        <v>360</v>
      </c>
      <c r="B362" t="s">
        <v>567</v>
      </c>
      <c r="C362" t="s">
        <v>177</v>
      </c>
      <c r="D362" t="s">
        <v>143</v>
      </c>
      <c r="E362" t="s">
        <v>143</v>
      </c>
      <c r="F362">
        <v>-2</v>
      </c>
      <c r="G362">
        <v>540</v>
      </c>
      <c r="H362">
        <v>63</v>
      </c>
      <c r="I362">
        <v>7</v>
      </c>
      <c r="J362">
        <v>39</v>
      </c>
      <c r="K362">
        <v>17</v>
      </c>
      <c r="L362">
        <v>0.27500000000000002</v>
      </c>
      <c r="T362">
        <f t="shared" si="15"/>
        <v>360</v>
      </c>
      <c r="U362" t="str">
        <f t="shared" si="16"/>
        <v>H</v>
      </c>
      <c r="V362">
        <f>IF(U362="H",COUNTIF($U$3:$U$419,"H")-COUNTIF(U363:U$419,"H"),"")</f>
        <v>225</v>
      </c>
      <c r="W362" t="str">
        <f>IF(U362="P",COUNTIF($U$3:$U$419,"P")-COUNTIF(U363:U$419,"P"),"")</f>
        <v/>
      </c>
      <c r="X362" t="str">
        <f t="shared" si="17"/>
        <v>Angel Pagan</v>
      </c>
    </row>
    <row r="363" spans="1:24">
      <c r="A363">
        <v>361</v>
      </c>
      <c r="B363" t="s">
        <v>568</v>
      </c>
      <c r="C363" t="s">
        <v>178</v>
      </c>
      <c r="D363" t="s">
        <v>140</v>
      </c>
      <c r="E363" t="s">
        <v>140</v>
      </c>
      <c r="F363">
        <v>-2</v>
      </c>
      <c r="M363">
        <v>187</v>
      </c>
      <c r="N363">
        <v>10</v>
      </c>
      <c r="O363">
        <v>0</v>
      </c>
      <c r="P363">
        <v>4.07</v>
      </c>
      <c r="Q363">
        <v>1.35</v>
      </c>
      <c r="R363">
        <v>140</v>
      </c>
      <c r="T363">
        <f t="shared" si="15"/>
        <v>361</v>
      </c>
      <c r="U363" t="str">
        <f t="shared" si="16"/>
        <v>P</v>
      </c>
      <c r="V363" t="str">
        <f>IF(U363="H",COUNTIF($U$3:$U$419,"H")-COUNTIF(U364:U$419,"H"),"")</f>
        <v/>
      </c>
      <c r="W363">
        <f>IF(U363="P",COUNTIF($U$3:$U$419,"P")-COUNTIF(U364:U$419,"P"),"")</f>
        <v>136</v>
      </c>
      <c r="X363" t="str">
        <f t="shared" si="17"/>
        <v>Zach McAllister</v>
      </c>
    </row>
    <row r="364" spans="1:24">
      <c r="A364">
        <v>362</v>
      </c>
      <c r="B364" t="s">
        <v>569</v>
      </c>
      <c r="C364" t="s">
        <v>188</v>
      </c>
      <c r="D364" t="s">
        <v>143</v>
      </c>
      <c r="E364" t="s">
        <v>143</v>
      </c>
      <c r="F364">
        <v>-2</v>
      </c>
      <c r="G364">
        <v>466</v>
      </c>
      <c r="H364">
        <v>52</v>
      </c>
      <c r="I364">
        <v>18</v>
      </c>
      <c r="J364">
        <v>58</v>
      </c>
      <c r="K364">
        <v>0</v>
      </c>
      <c r="L364">
        <v>0.25</v>
      </c>
      <c r="T364">
        <f t="shared" si="15"/>
        <v>362</v>
      </c>
      <c r="U364" t="str">
        <f t="shared" si="16"/>
        <v>H</v>
      </c>
      <c r="V364">
        <f>IF(U364="H",COUNTIF($U$3:$U$419,"H")-COUNTIF(U365:U$419,"H"),"")</f>
        <v>226</v>
      </c>
      <c r="W364" t="str">
        <f>IF(U364="P",COUNTIF($U$3:$U$419,"P")-COUNTIF(U365:U$419,"P"),"")</f>
        <v/>
      </c>
      <c r="X364" t="str">
        <f t="shared" si="17"/>
        <v>Carlos Quentin</v>
      </c>
    </row>
    <row r="365" spans="1:24">
      <c r="A365">
        <v>363</v>
      </c>
      <c r="B365" t="s">
        <v>570</v>
      </c>
      <c r="C365" t="s">
        <v>150</v>
      </c>
      <c r="D365" t="s">
        <v>140</v>
      </c>
      <c r="E365" t="s">
        <v>140</v>
      </c>
      <c r="F365">
        <v>-2</v>
      </c>
      <c r="M365">
        <v>203</v>
      </c>
      <c r="N365">
        <v>12</v>
      </c>
      <c r="O365">
        <v>0</v>
      </c>
      <c r="P365">
        <v>3.81</v>
      </c>
      <c r="Q365">
        <v>1.31</v>
      </c>
      <c r="R365">
        <v>136</v>
      </c>
      <c r="T365">
        <f t="shared" si="15"/>
        <v>363</v>
      </c>
      <c r="U365" t="str">
        <f t="shared" si="16"/>
        <v>P</v>
      </c>
      <c r="V365" t="str">
        <f>IF(U365="H",COUNTIF($U$3:$U$419,"H")-COUNTIF(U366:U$419,"H"),"")</f>
        <v/>
      </c>
      <c r="W365">
        <f>IF(U365="P",COUNTIF($U$3:$U$419,"P")-COUNTIF(U366:U$419,"P"),"")</f>
        <v>137</v>
      </c>
      <c r="X365" t="str">
        <f t="shared" si="17"/>
        <v>Jhoulys Chacin</v>
      </c>
    </row>
    <row r="366" spans="1:24">
      <c r="A366">
        <v>364</v>
      </c>
      <c r="B366" t="s">
        <v>571</v>
      </c>
      <c r="C366" t="s">
        <v>152</v>
      </c>
      <c r="D366" t="s">
        <v>143</v>
      </c>
      <c r="E366" t="s">
        <v>143</v>
      </c>
      <c r="F366">
        <v>-2</v>
      </c>
      <c r="G366">
        <v>454</v>
      </c>
      <c r="H366">
        <v>48</v>
      </c>
      <c r="I366">
        <v>17</v>
      </c>
      <c r="J366">
        <v>61</v>
      </c>
      <c r="K366">
        <v>1</v>
      </c>
      <c r="L366">
        <v>0.23799999999999999</v>
      </c>
      <c r="T366">
        <f t="shared" si="15"/>
        <v>364</v>
      </c>
      <c r="U366" t="str">
        <f t="shared" si="16"/>
        <v>H</v>
      </c>
      <c r="V366">
        <f>IF(U366="H",COUNTIF($U$3:$U$419,"H")-COUNTIF(U367:U$419,"H"),"")</f>
        <v>227</v>
      </c>
      <c r="W366" t="str">
        <f>IF(U366="P",COUNTIF($U$3:$U$419,"P")-COUNTIF(U367:U$419,"P"),"")</f>
        <v/>
      </c>
      <c r="X366" t="str">
        <f t="shared" si="17"/>
        <v>Ryan Ludwick</v>
      </c>
    </row>
    <row r="367" spans="1:24">
      <c r="A367">
        <v>365</v>
      </c>
      <c r="B367" t="s">
        <v>572</v>
      </c>
      <c r="C367" t="s">
        <v>614</v>
      </c>
      <c r="D367" t="s">
        <v>143</v>
      </c>
      <c r="E367" t="s">
        <v>143</v>
      </c>
      <c r="F367">
        <v>-2</v>
      </c>
      <c r="G367">
        <v>443</v>
      </c>
      <c r="H367">
        <v>54</v>
      </c>
      <c r="I367">
        <v>15</v>
      </c>
      <c r="J367">
        <v>65</v>
      </c>
      <c r="K367">
        <v>4</v>
      </c>
      <c r="L367">
        <v>0.26200000000000001</v>
      </c>
      <c r="T367">
        <f t="shared" si="15"/>
        <v>365</v>
      </c>
      <c r="U367" t="str">
        <f t="shared" si="16"/>
        <v>H</v>
      </c>
      <c r="V367">
        <f>IF(U367="H",COUNTIF($U$3:$U$419,"H")-COUNTIF(U368:U$419,"H"),"")</f>
        <v>228</v>
      </c>
      <c r="W367" t="str">
        <f>IF(U367="P",COUNTIF($U$3:$U$419,"P")-COUNTIF(U368:U$419,"P"),"")</f>
        <v/>
      </c>
      <c r="X367" t="str">
        <f t="shared" si="17"/>
        <v>Cody Ross</v>
      </c>
    </row>
    <row r="368" spans="1:24">
      <c r="A368">
        <v>366</v>
      </c>
      <c r="B368" t="s">
        <v>573</v>
      </c>
      <c r="C368" t="s">
        <v>3</v>
      </c>
      <c r="D368" t="s">
        <v>143</v>
      </c>
      <c r="E368" t="s">
        <v>143</v>
      </c>
      <c r="F368">
        <v>-2</v>
      </c>
      <c r="G368">
        <v>477</v>
      </c>
      <c r="H368">
        <v>69</v>
      </c>
      <c r="I368">
        <v>11</v>
      </c>
      <c r="J368">
        <v>39</v>
      </c>
      <c r="K368">
        <v>8</v>
      </c>
      <c r="L368">
        <v>0.26100000000000001</v>
      </c>
      <c r="T368">
        <f t="shared" si="15"/>
        <v>366</v>
      </c>
      <c r="U368" t="str">
        <f t="shared" si="16"/>
        <v>H</v>
      </c>
      <c r="V368">
        <f>IF(U368="H",COUNTIF($U$3:$U$419,"H")-COUNTIF(U369:U$419,"H"),"")</f>
        <v>229</v>
      </c>
      <c r="W368" t="str">
        <f>IF(U368="P",COUNTIF($U$3:$U$419,"P")-COUNTIF(U369:U$419,"P"),"")</f>
        <v/>
      </c>
      <c r="X368" t="str">
        <f t="shared" si="17"/>
        <v>David DeJesus</v>
      </c>
    </row>
    <row r="369" spans="1:24">
      <c r="A369">
        <v>367</v>
      </c>
      <c r="B369" t="s">
        <v>574</v>
      </c>
      <c r="C369" t="s">
        <v>618</v>
      </c>
      <c r="D369" t="s">
        <v>126</v>
      </c>
      <c r="E369" t="s">
        <v>126</v>
      </c>
      <c r="F369">
        <v>-2</v>
      </c>
      <c r="G369">
        <v>451</v>
      </c>
      <c r="H369">
        <v>41</v>
      </c>
      <c r="I369">
        <v>15</v>
      </c>
      <c r="J369">
        <v>50</v>
      </c>
      <c r="K369">
        <v>1</v>
      </c>
      <c r="L369">
        <v>0.216</v>
      </c>
      <c r="T369">
        <f t="shared" si="15"/>
        <v>367</v>
      </c>
      <c r="U369" t="str">
        <f t="shared" si="16"/>
        <v>H</v>
      </c>
      <c r="V369">
        <f>IF(U369="H",COUNTIF($U$3:$U$419,"H")-COUNTIF(U370:U$419,"H"),"")</f>
        <v>230</v>
      </c>
      <c r="W369" t="str">
        <f>IF(U369="P",COUNTIF($U$3:$U$419,"P")-COUNTIF(U370:U$419,"P"),"")</f>
        <v/>
      </c>
      <c r="X369" t="str">
        <f t="shared" si="17"/>
        <v>Tyler Flowers</v>
      </c>
    </row>
    <row r="370" spans="1:24">
      <c r="A370">
        <v>368</v>
      </c>
      <c r="B370" t="s">
        <v>575</v>
      </c>
      <c r="C370" t="s">
        <v>146</v>
      </c>
      <c r="D370" t="s">
        <v>141</v>
      </c>
      <c r="E370" t="s">
        <v>141</v>
      </c>
      <c r="F370">
        <v>-2</v>
      </c>
      <c r="G370">
        <v>521</v>
      </c>
      <c r="H370">
        <v>61</v>
      </c>
      <c r="I370">
        <v>17</v>
      </c>
      <c r="J370">
        <v>70</v>
      </c>
      <c r="K370">
        <v>0</v>
      </c>
      <c r="L370">
        <v>0.245</v>
      </c>
      <c r="T370">
        <f t="shared" si="15"/>
        <v>368</v>
      </c>
      <c r="U370" t="str">
        <f t="shared" si="16"/>
        <v>H</v>
      </c>
      <c r="V370">
        <f>IF(U370="H",COUNTIF($U$3:$U$419,"H")-COUNTIF(U371:U$419,"H"),"")</f>
        <v>231</v>
      </c>
      <c r="W370" t="str">
        <f>IF(U370="P",COUNTIF($U$3:$U$419,"P")-COUNTIF(U371:U$419,"P"),"")</f>
        <v/>
      </c>
      <c r="X370" t="str">
        <f t="shared" si="17"/>
        <v>Logan Morrison</v>
      </c>
    </row>
    <row r="371" spans="1:24">
      <c r="A371">
        <v>369</v>
      </c>
      <c r="B371" t="s">
        <v>576</v>
      </c>
      <c r="C371" t="s">
        <v>615</v>
      </c>
      <c r="D371" t="s">
        <v>139</v>
      </c>
      <c r="E371" t="s">
        <v>139</v>
      </c>
      <c r="F371">
        <v>-2</v>
      </c>
      <c r="G371">
        <v>250</v>
      </c>
      <c r="H371">
        <v>42</v>
      </c>
      <c r="I371">
        <v>1</v>
      </c>
      <c r="J371">
        <v>19</v>
      </c>
      <c r="K371">
        <v>25</v>
      </c>
      <c r="L371">
        <v>0.23100000000000001</v>
      </c>
      <c r="T371">
        <f t="shared" si="15"/>
        <v>369</v>
      </c>
      <c r="U371" t="str">
        <f t="shared" si="16"/>
        <v>H</v>
      </c>
      <c r="V371">
        <f>IF(U371="H",COUNTIF($U$3:$U$419,"H")-COUNTIF(U372:U$419,"H"),"")</f>
        <v>232</v>
      </c>
      <c r="W371" t="str">
        <f>IF(U371="P",COUNTIF($U$3:$U$419,"P")-COUNTIF(U372:U$419,"P"),"")</f>
        <v/>
      </c>
      <c r="X371" t="str">
        <f t="shared" si="17"/>
        <v>Dee Gordon</v>
      </c>
    </row>
    <row r="372" spans="1:24">
      <c r="A372">
        <v>370</v>
      </c>
      <c r="B372" t="s">
        <v>577</v>
      </c>
      <c r="C372" t="s">
        <v>620</v>
      </c>
      <c r="D372" t="s">
        <v>139</v>
      </c>
      <c r="E372" t="s">
        <v>139</v>
      </c>
      <c r="F372">
        <v>-2</v>
      </c>
      <c r="G372">
        <v>432</v>
      </c>
      <c r="H372">
        <v>52</v>
      </c>
      <c r="I372">
        <v>9</v>
      </c>
      <c r="J372">
        <v>57</v>
      </c>
      <c r="K372">
        <v>3</v>
      </c>
      <c r="L372">
        <v>0.24199999999999999</v>
      </c>
      <c r="T372">
        <f t="shared" si="15"/>
        <v>370</v>
      </c>
      <c r="U372" t="str">
        <f t="shared" si="16"/>
        <v>H</v>
      </c>
      <c r="V372">
        <f>IF(U372="H",COUNTIF($U$3:$U$419,"H")-COUNTIF(U373:U$419,"H"),"")</f>
        <v>233</v>
      </c>
      <c r="W372" t="str">
        <f>IF(U372="P",COUNTIF($U$3:$U$419,"P")-COUNTIF(U373:U$419,"P"),"")</f>
        <v/>
      </c>
      <c r="X372" t="str">
        <f t="shared" si="17"/>
        <v>Stephen Drew</v>
      </c>
    </row>
    <row r="373" spans="1:24">
      <c r="A373">
        <v>371</v>
      </c>
      <c r="B373" t="s">
        <v>578</v>
      </c>
      <c r="C373" t="s">
        <v>17</v>
      </c>
      <c r="D373" t="s">
        <v>126</v>
      </c>
      <c r="E373" t="s">
        <v>126</v>
      </c>
      <c r="F373">
        <v>-2</v>
      </c>
      <c r="G373">
        <v>440</v>
      </c>
      <c r="H373">
        <v>48</v>
      </c>
      <c r="I373">
        <v>16</v>
      </c>
      <c r="J373">
        <v>60</v>
      </c>
      <c r="K373">
        <v>5</v>
      </c>
      <c r="L373">
        <v>0.22</v>
      </c>
      <c r="T373">
        <f t="shared" si="15"/>
        <v>371</v>
      </c>
      <c r="U373" t="str">
        <f t="shared" si="16"/>
        <v>H</v>
      </c>
      <c r="V373">
        <f>IF(U373="H",COUNTIF($U$3:$U$419,"H")-COUNTIF(U374:U$419,"H"),"")</f>
        <v>234</v>
      </c>
      <c r="W373" t="str">
        <f>IF(U373="P",COUNTIF($U$3:$U$419,"P")-COUNTIF(U374:U$419,"P"),"")</f>
        <v/>
      </c>
      <c r="X373" t="str">
        <f t="shared" si="17"/>
        <v>Russell Martin</v>
      </c>
    </row>
    <row r="374" spans="1:24">
      <c r="A374">
        <v>372</v>
      </c>
      <c r="B374" t="s">
        <v>579</v>
      </c>
      <c r="C374" t="s">
        <v>149</v>
      </c>
      <c r="D374" t="s">
        <v>143</v>
      </c>
      <c r="E374" t="s">
        <v>143</v>
      </c>
      <c r="F374">
        <v>-2</v>
      </c>
      <c r="G374">
        <v>389</v>
      </c>
      <c r="H374">
        <v>42</v>
      </c>
      <c r="I374">
        <v>14</v>
      </c>
      <c r="J374">
        <v>56</v>
      </c>
      <c r="K374">
        <v>3</v>
      </c>
      <c r="L374">
        <v>0.23499999999999999</v>
      </c>
      <c r="T374">
        <f t="shared" si="15"/>
        <v>372</v>
      </c>
      <c r="U374" t="str">
        <f t="shared" si="16"/>
        <v>H</v>
      </c>
      <c r="V374">
        <f>IF(U374="H",COUNTIF($U$3:$U$419,"H")-COUNTIF(U375:U$419,"H"),"")</f>
        <v>235</v>
      </c>
      <c r="W374" t="str">
        <f>IF(U374="P",COUNTIF($U$3:$U$419,"P")-COUNTIF(U375:U$419,"P"),"")</f>
        <v/>
      </c>
      <c r="X374" t="str">
        <f t="shared" si="17"/>
        <v>Nolan Reimold</v>
      </c>
    </row>
    <row r="375" spans="1:24">
      <c r="A375">
        <v>373</v>
      </c>
      <c r="B375" t="s">
        <v>580</v>
      </c>
      <c r="C375" t="s">
        <v>3</v>
      </c>
      <c r="D375" t="s">
        <v>139</v>
      </c>
      <c r="E375" t="s">
        <v>139</v>
      </c>
      <c r="F375">
        <v>-2</v>
      </c>
      <c r="G375">
        <v>515</v>
      </c>
      <c r="H375">
        <v>64</v>
      </c>
      <c r="I375">
        <v>8</v>
      </c>
      <c r="J375">
        <v>59</v>
      </c>
      <c r="K375">
        <v>5</v>
      </c>
      <c r="L375">
        <v>0.252</v>
      </c>
      <c r="T375">
        <f t="shared" si="15"/>
        <v>373</v>
      </c>
      <c r="U375" t="str">
        <f t="shared" si="16"/>
        <v>H</v>
      </c>
      <c r="V375">
        <f>IF(U375="H",COUNTIF($U$3:$U$419,"H")-COUNTIF(U376:U$419,"H"),"")</f>
        <v>236</v>
      </c>
      <c r="W375" t="str">
        <f>IF(U375="P",COUNTIF($U$3:$U$419,"P")-COUNTIF(U376:U$419,"P"),"")</f>
        <v/>
      </c>
      <c r="X375" t="str">
        <f t="shared" si="17"/>
        <v>Yunel Escobar</v>
      </c>
    </row>
    <row r="376" spans="1:24">
      <c r="A376">
        <v>374</v>
      </c>
      <c r="B376" t="s">
        <v>581</v>
      </c>
      <c r="C376" t="s">
        <v>186</v>
      </c>
      <c r="D376" t="s">
        <v>126</v>
      </c>
      <c r="E376" t="s">
        <v>126</v>
      </c>
      <c r="F376">
        <v>-2</v>
      </c>
      <c r="G376">
        <v>479</v>
      </c>
      <c r="H376">
        <v>50</v>
      </c>
      <c r="I376">
        <v>7</v>
      </c>
      <c r="J376">
        <v>60</v>
      </c>
      <c r="K376">
        <v>2</v>
      </c>
      <c r="L376">
        <v>0.25900000000000001</v>
      </c>
      <c r="T376">
        <f t="shared" si="15"/>
        <v>374</v>
      </c>
      <c r="U376" t="str">
        <f t="shared" si="16"/>
        <v>H</v>
      </c>
      <c r="V376">
        <f>IF(U376="H",COUNTIF($U$3:$U$419,"H")-COUNTIF(U377:U$419,"H"),"")</f>
        <v>237</v>
      </c>
      <c r="W376" t="str">
        <f>IF(U376="P",COUNTIF($U$3:$U$419,"P")-COUNTIF(U377:U$419,"P"),"")</f>
        <v/>
      </c>
      <c r="X376" t="str">
        <f t="shared" si="17"/>
        <v>Carlos Ruiz</v>
      </c>
    </row>
    <row r="377" spans="1:24">
      <c r="A377">
        <v>375</v>
      </c>
      <c r="B377" t="s">
        <v>582</v>
      </c>
      <c r="C377" t="s">
        <v>181</v>
      </c>
      <c r="D377" t="s">
        <v>143</v>
      </c>
      <c r="E377" t="s">
        <v>143</v>
      </c>
      <c r="F377">
        <v>-2</v>
      </c>
      <c r="G377">
        <v>410</v>
      </c>
      <c r="H377">
        <v>45</v>
      </c>
      <c r="I377">
        <v>7</v>
      </c>
      <c r="J377">
        <v>49</v>
      </c>
      <c r="K377">
        <v>14</v>
      </c>
      <c r="L377">
        <v>0.25800000000000001</v>
      </c>
      <c r="T377">
        <f t="shared" si="15"/>
        <v>375</v>
      </c>
      <c r="U377" t="str">
        <f t="shared" si="16"/>
        <v>H</v>
      </c>
      <c r="V377">
        <f>IF(U377="H",COUNTIF($U$3:$U$419,"H")-COUNTIF(U378:U$419,"H"),"")</f>
        <v>238</v>
      </c>
      <c r="W377" t="str">
        <f>IF(U377="P",COUNTIF($U$3:$U$419,"P")-COUNTIF(U378:U$419,"P"),"")</f>
        <v/>
      </c>
      <c r="X377" t="str">
        <f t="shared" si="17"/>
        <v>Robbie Grossman</v>
      </c>
    </row>
    <row r="378" spans="1:24">
      <c r="A378">
        <v>376</v>
      </c>
      <c r="B378" t="s">
        <v>583</v>
      </c>
      <c r="C378" t="s">
        <v>181</v>
      </c>
      <c r="D378" t="s">
        <v>143</v>
      </c>
      <c r="E378" t="s">
        <v>143</v>
      </c>
      <c r="F378">
        <v>-2</v>
      </c>
      <c r="G378">
        <v>399</v>
      </c>
      <c r="H378">
        <v>41</v>
      </c>
      <c r="I378">
        <v>3</v>
      </c>
      <c r="J378">
        <v>44</v>
      </c>
      <c r="K378">
        <v>16</v>
      </c>
      <c r="L378">
        <v>0.27700000000000002</v>
      </c>
      <c r="T378">
        <f t="shared" si="15"/>
        <v>376</v>
      </c>
      <c r="U378" t="str">
        <f t="shared" si="16"/>
        <v>H</v>
      </c>
      <c r="V378">
        <f>IF(U378="H",COUNTIF($U$3:$U$419,"H")-COUNTIF(U379:U$419,"H"),"")</f>
        <v>239</v>
      </c>
      <c r="W378" t="str">
        <f>IF(U378="P",COUNTIF($U$3:$U$419,"P")-COUNTIF(U379:U$419,"P"),"")</f>
        <v/>
      </c>
      <c r="X378" t="str">
        <f t="shared" si="17"/>
        <v>L.J. Hoes</v>
      </c>
    </row>
    <row r="379" spans="1:24">
      <c r="A379">
        <v>377</v>
      </c>
      <c r="B379" t="s">
        <v>584</v>
      </c>
      <c r="C379" t="s">
        <v>153</v>
      </c>
      <c r="D379" t="s">
        <v>126</v>
      </c>
      <c r="E379" t="s">
        <v>126</v>
      </c>
      <c r="F379">
        <v>-2</v>
      </c>
      <c r="G379">
        <v>352</v>
      </c>
      <c r="H379">
        <v>43</v>
      </c>
      <c r="I379">
        <v>13</v>
      </c>
      <c r="J379">
        <v>50</v>
      </c>
      <c r="K379">
        <v>1</v>
      </c>
      <c r="L379">
        <v>0.22</v>
      </c>
      <c r="T379">
        <f t="shared" si="15"/>
        <v>377</v>
      </c>
      <c r="U379" t="str">
        <f t="shared" si="16"/>
        <v>H</v>
      </c>
      <c r="V379">
        <f>IF(U379="H",COUNTIF($U$3:$U$419,"H")-COUNTIF(U380:U$419,"H"),"")</f>
        <v>240</v>
      </c>
      <c r="W379" t="str">
        <f>IF(U379="P",COUNTIF($U$3:$U$419,"P")-COUNTIF(U380:U$419,"P"),"")</f>
        <v/>
      </c>
      <c r="X379" t="str">
        <f t="shared" si="17"/>
        <v>Chris Iannetta</v>
      </c>
    </row>
    <row r="380" spans="1:24">
      <c r="A380">
        <v>378</v>
      </c>
      <c r="B380" t="s">
        <v>585</v>
      </c>
      <c r="C380" t="s">
        <v>614</v>
      </c>
      <c r="D380" t="s">
        <v>140</v>
      </c>
      <c r="E380" t="s">
        <v>140</v>
      </c>
      <c r="F380">
        <v>-2</v>
      </c>
      <c r="M380">
        <v>186</v>
      </c>
      <c r="N380">
        <v>10</v>
      </c>
      <c r="O380">
        <v>0</v>
      </c>
      <c r="P380">
        <v>4.1100000000000003</v>
      </c>
      <c r="Q380">
        <v>1.38</v>
      </c>
      <c r="R380">
        <v>129</v>
      </c>
      <c r="T380">
        <f t="shared" si="15"/>
        <v>378</v>
      </c>
      <c r="U380" t="str">
        <f t="shared" si="16"/>
        <v>P</v>
      </c>
      <c r="V380" t="str">
        <f>IF(U380="H",COUNTIF($U$3:$U$419,"H")-COUNTIF(U381:U$419,"H"),"")</f>
        <v/>
      </c>
      <c r="W380">
        <f>IF(U380="P",COUNTIF($U$3:$U$419,"P")-COUNTIF(U381:U$419,"P"),"")</f>
        <v>138</v>
      </c>
      <c r="X380" t="str">
        <f t="shared" si="17"/>
        <v>Trevor Cahill</v>
      </c>
    </row>
    <row r="381" spans="1:24">
      <c r="A381">
        <v>379</v>
      </c>
      <c r="B381" t="s">
        <v>586</v>
      </c>
      <c r="C381" t="s">
        <v>183</v>
      </c>
      <c r="D381" t="s">
        <v>126</v>
      </c>
      <c r="E381" t="s">
        <v>126</v>
      </c>
      <c r="F381">
        <v>-2</v>
      </c>
      <c r="G381">
        <v>398</v>
      </c>
      <c r="H381">
        <v>48</v>
      </c>
      <c r="I381">
        <v>7</v>
      </c>
      <c r="J381">
        <v>54</v>
      </c>
      <c r="K381">
        <v>3</v>
      </c>
      <c r="L381">
        <v>0.23200000000000001</v>
      </c>
      <c r="T381">
        <f t="shared" si="15"/>
        <v>379</v>
      </c>
      <c r="U381" t="str">
        <f t="shared" si="16"/>
        <v>H</v>
      </c>
      <c r="V381">
        <f>IF(U381="H",COUNTIF($U$3:$U$419,"H")-COUNTIF(U382:U$419,"H"),"")</f>
        <v>241</v>
      </c>
      <c r="W381" t="str">
        <f>IF(U381="P",COUNTIF($U$3:$U$419,"P")-COUNTIF(U382:U$419,"P"),"")</f>
        <v/>
      </c>
      <c r="X381" t="str">
        <f t="shared" si="17"/>
        <v>Kurt Suzuki</v>
      </c>
    </row>
    <row r="382" spans="1:24">
      <c r="A382">
        <v>380</v>
      </c>
      <c r="B382" t="s">
        <v>587</v>
      </c>
      <c r="C382" t="s">
        <v>16</v>
      </c>
      <c r="D382" t="s">
        <v>143</v>
      </c>
      <c r="E382" t="s">
        <v>143</v>
      </c>
      <c r="F382">
        <v>-2</v>
      </c>
      <c r="G382">
        <v>487</v>
      </c>
      <c r="H382">
        <v>63</v>
      </c>
      <c r="I382">
        <v>9</v>
      </c>
      <c r="J382">
        <v>71</v>
      </c>
      <c r="K382">
        <v>9</v>
      </c>
      <c r="L382">
        <v>0.27200000000000002</v>
      </c>
      <c r="T382">
        <f t="shared" si="15"/>
        <v>380</v>
      </c>
      <c r="U382" t="str">
        <f t="shared" si="16"/>
        <v>H</v>
      </c>
      <c r="V382">
        <f>IF(U382="H",COUNTIF($U$3:$U$419,"H")-COUNTIF(U383:U$419,"H"),"")</f>
        <v>242</v>
      </c>
      <c r="W382" t="str">
        <f>IF(U382="P",COUNTIF($U$3:$U$419,"P")-COUNTIF(U383:U$419,"P"),"")</f>
        <v/>
      </c>
      <c r="X382" t="str">
        <f t="shared" si="17"/>
        <v>Melky Cabrera</v>
      </c>
    </row>
    <row r="383" spans="1:24">
      <c r="A383">
        <v>381</v>
      </c>
      <c r="B383" t="s">
        <v>588</v>
      </c>
      <c r="C383" t="s">
        <v>187</v>
      </c>
      <c r="D383" t="s">
        <v>126</v>
      </c>
      <c r="E383" t="s">
        <v>126</v>
      </c>
      <c r="F383">
        <v>-2</v>
      </c>
      <c r="G383">
        <v>337</v>
      </c>
      <c r="H383">
        <v>44</v>
      </c>
      <c r="I383">
        <v>6</v>
      </c>
      <c r="J383">
        <v>52</v>
      </c>
      <c r="K383">
        <v>3</v>
      </c>
      <c r="L383">
        <v>0.26</v>
      </c>
      <c r="T383">
        <f t="shared" si="15"/>
        <v>381</v>
      </c>
      <c r="U383" t="str">
        <f t="shared" si="16"/>
        <v>H</v>
      </c>
      <c r="V383">
        <f>IF(U383="H",COUNTIF($U$3:$U$419,"H")-COUNTIF(U384:U$419,"H"),"")</f>
        <v>243</v>
      </c>
      <c r="W383" t="str">
        <f>IF(U383="P",COUNTIF($U$3:$U$419,"P")-COUNTIF(U384:U$419,"P"),"")</f>
        <v/>
      </c>
      <c r="X383" t="str">
        <f t="shared" si="17"/>
        <v>John Jaso</v>
      </c>
    </row>
    <row r="384" spans="1:24">
      <c r="A384">
        <v>382</v>
      </c>
      <c r="B384" t="s">
        <v>589</v>
      </c>
      <c r="C384" t="s">
        <v>149</v>
      </c>
      <c r="D384" t="s">
        <v>140</v>
      </c>
      <c r="E384" t="s">
        <v>140</v>
      </c>
      <c r="F384">
        <v>-2</v>
      </c>
      <c r="M384">
        <v>185</v>
      </c>
      <c r="N384">
        <v>10</v>
      </c>
      <c r="O384">
        <v>0</v>
      </c>
      <c r="P384">
        <v>4.1100000000000003</v>
      </c>
      <c r="Q384">
        <v>1.29</v>
      </c>
      <c r="R384">
        <v>144</v>
      </c>
      <c r="T384">
        <f t="shared" si="15"/>
        <v>382</v>
      </c>
      <c r="U384" t="str">
        <f t="shared" si="16"/>
        <v>P</v>
      </c>
      <c r="V384" t="str">
        <f>IF(U384="H",COUNTIF($U$3:$U$419,"H")-COUNTIF(U385:U$419,"H"),"")</f>
        <v/>
      </c>
      <c r="W384">
        <f>IF(U384="P",COUNTIF($U$3:$U$419,"P")-COUNTIF(U385:U$419,"P"),"")</f>
        <v>139</v>
      </c>
      <c r="X384" t="str">
        <f t="shared" si="17"/>
        <v>Wei-Yin Chen</v>
      </c>
    </row>
    <row r="385" spans="1:24">
      <c r="A385">
        <v>383</v>
      </c>
      <c r="B385" t="s">
        <v>590</v>
      </c>
      <c r="C385" t="s">
        <v>17</v>
      </c>
      <c r="D385" t="s">
        <v>140</v>
      </c>
      <c r="E385" t="s">
        <v>140</v>
      </c>
      <c r="F385">
        <v>-2</v>
      </c>
      <c r="M385">
        <v>144</v>
      </c>
      <c r="N385">
        <v>9</v>
      </c>
      <c r="O385">
        <v>0</v>
      </c>
      <c r="P385">
        <v>3.81</v>
      </c>
      <c r="Q385">
        <v>1.31</v>
      </c>
      <c r="R385">
        <v>103</v>
      </c>
      <c r="T385">
        <f t="shared" si="15"/>
        <v>383</v>
      </c>
      <c r="U385" t="str">
        <f t="shared" si="16"/>
        <v>P</v>
      </c>
      <c r="V385" t="str">
        <f>IF(U385="H",COUNTIF($U$3:$U$419,"H")-COUNTIF(U386:U$419,"H"),"")</f>
        <v/>
      </c>
      <c r="W385">
        <f>IF(U385="P",COUNTIF($U$3:$U$419,"P")-COUNTIF(U386:U$419,"P"),"")</f>
        <v>140</v>
      </c>
      <c r="X385" t="str">
        <f t="shared" si="17"/>
        <v>Charlie Morton</v>
      </c>
    </row>
    <row r="386" spans="1:24">
      <c r="A386">
        <v>384</v>
      </c>
      <c r="B386" t="s">
        <v>591</v>
      </c>
      <c r="C386" t="s">
        <v>185</v>
      </c>
      <c r="D386" t="s">
        <v>145</v>
      </c>
      <c r="E386" t="s">
        <v>145</v>
      </c>
      <c r="F386">
        <v>-2</v>
      </c>
      <c r="G386">
        <v>472</v>
      </c>
      <c r="H386">
        <v>44</v>
      </c>
      <c r="I386">
        <v>12</v>
      </c>
      <c r="J386">
        <v>59</v>
      </c>
      <c r="K386">
        <v>2</v>
      </c>
      <c r="L386">
        <v>0.23100000000000001</v>
      </c>
      <c r="T386">
        <f t="shared" si="15"/>
        <v>384</v>
      </c>
      <c r="U386" t="str">
        <f t="shared" si="16"/>
        <v>H</v>
      </c>
      <c r="V386">
        <f>IF(U386="H",COUNTIF($U$3:$U$419,"H")-COUNTIF(U387:U$419,"H"),"")</f>
        <v>244</v>
      </c>
      <c r="W386" t="str">
        <f>IF(U386="P",COUNTIF($U$3:$U$419,"P")-COUNTIF(U387:U$419,"P"),"")</f>
        <v/>
      </c>
      <c r="X386" t="str">
        <f t="shared" si="17"/>
        <v>Casey McGehee</v>
      </c>
    </row>
    <row r="387" spans="1:24">
      <c r="A387">
        <v>385</v>
      </c>
      <c r="B387" t="s">
        <v>592</v>
      </c>
      <c r="C387" t="s">
        <v>615</v>
      </c>
      <c r="D387" t="s">
        <v>145</v>
      </c>
      <c r="E387" t="s">
        <v>145</v>
      </c>
      <c r="F387">
        <v>-2</v>
      </c>
      <c r="G387">
        <v>355</v>
      </c>
      <c r="H387">
        <v>44</v>
      </c>
      <c r="I387">
        <v>14</v>
      </c>
      <c r="J387">
        <v>53</v>
      </c>
      <c r="K387">
        <v>4</v>
      </c>
      <c r="L387">
        <v>0.23499999999999999</v>
      </c>
      <c r="T387">
        <f t="shared" si="15"/>
        <v>385</v>
      </c>
      <c r="U387" t="str">
        <f t="shared" si="16"/>
        <v>H</v>
      </c>
      <c r="V387">
        <f>IF(U387="H",COUNTIF($U$3:$U$419,"H")-COUNTIF(U388:U$419,"H"),"")</f>
        <v>245</v>
      </c>
      <c r="W387" t="str">
        <f>IF(U387="P",COUNTIF($U$3:$U$419,"P")-COUNTIF(U388:U$419,"P"),"")</f>
        <v/>
      </c>
      <c r="X387" t="str">
        <f t="shared" si="17"/>
        <v>Juan Uribe</v>
      </c>
    </row>
    <row r="388" spans="1:24">
      <c r="A388">
        <v>386</v>
      </c>
      <c r="B388" t="s">
        <v>593</v>
      </c>
      <c r="C388" t="s">
        <v>179</v>
      </c>
      <c r="D388" t="s">
        <v>140</v>
      </c>
      <c r="E388" t="s">
        <v>140</v>
      </c>
      <c r="F388">
        <v>-2</v>
      </c>
      <c r="M388">
        <v>130</v>
      </c>
      <c r="N388">
        <v>8</v>
      </c>
      <c r="O388">
        <v>0</v>
      </c>
      <c r="P388">
        <v>3.84</v>
      </c>
      <c r="Q388">
        <v>1.31</v>
      </c>
      <c r="R388">
        <v>104</v>
      </c>
      <c r="T388">
        <f t="shared" ref="T388:T419" si="18">A388</f>
        <v>386</v>
      </c>
      <c r="U388" t="str">
        <f t="shared" ref="U388:U419" si="19">IF(D388="SP","P",IF(D388="RP","P",IF(D388=0,"","H")))</f>
        <v>P</v>
      </c>
      <c r="V388" t="str">
        <f>IF(U388="H",COUNTIF($U$3:$U$419,"H")-COUNTIF(U389:U$419,"H"),"")</f>
        <v/>
      </c>
      <c r="W388">
        <f>IF(U388="P",COUNTIF($U$3:$U$419,"P")-COUNTIF(U389:U$419,"P"),"")</f>
        <v>141</v>
      </c>
      <c r="X388" t="str">
        <f t="shared" ref="X388:X408" si="20">B388</f>
        <v>Jaime Garcia</v>
      </c>
    </row>
    <row r="389" spans="1:24">
      <c r="A389">
        <v>387</v>
      </c>
      <c r="B389" t="s">
        <v>594</v>
      </c>
      <c r="C389" t="s">
        <v>146</v>
      </c>
      <c r="D389" t="s">
        <v>147</v>
      </c>
      <c r="E389" t="s">
        <v>147</v>
      </c>
      <c r="F389">
        <v>-2</v>
      </c>
      <c r="G389">
        <v>291</v>
      </c>
      <c r="H389">
        <v>32</v>
      </c>
      <c r="I389">
        <v>9</v>
      </c>
      <c r="J389">
        <v>36</v>
      </c>
      <c r="K389">
        <v>8</v>
      </c>
      <c r="L389">
        <v>0.251</v>
      </c>
      <c r="T389">
        <f t="shared" si="18"/>
        <v>387</v>
      </c>
      <c r="U389" t="str">
        <f t="shared" si="19"/>
        <v>H</v>
      </c>
      <c r="V389">
        <f>IF(U389="H",COUNTIF($U$3:$U$419,"H")-COUNTIF(U390:U$419,"H"),"")</f>
        <v>246</v>
      </c>
      <c r="W389" t="str">
        <f>IF(U389="P",COUNTIF($U$3:$U$419,"P")-COUNTIF(U390:U$419,"P"),"")</f>
        <v/>
      </c>
      <c r="X389" t="str">
        <f t="shared" si="20"/>
        <v>Nick Franklin</v>
      </c>
    </row>
    <row r="390" spans="1:24">
      <c r="A390">
        <v>388</v>
      </c>
      <c r="B390" t="s">
        <v>595</v>
      </c>
      <c r="C390" t="s">
        <v>144</v>
      </c>
      <c r="D390" t="s">
        <v>447</v>
      </c>
      <c r="E390" t="s">
        <v>447</v>
      </c>
      <c r="F390">
        <v>-2</v>
      </c>
      <c r="G390">
        <v>310</v>
      </c>
      <c r="H390">
        <v>31</v>
      </c>
      <c r="I390">
        <v>5</v>
      </c>
      <c r="J390">
        <v>28</v>
      </c>
      <c r="K390">
        <v>9</v>
      </c>
      <c r="L390">
        <v>0.28100000000000003</v>
      </c>
      <c r="T390">
        <f t="shared" si="18"/>
        <v>388</v>
      </c>
      <c r="U390" t="str">
        <f t="shared" si="19"/>
        <v>H</v>
      </c>
      <c r="V390">
        <f>IF(U390="H",COUNTIF($U$3:$U$419,"H")-COUNTIF(U391:U$419,"H"),"")</f>
        <v>247</v>
      </c>
      <c r="W390" t="str">
        <f>IF(U390="P",COUNTIF($U$3:$U$419,"P")-COUNTIF(U391:U$419,"P"),"")</f>
        <v/>
      </c>
      <c r="X390" t="str">
        <f t="shared" si="20"/>
        <v>Steve Lombardozzi</v>
      </c>
    </row>
    <row r="391" spans="1:24">
      <c r="A391">
        <v>389</v>
      </c>
      <c r="B391" t="s">
        <v>596</v>
      </c>
      <c r="C391" t="s">
        <v>180</v>
      </c>
      <c r="D391" t="s">
        <v>140</v>
      </c>
      <c r="E391" t="s">
        <v>140</v>
      </c>
      <c r="F391">
        <v>-2</v>
      </c>
      <c r="M391">
        <v>122</v>
      </c>
      <c r="N391">
        <v>6</v>
      </c>
      <c r="O391">
        <v>0</v>
      </c>
      <c r="P391">
        <v>4.22</v>
      </c>
      <c r="Q391">
        <v>1.37</v>
      </c>
      <c r="R391">
        <v>110</v>
      </c>
      <c r="T391">
        <f t="shared" si="18"/>
        <v>389</v>
      </c>
      <c r="U391" t="str">
        <f t="shared" si="19"/>
        <v>P</v>
      </c>
      <c r="V391" t="str">
        <f>IF(U391="H",COUNTIF($U$3:$U$419,"H")-COUNTIF(U392:U$419,"H"),"")</f>
        <v/>
      </c>
      <c r="W391">
        <f>IF(U391="P",COUNTIF($U$3:$U$419,"P")-COUNTIF(U392:U$419,"P"),"")</f>
        <v>142</v>
      </c>
      <c r="X391" t="str">
        <f t="shared" si="20"/>
        <v>Danny Duffy</v>
      </c>
    </row>
    <row r="392" spans="1:24">
      <c r="A392">
        <v>390</v>
      </c>
      <c r="B392" t="s">
        <v>597</v>
      </c>
      <c r="C392" t="s">
        <v>178</v>
      </c>
      <c r="D392" t="s">
        <v>140</v>
      </c>
      <c r="E392" t="s">
        <v>140</v>
      </c>
      <c r="F392">
        <v>-2</v>
      </c>
      <c r="M392">
        <v>158</v>
      </c>
      <c r="N392">
        <v>5</v>
      </c>
      <c r="O392">
        <v>0</v>
      </c>
      <c r="P392">
        <v>4.3099999999999996</v>
      </c>
      <c r="Q392">
        <v>1.35</v>
      </c>
      <c r="R392">
        <v>112</v>
      </c>
      <c r="T392">
        <f t="shared" si="18"/>
        <v>390</v>
      </c>
      <c r="U392" t="str">
        <f t="shared" si="19"/>
        <v>P</v>
      </c>
      <c r="V392" t="str">
        <f>IF(U392="H",COUNTIF($U$3:$U$419,"H")-COUNTIF(U393:U$419,"H"),"")</f>
        <v/>
      </c>
      <c r="W392">
        <f>IF(U392="P",COUNTIF($U$3:$U$419,"P")-COUNTIF(U393:U$419,"P"),"")</f>
        <v>143</v>
      </c>
      <c r="X392" t="str">
        <f t="shared" si="20"/>
        <v>Carlos Carrasco</v>
      </c>
    </row>
    <row r="393" spans="1:24">
      <c r="A393">
        <v>391</v>
      </c>
      <c r="B393" t="s">
        <v>598</v>
      </c>
      <c r="C393" t="s">
        <v>142</v>
      </c>
      <c r="D393" t="s">
        <v>140</v>
      </c>
      <c r="E393" t="s">
        <v>140</v>
      </c>
      <c r="F393">
        <v>-2</v>
      </c>
      <c r="M393">
        <v>164</v>
      </c>
      <c r="N393">
        <v>8</v>
      </c>
      <c r="O393">
        <v>0</v>
      </c>
      <c r="P393">
        <v>4.01</v>
      </c>
      <c r="Q393">
        <v>1.31</v>
      </c>
      <c r="R393">
        <v>137</v>
      </c>
      <c r="T393">
        <f t="shared" si="18"/>
        <v>391</v>
      </c>
      <c r="U393" t="str">
        <f t="shared" si="19"/>
        <v>P</v>
      </c>
      <c r="V393" t="str">
        <f>IF(U393="H",COUNTIF($U$3:$U$419,"H")-COUNTIF(U394:U$419,"H"),"")</f>
        <v/>
      </c>
      <c r="W393">
        <f>IF(U393="P",COUNTIF($U$3:$U$419,"P")-COUNTIF(U394:U$419,"P"),"")</f>
        <v>144</v>
      </c>
      <c r="X393" t="str">
        <f t="shared" si="20"/>
        <v>Tyler Thornburg</v>
      </c>
    </row>
    <row r="394" spans="1:24">
      <c r="A394">
        <v>392</v>
      </c>
      <c r="B394" t="s">
        <v>599</v>
      </c>
      <c r="C394" t="s">
        <v>3</v>
      </c>
      <c r="D394" t="s">
        <v>140</v>
      </c>
      <c r="E394" t="s">
        <v>140</v>
      </c>
      <c r="F394">
        <v>-2</v>
      </c>
      <c r="M394">
        <v>118</v>
      </c>
      <c r="N394">
        <v>6</v>
      </c>
      <c r="O394">
        <v>0</v>
      </c>
      <c r="P394">
        <v>4.43</v>
      </c>
      <c r="Q394">
        <v>1.28</v>
      </c>
      <c r="R394">
        <v>86</v>
      </c>
      <c r="T394">
        <f t="shared" si="18"/>
        <v>392</v>
      </c>
      <c r="U394" t="str">
        <f t="shared" si="19"/>
        <v>P</v>
      </c>
      <c r="V394" t="str">
        <f>IF(U394="H",COUNTIF($U$3:$U$419,"H")-COUNTIF(U395:U$419,"H"),"")</f>
        <v/>
      </c>
      <c r="W394">
        <f>IF(U394="P",COUNTIF($U$3:$U$419,"P")-COUNTIF(U395:U$419,"P"),"")</f>
        <v>145</v>
      </c>
      <c r="X394" t="str">
        <f t="shared" si="20"/>
        <v>Jeremy Hellickson</v>
      </c>
    </row>
    <row r="395" spans="1:24">
      <c r="A395">
        <v>393</v>
      </c>
      <c r="B395" t="s">
        <v>600</v>
      </c>
      <c r="C395" t="s">
        <v>181</v>
      </c>
      <c r="D395" t="s">
        <v>140</v>
      </c>
      <c r="E395" t="s">
        <v>140</v>
      </c>
      <c r="F395">
        <v>-2</v>
      </c>
      <c r="M395">
        <v>150</v>
      </c>
      <c r="N395">
        <v>6</v>
      </c>
      <c r="O395">
        <v>0</v>
      </c>
      <c r="P395">
        <v>4.42</v>
      </c>
      <c r="Q395">
        <v>1.42</v>
      </c>
      <c r="R395">
        <v>94</v>
      </c>
      <c r="T395">
        <f t="shared" si="18"/>
        <v>393</v>
      </c>
      <c r="U395" t="str">
        <f t="shared" si="19"/>
        <v>P</v>
      </c>
      <c r="V395" t="str">
        <f>IF(U395="H",COUNTIF($U$3:$U$419,"H")-COUNTIF(U396:U$419,"H"),"")</f>
        <v/>
      </c>
      <c r="W395">
        <f>IF(U395="P",COUNTIF($U$3:$U$419,"P")-COUNTIF(U396:U$419,"P"),"")</f>
        <v>146</v>
      </c>
      <c r="X395" t="str">
        <f t="shared" si="20"/>
        <v>Jarred Cosart</v>
      </c>
    </row>
    <row r="396" spans="1:24">
      <c r="A396">
        <v>394</v>
      </c>
      <c r="B396" t="s">
        <v>601</v>
      </c>
      <c r="C396" t="s">
        <v>3</v>
      </c>
      <c r="D396" t="s">
        <v>18</v>
      </c>
      <c r="E396" t="s">
        <v>18</v>
      </c>
      <c r="F396">
        <v>-2</v>
      </c>
      <c r="M396">
        <v>68</v>
      </c>
      <c r="N396">
        <v>4</v>
      </c>
      <c r="O396">
        <v>4</v>
      </c>
      <c r="P396">
        <v>3.49</v>
      </c>
      <c r="Q396">
        <v>1.21</v>
      </c>
      <c r="R396">
        <v>70</v>
      </c>
      <c r="T396">
        <f t="shared" si="18"/>
        <v>394</v>
      </c>
      <c r="U396" t="str">
        <f t="shared" si="19"/>
        <v>P</v>
      </c>
      <c r="V396" t="str">
        <f>IF(U396="H",COUNTIF($U$3:$U$419,"H")-COUNTIF(U397:U$419,"H"),"")</f>
        <v/>
      </c>
      <c r="W396">
        <f>IF(U396="P",COUNTIF($U$3:$U$419,"P")-COUNTIF(U397:U$419,"P"),"")</f>
        <v>147</v>
      </c>
      <c r="X396" t="str">
        <f t="shared" si="20"/>
        <v>Joel Peralta</v>
      </c>
    </row>
    <row r="397" spans="1:24">
      <c r="A397">
        <v>395</v>
      </c>
      <c r="B397" t="s">
        <v>602</v>
      </c>
      <c r="C397" t="s">
        <v>3</v>
      </c>
      <c r="D397" t="s">
        <v>18</v>
      </c>
      <c r="E397" t="s">
        <v>18</v>
      </c>
      <c r="F397">
        <v>-2</v>
      </c>
      <c r="M397">
        <v>60</v>
      </c>
      <c r="N397">
        <v>3</v>
      </c>
      <c r="O397">
        <v>2</v>
      </c>
      <c r="P397">
        <v>3.55</v>
      </c>
      <c r="Q397">
        <v>1.1200000000000001</v>
      </c>
      <c r="R397">
        <v>71</v>
      </c>
      <c r="T397">
        <f t="shared" si="18"/>
        <v>395</v>
      </c>
      <c r="U397" t="str">
        <f t="shared" si="19"/>
        <v>P</v>
      </c>
      <c r="V397" t="str">
        <f>IF(U397="H",COUNTIF($U$3:$U$419,"H")-COUNTIF(U398:U$419,"H"),"")</f>
        <v/>
      </c>
      <c r="W397">
        <f>IF(U397="P",COUNTIF($U$3:$U$419,"P")-COUNTIF(U398:U$419,"P"),"")</f>
        <v>148</v>
      </c>
      <c r="X397" t="str">
        <f t="shared" si="20"/>
        <v>Jake McGee</v>
      </c>
    </row>
    <row r="398" spans="1:24">
      <c r="A398">
        <v>396</v>
      </c>
      <c r="B398" t="s">
        <v>603</v>
      </c>
      <c r="C398" t="s">
        <v>616</v>
      </c>
      <c r="D398" t="s">
        <v>140</v>
      </c>
      <c r="E398" t="s">
        <v>140</v>
      </c>
      <c r="F398">
        <v>-2</v>
      </c>
      <c r="M398">
        <v>98</v>
      </c>
      <c r="N398">
        <v>5</v>
      </c>
      <c r="O398">
        <v>0</v>
      </c>
      <c r="P398">
        <v>3.89</v>
      </c>
      <c r="Q398">
        <v>1.24</v>
      </c>
      <c r="R398">
        <v>89</v>
      </c>
      <c r="T398">
        <f t="shared" si="18"/>
        <v>396</v>
      </c>
      <c r="U398" t="str">
        <f t="shared" si="19"/>
        <v>P</v>
      </c>
      <c r="V398" t="str">
        <f>IF(U398="H",COUNTIF($U$3:$U$419,"H")-COUNTIF(U399:U$419,"H"),"")</f>
        <v/>
      </c>
      <c r="W398">
        <f>IF(U398="P",COUNTIF($U$3:$U$419,"P")-COUNTIF(U399:U$419,"P"),"")</f>
        <v>149</v>
      </c>
      <c r="X398" t="str">
        <f t="shared" si="20"/>
        <v>Jenrry Mejia</v>
      </c>
    </row>
    <row r="399" spans="1:24">
      <c r="A399">
        <v>397</v>
      </c>
      <c r="B399" t="s">
        <v>604</v>
      </c>
      <c r="C399" t="s">
        <v>149</v>
      </c>
      <c r="D399" t="s">
        <v>18</v>
      </c>
      <c r="E399" t="s">
        <v>18</v>
      </c>
      <c r="F399">
        <v>-2</v>
      </c>
      <c r="M399">
        <v>79</v>
      </c>
      <c r="N399">
        <v>5</v>
      </c>
      <c r="O399">
        <v>2</v>
      </c>
      <c r="P399">
        <v>3.77</v>
      </c>
      <c r="Q399">
        <v>1.27</v>
      </c>
      <c r="R399">
        <v>62</v>
      </c>
      <c r="T399">
        <f t="shared" si="18"/>
        <v>397</v>
      </c>
      <c r="U399" t="str">
        <f t="shared" si="19"/>
        <v>P</v>
      </c>
      <c r="V399" t="str">
        <f>IF(U399="H",COUNTIF($U$3:$U$419,"H")-COUNTIF(U400:U$419,"H"),"")</f>
        <v/>
      </c>
      <c r="W399">
        <f>IF(U399="P",COUNTIF($U$3:$U$419,"P")-COUNTIF(U400:U$419,"P"),"")</f>
        <v>150</v>
      </c>
      <c r="X399" t="str">
        <f t="shared" si="20"/>
        <v>Tommy Hunter</v>
      </c>
    </row>
    <row r="400" spans="1:24">
      <c r="A400">
        <v>398</v>
      </c>
      <c r="B400" t="s">
        <v>605</v>
      </c>
      <c r="C400" t="s">
        <v>183</v>
      </c>
      <c r="D400" t="s">
        <v>140</v>
      </c>
      <c r="E400" t="s">
        <v>140</v>
      </c>
      <c r="F400">
        <v>-2</v>
      </c>
      <c r="M400">
        <v>189</v>
      </c>
      <c r="N400">
        <v>8</v>
      </c>
      <c r="O400">
        <v>0</v>
      </c>
      <c r="P400">
        <v>4.01</v>
      </c>
      <c r="Q400">
        <v>1.25</v>
      </c>
      <c r="R400">
        <v>160</v>
      </c>
      <c r="T400">
        <f t="shared" si="18"/>
        <v>398</v>
      </c>
      <c r="U400" t="str">
        <f t="shared" si="19"/>
        <v>P</v>
      </c>
      <c r="V400" t="str">
        <f>IF(U400="H",COUNTIF($U$3:$U$419,"H")-COUNTIF(U401:U$419,"H"),"")</f>
        <v/>
      </c>
      <c r="W400">
        <f>IF(U400="P",COUNTIF($U$3:$U$419,"P")-COUNTIF(U401:U$419,"P"),"")</f>
        <v>151</v>
      </c>
      <c r="X400" t="str">
        <f t="shared" si="20"/>
        <v>Phil Hughes</v>
      </c>
    </row>
    <row r="401" spans="1:24">
      <c r="A401">
        <v>399</v>
      </c>
      <c r="B401" t="s">
        <v>606</v>
      </c>
      <c r="C401" t="s">
        <v>149</v>
      </c>
      <c r="D401" t="s">
        <v>18</v>
      </c>
      <c r="E401" t="s">
        <v>18</v>
      </c>
      <c r="F401">
        <v>-2</v>
      </c>
      <c r="M401">
        <v>58</v>
      </c>
      <c r="N401">
        <v>5</v>
      </c>
      <c r="O401">
        <v>3</v>
      </c>
      <c r="P401">
        <v>3.31</v>
      </c>
      <c r="Q401">
        <v>1.0900000000000001</v>
      </c>
      <c r="R401">
        <v>56</v>
      </c>
      <c r="T401">
        <f t="shared" si="18"/>
        <v>399</v>
      </c>
      <c r="U401" t="str">
        <f t="shared" si="19"/>
        <v>P</v>
      </c>
      <c r="V401" t="str">
        <f>IF(U401="H",COUNTIF($U$3:$U$419,"H")-COUNTIF(U402:U$419,"H"),"")</f>
        <v/>
      </c>
      <c r="W401">
        <f>IF(U401="P",COUNTIF($U$3:$U$419,"P")-COUNTIF(U402:U$419,"P"),"")</f>
        <v>152</v>
      </c>
      <c r="X401" t="str">
        <f t="shared" si="20"/>
        <v>Darren O’Day</v>
      </c>
    </row>
    <row r="402" spans="1:24">
      <c r="A402">
        <v>400</v>
      </c>
      <c r="B402" t="s">
        <v>607</v>
      </c>
      <c r="C402" t="s">
        <v>149</v>
      </c>
      <c r="D402" t="s">
        <v>147</v>
      </c>
      <c r="E402" t="s">
        <v>147</v>
      </c>
      <c r="F402">
        <v>-2</v>
      </c>
      <c r="G402">
        <v>298</v>
      </c>
      <c r="H402">
        <v>37</v>
      </c>
      <c r="I402">
        <v>2</v>
      </c>
      <c r="J402">
        <v>19</v>
      </c>
      <c r="K402">
        <v>22</v>
      </c>
      <c r="L402">
        <v>0.23899999999999999</v>
      </c>
      <c r="T402">
        <f t="shared" si="18"/>
        <v>400</v>
      </c>
      <c r="U402" t="str">
        <f t="shared" si="19"/>
        <v>H</v>
      </c>
      <c r="V402">
        <f>IF(U402="H",COUNTIF($U$3:$U$419,"H")-COUNTIF(U403:U$419,"H"),"")</f>
        <v>248</v>
      </c>
      <c r="W402" t="str">
        <f>IF(U402="P",COUNTIF($U$3:$U$419,"P")-COUNTIF(U403:U$419,"P"),"")</f>
        <v/>
      </c>
      <c r="X402" t="str">
        <f t="shared" si="20"/>
        <v>Jemile Weeks</v>
      </c>
    </row>
    <row r="403" spans="1:24">
      <c r="A403">
        <v>401</v>
      </c>
      <c r="B403" t="s">
        <v>608</v>
      </c>
      <c r="C403" t="s">
        <v>177</v>
      </c>
      <c r="D403" t="s">
        <v>139</v>
      </c>
      <c r="E403" t="s">
        <v>139</v>
      </c>
      <c r="F403">
        <v>-2</v>
      </c>
      <c r="G403">
        <v>417</v>
      </c>
      <c r="H403">
        <v>48</v>
      </c>
      <c r="I403">
        <v>8</v>
      </c>
      <c r="J403">
        <v>51</v>
      </c>
      <c r="K403">
        <v>2</v>
      </c>
      <c r="L403">
        <v>0.24199999999999999</v>
      </c>
      <c r="T403">
        <f t="shared" si="18"/>
        <v>401</v>
      </c>
      <c r="U403" t="str">
        <f t="shared" si="19"/>
        <v>H</v>
      </c>
      <c r="V403">
        <f>IF(U403="H",COUNTIF($U$3:$U$419,"H")-COUNTIF(U404:U$419,"H"),"")</f>
        <v>249</v>
      </c>
      <c r="W403" t="str">
        <f>IF(U403="P",COUNTIF($U$3:$U$419,"P")-COUNTIF(U404:U$419,"P"),"")</f>
        <v/>
      </c>
      <c r="X403" t="str">
        <f t="shared" si="20"/>
        <v>Brandon Crawford</v>
      </c>
    </row>
    <row r="404" spans="1:24">
      <c r="A404">
        <v>402</v>
      </c>
      <c r="B404" t="s">
        <v>609</v>
      </c>
      <c r="C404" t="s">
        <v>185</v>
      </c>
      <c r="D404" t="s">
        <v>139</v>
      </c>
      <c r="E404" t="s">
        <v>139</v>
      </c>
      <c r="F404">
        <v>-2</v>
      </c>
      <c r="G404">
        <v>551</v>
      </c>
      <c r="H404">
        <v>37</v>
      </c>
      <c r="I404">
        <v>4</v>
      </c>
      <c r="J404">
        <v>47</v>
      </c>
      <c r="K404">
        <v>14</v>
      </c>
      <c r="L404">
        <v>0.23899999999999999</v>
      </c>
      <c r="T404">
        <f t="shared" si="18"/>
        <v>402</v>
      </c>
      <c r="U404" t="str">
        <f t="shared" si="19"/>
        <v>H</v>
      </c>
      <c r="V404">
        <f>IF(U404="H",COUNTIF($U$3:$U$419,"H")-COUNTIF(U405:U$419,"H"),"")</f>
        <v>250</v>
      </c>
      <c r="W404" t="str">
        <f>IF(U404="P",COUNTIF($U$3:$U$419,"P")-COUNTIF(U405:U$419,"P"),"")</f>
        <v/>
      </c>
      <c r="X404" t="str">
        <f t="shared" si="20"/>
        <v>Adeiny Hechavarria</v>
      </c>
    </row>
    <row r="405" spans="1:24">
      <c r="A405">
        <v>403</v>
      </c>
      <c r="B405" t="s">
        <v>610</v>
      </c>
      <c r="C405" t="s">
        <v>185</v>
      </c>
      <c r="D405" t="s">
        <v>139</v>
      </c>
      <c r="E405" t="s">
        <v>139</v>
      </c>
      <c r="F405">
        <v>-2</v>
      </c>
      <c r="G405">
        <v>410</v>
      </c>
      <c r="H405">
        <v>54</v>
      </c>
      <c r="I405">
        <v>4</v>
      </c>
      <c r="J405">
        <v>28</v>
      </c>
      <c r="K405">
        <v>11</v>
      </c>
      <c r="L405">
        <v>0.252</v>
      </c>
      <c r="T405">
        <f t="shared" si="18"/>
        <v>403</v>
      </c>
      <c r="U405" t="str">
        <f t="shared" si="19"/>
        <v>H</v>
      </c>
      <c r="V405">
        <f>IF(U405="H",COUNTIF($U$3:$U$419,"H")-COUNTIF(U406:U$419,"H"),"")</f>
        <v>251</v>
      </c>
      <c r="W405" t="str">
        <f>IF(U405="P",COUNTIF($U$3:$U$419,"P")-COUNTIF(U406:U$419,"P"),"")</f>
        <v/>
      </c>
      <c r="X405" t="str">
        <f t="shared" si="20"/>
        <v>Rafael Furcal</v>
      </c>
    </row>
    <row r="406" spans="1:24">
      <c r="A406">
        <v>404</v>
      </c>
      <c r="B406" t="s">
        <v>611</v>
      </c>
      <c r="C406" t="s">
        <v>17</v>
      </c>
      <c r="D406" t="s">
        <v>140</v>
      </c>
      <c r="E406" t="s">
        <v>140</v>
      </c>
      <c r="F406">
        <v>-2</v>
      </c>
      <c r="M406">
        <v>178</v>
      </c>
      <c r="N406">
        <v>10</v>
      </c>
      <c r="O406">
        <v>0</v>
      </c>
      <c r="P406">
        <v>4.2699999999999996</v>
      </c>
      <c r="Q406">
        <v>1.51</v>
      </c>
      <c r="R406">
        <v>159</v>
      </c>
      <c r="T406">
        <f t="shared" si="18"/>
        <v>404</v>
      </c>
      <c r="U406" t="str">
        <f t="shared" si="19"/>
        <v>P</v>
      </c>
      <c r="V406" t="str">
        <f>IF(U406="H",COUNTIF($U$3:$U$419,"H")-COUNTIF(U407:U$419,"H"),"")</f>
        <v/>
      </c>
      <c r="W406">
        <f>IF(U406="P",COUNTIF($U$3:$U$419,"P")-COUNTIF(U407:U$419,"P"),"")</f>
        <v>153</v>
      </c>
      <c r="X406" t="str">
        <f t="shared" si="20"/>
        <v>Edinson Volquez</v>
      </c>
    </row>
    <row r="407" spans="1:24">
      <c r="A407">
        <v>405</v>
      </c>
      <c r="B407" t="s">
        <v>612</v>
      </c>
      <c r="C407" t="s">
        <v>615</v>
      </c>
      <c r="D407" t="s">
        <v>140</v>
      </c>
      <c r="E407" t="s">
        <v>140</v>
      </c>
      <c r="F407">
        <v>-2</v>
      </c>
      <c r="M407">
        <v>130</v>
      </c>
      <c r="N407">
        <v>9</v>
      </c>
      <c r="O407">
        <v>0</v>
      </c>
      <c r="P407">
        <v>4.24</v>
      </c>
      <c r="Q407">
        <v>1.29</v>
      </c>
      <c r="R407">
        <v>109</v>
      </c>
      <c r="T407">
        <f t="shared" si="18"/>
        <v>405</v>
      </c>
      <c r="U407" t="str">
        <f t="shared" si="19"/>
        <v>P</v>
      </c>
      <c r="V407" t="str">
        <f>IF(U407="H",COUNTIF($U$3:$U$419,"H")-COUNTIF(U408:U$419,"H"),"")</f>
        <v/>
      </c>
      <c r="W407">
        <f>IF(U407="P",COUNTIF($U$3:$U$419,"P")-COUNTIF(U408:U$419,"P"),"")</f>
        <v>154</v>
      </c>
      <c r="X407" t="str">
        <f t="shared" si="20"/>
        <v>Josh Beckett</v>
      </c>
    </row>
    <row r="408" spans="1:24">
      <c r="A408">
        <v>406</v>
      </c>
      <c r="B408" t="s">
        <v>613</v>
      </c>
      <c r="C408" t="s">
        <v>148</v>
      </c>
      <c r="D408" t="s">
        <v>147</v>
      </c>
      <c r="E408" t="s">
        <v>147</v>
      </c>
      <c r="F408">
        <v>-2</v>
      </c>
      <c r="G408">
        <v>217</v>
      </c>
      <c r="H408">
        <v>27</v>
      </c>
      <c r="I408">
        <v>6</v>
      </c>
      <c r="J408">
        <v>22</v>
      </c>
      <c r="K408">
        <v>4</v>
      </c>
      <c r="L408">
        <v>0.23100000000000001</v>
      </c>
      <c r="T408">
        <f t="shared" si="18"/>
        <v>406</v>
      </c>
      <c r="U408" t="str">
        <f t="shared" si="19"/>
        <v>H</v>
      </c>
      <c r="V408">
        <f>IF(U408="H",COUNTIF($U$3:$U$419,"H")-COUNTIF(U409:U$419,"H"),"")</f>
        <v>252</v>
      </c>
      <c r="W408" t="str">
        <f>IF(U408="P",COUNTIF($U$3:$U$419,"P")-COUNTIF(U409:U$419,"P"),"")</f>
        <v/>
      </c>
      <c r="X408" t="str">
        <f t="shared" si="20"/>
        <v>Danny Espinosa</v>
      </c>
    </row>
    <row r="409" spans="1:24">
      <c r="T409">
        <f t="shared" si="18"/>
        <v>0</v>
      </c>
      <c r="U409" t="str">
        <f t="shared" si="19"/>
        <v/>
      </c>
      <c r="V409" t="str">
        <f>IF(U409="H",COUNTIF($U$3:$U$419,"H")-COUNTIF(U410:U$419,"H"),"")</f>
        <v/>
      </c>
      <c r="W409" t="str">
        <f>IF(U409="P",COUNTIF($U$3:$U$419,"P")-COUNTIF(U410:U$419,"P"),"")</f>
        <v/>
      </c>
      <c r="X409">
        <f>B409</f>
        <v>0</v>
      </c>
    </row>
    <row r="410" spans="1:24">
      <c r="T410">
        <f t="shared" si="18"/>
        <v>0</v>
      </c>
      <c r="U410" t="str">
        <f t="shared" si="19"/>
        <v/>
      </c>
      <c r="V410" t="str">
        <f>IF(U410="H",COUNTIF($U$3:$U$419,"H")-COUNTIF(U411:U$419,"H"),"")</f>
        <v/>
      </c>
      <c r="W410" t="str">
        <f>IF(U410="P",COUNTIF($U$3:$U$419,"P")-COUNTIF(U411:U$419,"P"),"")</f>
        <v/>
      </c>
      <c r="X410">
        <f t="shared" ref="X410:X419" si="21">B410</f>
        <v>0</v>
      </c>
    </row>
    <row r="411" spans="1:24">
      <c r="T411">
        <f t="shared" si="18"/>
        <v>0</v>
      </c>
      <c r="U411" t="str">
        <f t="shared" si="19"/>
        <v/>
      </c>
      <c r="V411" t="str">
        <f>IF(U411="H",COUNTIF($U$3:$U$419,"H")-COUNTIF(U412:U$419,"H"),"")</f>
        <v/>
      </c>
      <c r="W411" t="str">
        <f>IF(U411="P",COUNTIF($U$3:$U$419,"P")-COUNTIF(U412:U$419,"P"),"")</f>
        <v/>
      </c>
      <c r="X411">
        <f t="shared" si="21"/>
        <v>0</v>
      </c>
    </row>
    <row r="412" spans="1:24">
      <c r="T412">
        <f t="shared" si="18"/>
        <v>0</v>
      </c>
      <c r="U412" t="str">
        <f t="shared" si="19"/>
        <v/>
      </c>
      <c r="V412" t="str">
        <f>IF(U412="H",COUNTIF($U$3:$U$419,"H")-COUNTIF(U413:U$419,"H"),"")</f>
        <v/>
      </c>
      <c r="W412" t="str">
        <f>IF(U412="P",COUNTIF($U$3:$U$419,"P")-COUNTIF(U413:U$419,"P"),"")</f>
        <v/>
      </c>
      <c r="X412">
        <f t="shared" si="21"/>
        <v>0</v>
      </c>
    </row>
    <row r="413" spans="1:24">
      <c r="T413">
        <f t="shared" si="18"/>
        <v>0</v>
      </c>
      <c r="U413" t="str">
        <f t="shared" si="19"/>
        <v/>
      </c>
      <c r="V413" t="str">
        <f>IF(U413="H",COUNTIF($U$3:$U$419,"H")-COUNTIF(U414:U$419,"H"),"")</f>
        <v/>
      </c>
      <c r="W413" t="str">
        <f>IF(U413="P",COUNTIF($U$3:$U$419,"P")-COUNTIF(U414:U$419,"P"),"")</f>
        <v/>
      </c>
      <c r="X413">
        <f t="shared" si="21"/>
        <v>0</v>
      </c>
    </row>
    <row r="414" spans="1:24">
      <c r="T414">
        <f t="shared" si="18"/>
        <v>0</v>
      </c>
      <c r="U414" t="str">
        <f t="shared" si="19"/>
        <v/>
      </c>
      <c r="V414" t="str">
        <f>IF(U414="H",COUNTIF($U$3:$U$419,"H")-COUNTIF(U415:U$419,"H"),"")</f>
        <v/>
      </c>
      <c r="W414" t="str">
        <f>IF(U414="P",COUNTIF($U$3:$U$419,"P")-COUNTIF(U415:U$419,"P"),"")</f>
        <v/>
      </c>
      <c r="X414">
        <f t="shared" si="21"/>
        <v>0</v>
      </c>
    </row>
    <row r="415" spans="1:24">
      <c r="T415">
        <f t="shared" si="18"/>
        <v>0</v>
      </c>
      <c r="U415" t="str">
        <f t="shared" si="19"/>
        <v/>
      </c>
      <c r="V415" t="str">
        <f>IF(U415="H",COUNTIF($U$3:$U$419,"H")-COUNTIF(U416:U$419,"H"),"")</f>
        <v/>
      </c>
      <c r="W415" t="str">
        <f>IF(U415="P",COUNTIF($U$3:$U$419,"P")-COUNTIF(U416:U$419,"P"),"")</f>
        <v/>
      </c>
      <c r="X415">
        <f t="shared" si="21"/>
        <v>0</v>
      </c>
    </row>
    <row r="416" spans="1:24">
      <c r="T416">
        <f t="shared" si="18"/>
        <v>0</v>
      </c>
      <c r="U416" t="str">
        <f t="shared" si="19"/>
        <v/>
      </c>
      <c r="V416" t="str">
        <f>IF(U416="H",COUNTIF($U$3:$U$419,"H")-COUNTIF(U417:U$419,"H"),"")</f>
        <v/>
      </c>
      <c r="W416" t="str">
        <f>IF(U416="P",COUNTIF($U$3:$U$419,"P")-COUNTIF(U417:U$419,"P"),"")</f>
        <v/>
      </c>
      <c r="X416">
        <f t="shared" si="21"/>
        <v>0</v>
      </c>
    </row>
    <row r="417" spans="20:24">
      <c r="T417">
        <f t="shared" si="18"/>
        <v>0</v>
      </c>
      <c r="U417" t="str">
        <f t="shared" si="19"/>
        <v/>
      </c>
      <c r="V417" t="str">
        <f>IF(U417="H",COUNTIF($U$3:$U$419,"H")-COUNTIF(U418:U$419,"H"),"")</f>
        <v/>
      </c>
      <c r="W417" t="str">
        <f>IF(U417="P",COUNTIF($U$3:$U$419,"P")-COUNTIF(U418:U$419,"P"),"")</f>
        <v/>
      </c>
      <c r="X417">
        <f t="shared" si="21"/>
        <v>0</v>
      </c>
    </row>
    <row r="418" spans="20:24">
      <c r="T418">
        <f t="shared" si="18"/>
        <v>0</v>
      </c>
      <c r="U418" t="str">
        <f t="shared" si="19"/>
        <v/>
      </c>
      <c r="V418" t="str">
        <f>IF(U418="H",COUNTIF($U$3:$U$419,"H")-COUNTIF(U419:U$419,"H"),"")</f>
        <v/>
      </c>
      <c r="W418" t="str">
        <f>IF(U418="P",COUNTIF($U$3:$U$419,"P")-COUNTIF(U419:U$419,"P"),"")</f>
        <v/>
      </c>
      <c r="X418">
        <f t="shared" si="21"/>
        <v>0</v>
      </c>
    </row>
    <row r="419" spans="20:24">
      <c r="T419">
        <f t="shared" si="18"/>
        <v>0</v>
      </c>
      <c r="U419" t="str">
        <f t="shared" si="19"/>
        <v/>
      </c>
      <c r="V419" t="str">
        <f>IF(U419="H",COUNTIF($U$3:$U$419,"H")-COUNTIF(U$419:U420,"H"),"")</f>
        <v/>
      </c>
      <c r="W419" t="str">
        <f>IF(U419="P",COUNTIF($U$3:$U$419,"P")-COUNTIF(U$419:U420,"P"),"")</f>
        <v/>
      </c>
      <c r="X419">
        <f t="shared" si="21"/>
        <v>0</v>
      </c>
    </row>
  </sheetData>
  <pageMargins left="0.7" right="0.7" top="0.75" bottom="0.75" header="0.3" footer="0.3"/>
  <pageSetup orientation="portrait" horizontalDpi="4294967293" verticalDpi="429496729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Notes</vt:lpstr>
      <vt:lpstr>Dashboard</vt:lpstr>
      <vt:lpstr>War Room</vt:lpstr>
      <vt:lpstr>Players</vt:lpstr>
      <vt:lpstr>User Input</vt:lpstr>
      <vt:lpstr>Import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Shoe Schuster</cp:lastModifiedBy>
  <dcterms:created xsi:type="dcterms:W3CDTF">2011-01-16T04:14:32Z</dcterms:created>
  <dcterms:modified xsi:type="dcterms:W3CDTF">2014-02-11T21:50:35Z</dcterms:modified>
</cp:coreProperties>
</file>